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pivotTables/pivotTable2.xml" ContentType="application/vnd.openxmlformats-officedocument.spreadsheetml.pivotTable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14175" windowHeight="11760" tabRatio="970" activeTab="1"/>
  </bookViews>
  <sheets>
    <sheet name="data" sheetId="1" r:id="rId1"/>
    <sheet name="Eau et sédiments" sheetId="101" r:id="rId2"/>
    <sheet name="Veg aqu" sheetId="86" r:id="rId3"/>
    <sheet name="Denrées" sheetId="100" r:id="rId4"/>
    <sheet name="ESRI_MAPINFO_SHEET" sheetId="99" state="veryHidden" r:id="rId5"/>
  </sheets>
  <externalReferences>
    <externalReference r:id="rId6"/>
  </externalReferences>
  <definedNames>
    <definedName name="_xlnm._FilterDatabase" localSheetId="0" hidden="1">data!$A$1:$AN$1958</definedName>
    <definedName name="_xlnm.Print_Area" localSheetId="3">Denrées!$A$3:$M$34</definedName>
    <definedName name="_xlnm.Print_Area" localSheetId="1">'Eau et sédiments'!$A$1:$M$257</definedName>
    <definedName name="_xlnm.Print_Area" localSheetId="2">'Veg aqu'!$A$3:$M$49</definedName>
  </definedNames>
  <calcPr calcId="145621"/>
  <pivotCaches>
    <pivotCache cacheId="3" r:id="rId7"/>
    <pivotCache cacheId="4" r:id="rId8"/>
  </pivotCaches>
</workbook>
</file>

<file path=xl/calcChain.xml><?xml version="1.0" encoding="utf-8"?>
<calcChain xmlns="http://schemas.openxmlformats.org/spreadsheetml/2006/main">
  <c r="U1795" i="1" l="1"/>
  <c r="U1844" i="1"/>
  <c r="P1730" i="1" l="1"/>
  <c r="U1730" i="1" s="1"/>
  <c r="P1731" i="1"/>
  <c r="U1731" i="1" s="1"/>
  <c r="P1732" i="1"/>
  <c r="U1732" i="1" s="1"/>
  <c r="P1733" i="1"/>
  <c r="U1733" i="1" s="1"/>
  <c r="P1734" i="1"/>
  <c r="U1734" i="1" s="1"/>
  <c r="P1735" i="1"/>
  <c r="U1735" i="1" s="1"/>
  <c r="P1736" i="1"/>
  <c r="Q1736" i="1"/>
  <c r="P1737" i="1"/>
  <c r="U1737" i="1" s="1"/>
  <c r="P1738" i="1"/>
  <c r="Q1738" i="1"/>
  <c r="V1738" i="1" s="1"/>
  <c r="X1738" i="1" s="1"/>
  <c r="P1739" i="1"/>
  <c r="U1739" i="1" s="1"/>
  <c r="P1740" i="1"/>
  <c r="U1740" i="1" s="1"/>
  <c r="P1741" i="1"/>
  <c r="U1741" i="1" s="1"/>
  <c r="P1742" i="1"/>
  <c r="U1742" i="1" s="1"/>
  <c r="P1743" i="1"/>
  <c r="U1743" i="1" s="1"/>
  <c r="P1744" i="1"/>
  <c r="Q1744" i="1"/>
  <c r="P1745" i="1"/>
  <c r="Q1745" i="1"/>
  <c r="P1746" i="1"/>
  <c r="Q1746" i="1"/>
  <c r="P1747" i="1"/>
  <c r="Q1747" i="1"/>
  <c r="P1748" i="1"/>
  <c r="Q1748" i="1"/>
  <c r="P1749" i="1"/>
  <c r="Q1749" i="1"/>
  <c r="P1750" i="1"/>
  <c r="Q1750" i="1"/>
  <c r="P1751" i="1"/>
  <c r="Q1751" i="1"/>
  <c r="U461" i="1"/>
  <c r="V461" i="1"/>
  <c r="U462" i="1"/>
  <c r="V462" i="1"/>
  <c r="X462" i="1" s="1"/>
  <c r="U463" i="1"/>
  <c r="V463" i="1"/>
  <c r="U464" i="1"/>
  <c r="V464" i="1"/>
  <c r="X464" i="1" s="1"/>
  <c r="U465" i="1"/>
  <c r="V465" i="1"/>
  <c r="U466" i="1"/>
  <c r="V466" i="1"/>
  <c r="X466" i="1" s="1"/>
  <c r="U467" i="1"/>
  <c r="V467" i="1"/>
  <c r="U468" i="1"/>
  <c r="V468" i="1"/>
  <c r="X468" i="1" s="1"/>
  <c r="U469" i="1"/>
  <c r="V469" i="1"/>
  <c r="U470" i="1"/>
  <c r="V470" i="1"/>
  <c r="X470" i="1" s="1"/>
  <c r="U471" i="1"/>
  <c r="V471" i="1"/>
  <c r="U472" i="1"/>
  <c r="V472" i="1"/>
  <c r="X472" i="1" s="1"/>
  <c r="U473" i="1"/>
  <c r="V473" i="1"/>
  <c r="U474" i="1"/>
  <c r="V474" i="1"/>
  <c r="X474" i="1" s="1"/>
  <c r="U475" i="1"/>
  <c r="V475" i="1"/>
  <c r="U476" i="1"/>
  <c r="V476" i="1"/>
  <c r="X476" i="1" s="1"/>
  <c r="U477" i="1"/>
  <c r="V477" i="1"/>
  <c r="U478" i="1"/>
  <c r="V478" i="1"/>
  <c r="X478" i="1" s="1"/>
  <c r="U479" i="1"/>
  <c r="V479" i="1"/>
  <c r="U480" i="1"/>
  <c r="V480" i="1"/>
  <c r="X480" i="1" s="1"/>
  <c r="U481" i="1"/>
  <c r="V481" i="1"/>
  <c r="X481" i="1" s="1"/>
  <c r="U482" i="1"/>
  <c r="V482" i="1"/>
  <c r="X482" i="1" s="1"/>
  <c r="V1735" i="1" l="1"/>
  <c r="X1735" i="1" s="1"/>
  <c r="U1736" i="1"/>
  <c r="V1732" i="1"/>
  <c r="X1732" i="1" s="1"/>
  <c r="V1731" i="1"/>
  <c r="X1731" i="1" s="1"/>
  <c r="V1742" i="1"/>
  <c r="X1742" i="1" s="1"/>
  <c r="W473" i="1"/>
  <c r="V1740" i="1"/>
  <c r="X1740" i="1" s="1"/>
  <c r="W465" i="1"/>
  <c r="W1742" i="1"/>
  <c r="V1736" i="1"/>
  <c r="X1736" i="1" s="1"/>
  <c r="W477" i="1"/>
  <c r="W469" i="1"/>
  <c r="W461" i="1"/>
  <c r="U1751" i="1"/>
  <c r="U1750" i="1"/>
  <c r="U1749" i="1"/>
  <c r="U1748" i="1"/>
  <c r="U1747" i="1"/>
  <c r="U1746" i="1"/>
  <c r="U1745" i="1"/>
  <c r="U1744" i="1"/>
  <c r="U1738" i="1"/>
  <c r="W1738" i="1" s="1"/>
  <c r="W1735" i="1"/>
  <c r="V1734" i="1"/>
  <c r="X1734" i="1" s="1"/>
  <c r="V1733" i="1"/>
  <c r="W1733" i="1" s="1"/>
  <c r="W479" i="1"/>
  <c r="W475" i="1"/>
  <c r="W471" i="1"/>
  <c r="W467" i="1"/>
  <c r="W463" i="1"/>
  <c r="V1737" i="1"/>
  <c r="W1737" i="1" s="1"/>
  <c r="V1730" i="1"/>
  <c r="X1730" i="1" s="1"/>
  <c r="W482" i="1"/>
  <c r="W480" i="1"/>
  <c r="X479" i="1"/>
  <c r="W478" i="1"/>
  <c r="X477" i="1"/>
  <c r="W476" i="1"/>
  <c r="X475" i="1"/>
  <c r="W474" i="1"/>
  <c r="X473" i="1"/>
  <c r="W472" i="1"/>
  <c r="X471" i="1"/>
  <c r="W470" i="1"/>
  <c r="X469" i="1"/>
  <c r="W468" i="1"/>
  <c r="X467" i="1"/>
  <c r="W466" i="1"/>
  <c r="X465" i="1"/>
  <c r="W464" i="1"/>
  <c r="X463" i="1"/>
  <c r="W462" i="1"/>
  <c r="X461" i="1"/>
  <c r="V1751" i="1"/>
  <c r="X1751" i="1" s="1"/>
  <c r="V1750" i="1"/>
  <c r="X1750" i="1" s="1"/>
  <c r="V1749" i="1"/>
  <c r="X1749" i="1" s="1"/>
  <c r="V1748" i="1"/>
  <c r="X1748" i="1" s="1"/>
  <c r="V1747" i="1"/>
  <c r="X1747" i="1" s="1"/>
  <c r="V1746" i="1"/>
  <c r="X1746" i="1" s="1"/>
  <c r="V1745" i="1"/>
  <c r="X1745" i="1" s="1"/>
  <c r="V1744" i="1"/>
  <c r="X1744" i="1" s="1"/>
  <c r="V1743" i="1"/>
  <c r="X1743" i="1" s="1"/>
  <c r="W481" i="1"/>
  <c r="V1741" i="1"/>
  <c r="X1741" i="1" s="1"/>
  <c r="V1739" i="1"/>
  <c r="X1739" i="1" s="1"/>
  <c r="X1733" i="1" l="1"/>
  <c r="W1731" i="1"/>
  <c r="W1732" i="1"/>
  <c r="W1740" i="1"/>
  <c r="W1736" i="1"/>
  <c r="X1737" i="1"/>
  <c r="W1730" i="1"/>
  <c r="W1734" i="1"/>
  <c r="W1741" i="1"/>
  <c r="W1744" i="1"/>
  <c r="W1746" i="1"/>
  <c r="W1748" i="1"/>
  <c r="W1750" i="1"/>
  <c r="W1743" i="1"/>
  <c r="W1745" i="1"/>
  <c r="W1747" i="1"/>
  <c r="W1749" i="1"/>
  <c r="W1751" i="1"/>
  <c r="W1739" i="1"/>
  <c r="U175" i="1"/>
  <c r="V175" i="1"/>
  <c r="V1857" i="1"/>
  <c r="X1857" i="1" s="1"/>
  <c r="U1857" i="1"/>
  <c r="V1856" i="1"/>
  <c r="X1856" i="1" s="1"/>
  <c r="U1856" i="1"/>
  <c r="V724" i="1"/>
  <c r="X724" i="1" s="1"/>
  <c r="U724" i="1"/>
  <c r="V723" i="1"/>
  <c r="X723" i="1" s="1"/>
  <c r="U723" i="1"/>
  <c r="V712" i="1"/>
  <c r="X712" i="1" s="1"/>
  <c r="U712" i="1"/>
  <c r="V711" i="1"/>
  <c r="X711" i="1" s="1"/>
  <c r="U711" i="1"/>
  <c r="V700" i="1"/>
  <c r="X700" i="1" s="1"/>
  <c r="U700" i="1"/>
  <c r="V699" i="1"/>
  <c r="X699" i="1" s="1"/>
  <c r="U699" i="1"/>
  <c r="V689" i="1"/>
  <c r="X689" i="1" s="1"/>
  <c r="U689" i="1"/>
  <c r="V683" i="1"/>
  <c r="X683" i="1" s="1"/>
  <c r="U683" i="1"/>
  <c r="V677" i="1"/>
  <c r="X677" i="1" s="1"/>
  <c r="U677" i="1"/>
  <c r="V676" i="1"/>
  <c r="X676" i="1" s="1"/>
  <c r="U676" i="1"/>
  <c r="W676" i="1" l="1"/>
  <c r="W677" i="1"/>
  <c r="W683" i="1"/>
  <c r="W689" i="1"/>
  <c r="W699" i="1"/>
  <c r="W700" i="1"/>
  <c r="W711" i="1"/>
  <c r="W712" i="1"/>
  <c r="W723" i="1"/>
  <c r="W724" i="1"/>
  <c r="W1856" i="1"/>
  <c r="W1857" i="1"/>
  <c r="V665" i="1" l="1"/>
  <c r="X665" i="1" s="1"/>
  <c r="U665" i="1"/>
  <c r="V1855" i="1"/>
  <c r="X1855" i="1" s="1"/>
  <c r="U1855" i="1"/>
  <c r="V1854" i="1"/>
  <c r="X1854" i="1" s="1"/>
  <c r="U1854" i="1"/>
  <c r="V1853" i="1"/>
  <c r="X1853" i="1" s="1"/>
  <c r="U1853" i="1"/>
  <c r="V150" i="1"/>
  <c r="X150" i="1" s="1"/>
  <c r="U150" i="1"/>
  <c r="V1852" i="1"/>
  <c r="X1852" i="1" s="1"/>
  <c r="U1852" i="1"/>
  <c r="V1851" i="1"/>
  <c r="X1851" i="1" s="1"/>
  <c r="U1851" i="1"/>
  <c r="V1850" i="1"/>
  <c r="X1850" i="1" s="1"/>
  <c r="U1850" i="1"/>
  <c r="V1849" i="1"/>
  <c r="X1849" i="1" s="1"/>
  <c r="U1849" i="1"/>
  <c r="V1848" i="1"/>
  <c r="X1848" i="1" s="1"/>
  <c r="U1848" i="1"/>
  <c r="V1847" i="1"/>
  <c r="X1847" i="1" s="1"/>
  <c r="U1847" i="1"/>
  <c r="V1846" i="1"/>
  <c r="X1846" i="1" s="1"/>
  <c r="U1846" i="1"/>
  <c r="V1845" i="1"/>
  <c r="X1845" i="1" s="1"/>
  <c r="U1845" i="1"/>
  <c r="V1844" i="1"/>
  <c r="X1844" i="1" s="1"/>
  <c r="V1843" i="1"/>
  <c r="X1843" i="1" s="1"/>
  <c r="U1843" i="1"/>
  <c r="V1842" i="1"/>
  <c r="X1842" i="1" s="1"/>
  <c r="U1842" i="1"/>
  <c r="V1841" i="1"/>
  <c r="X1841" i="1" s="1"/>
  <c r="U1841" i="1"/>
  <c r="V1840" i="1"/>
  <c r="X1840" i="1" s="1"/>
  <c r="U1840" i="1"/>
  <c r="V1839" i="1"/>
  <c r="X1839" i="1" s="1"/>
  <c r="U1839" i="1"/>
  <c r="V1838" i="1"/>
  <c r="X1838" i="1" s="1"/>
  <c r="U1838" i="1"/>
  <c r="V1837" i="1"/>
  <c r="X1837" i="1" s="1"/>
  <c r="U1837" i="1"/>
  <c r="V1836" i="1"/>
  <c r="X1836" i="1" s="1"/>
  <c r="U1836" i="1"/>
  <c r="V1835" i="1"/>
  <c r="X1835" i="1" s="1"/>
  <c r="U1835" i="1"/>
  <c r="V1834" i="1"/>
  <c r="X1834" i="1" s="1"/>
  <c r="U1834" i="1"/>
  <c r="V1833" i="1"/>
  <c r="X1833" i="1" s="1"/>
  <c r="U1833" i="1"/>
  <c r="V1832" i="1"/>
  <c r="X1832" i="1" s="1"/>
  <c r="U1832" i="1"/>
  <c r="V1831" i="1"/>
  <c r="X1831" i="1" s="1"/>
  <c r="U1831" i="1"/>
  <c r="V1830" i="1"/>
  <c r="X1830" i="1" s="1"/>
  <c r="U1830" i="1"/>
  <c r="V1829" i="1"/>
  <c r="X1829" i="1" s="1"/>
  <c r="U1829" i="1"/>
  <c r="V1828" i="1"/>
  <c r="X1828" i="1" s="1"/>
  <c r="U1828" i="1"/>
  <c r="V1827" i="1"/>
  <c r="X1827" i="1" s="1"/>
  <c r="U1827" i="1"/>
  <c r="V1826" i="1"/>
  <c r="X1826" i="1" s="1"/>
  <c r="U1826" i="1"/>
  <c r="V1825" i="1"/>
  <c r="X1825" i="1" s="1"/>
  <c r="U1825" i="1"/>
  <c r="V1824" i="1"/>
  <c r="X1824" i="1" s="1"/>
  <c r="U1824" i="1"/>
  <c r="V1823" i="1"/>
  <c r="X1823" i="1" s="1"/>
  <c r="U1823" i="1"/>
  <c r="V1822" i="1"/>
  <c r="X1822" i="1" s="1"/>
  <c r="U1822" i="1"/>
  <c r="V1821" i="1"/>
  <c r="X1821" i="1" s="1"/>
  <c r="U1821" i="1"/>
  <c r="V1820" i="1"/>
  <c r="X1820" i="1" s="1"/>
  <c r="U1820" i="1"/>
  <c r="V1819" i="1"/>
  <c r="X1819" i="1" s="1"/>
  <c r="U1819" i="1"/>
  <c r="V1818" i="1"/>
  <c r="X1818" i="1" s="1"/>
  <c r="U1818" i="1"/>
  <c r="V1817" i="1"/>
  <c r="X1817" i="1" s="1"/>
  <c r="U1817" i="1"/>
  <c r="V1816" i="1"/>
  <c r="X1816" i="1" s="1"/>
  <c r="U1816" i="1"/>
  <c r="V1815" i="1"/>
  <c r="X1815" i="1" s="1"/>
  <c r="U1815" i="1"/>
  <c r="V1814" i="1"/>
  <c r="X1814" i="1" s="1"/>
  <c r="U1814" i="1"/>
  <c r="V1813" i="1"/>
  <c r="X1813" i="1" s="1"/>
  <c r="U1813" i="1"/>
  <c r="V1812" i="1"/>
  <c r="X1812" i="1" s="1"/>
  <c r="U1812" i="1"/>
  <c r="V1811" i="1"/>
  <c r="X1811" i="1" s="1"/>
  <c r="U1811" i="1"/>
  <c r="V1810" i="1"/>
  <c r="X1810" i="1" s="1"/>
  <c r="U1810" i="1"/>
  <c r="V1809" i="1"/>
  <c r="X1809" i="1" s="1"/>
  <c r="U1809" i="1"/>
  <c r="V1808" i="1"/>
  <c r="X1808" i="1" s="1"/>
  <c r="U1808" i="1"/>
  <c r="V1807" i="1"/>
  <c r="X1807" i="1" s="1"/>
  <c r="U1807" i="1"/>
  <c r="V1806" i="1"/>
  <c r="X1806" i="1" s="1"/>
  <c r="U1806" i="1"/>
  <c r="V1805" i="1"/>
  <c r="X1805" i="1" s="1"/>
  <c r="U1805" i="1"/>
  <c r="V1804" i="1"/>
  <c r="X1804" i="1" s="1"/>
  <c r="U1804" i="1"/>
  <c r="V1803" i="1"/>
  <c r="X1803" i="1" s="1"/>
  <c r="U1803" i="1"/>
  <c r="V1802" i="1"/>
  <c r="X1802" i="1" s="1"/>
  <c r="U1802" i="1"/>
  <c r="V1801" i="1"/>
  <c r="X1801" i="1" s="1"/>
  <c r="U1801" i="1"/>
  <c r="V1800" i="1"/>
  <c r="X1800" i="1" s="1"/>
  <c r="U1800" i="1"/>
  <c r="V1799" i="1"/>
  <c r="X1799" i="1" s="1"/>
  <c r="U1799" i="1"/>
  <c r="V1798" i="1"/>
  <c r="X1798" i="1" s="1"/>
  <c r="U1798" i="1"/>
  <c r="V1797" i="1"/>
  <c r="X1797" i="1" s="1"/>
  <c r="U1797" i="1"/>
  <c r="V1796" i="1"/>
  <c r="X1796" i="1" s="1"/>
  <c r="U1796" i="1"/>
  <c r="V1795" i="1"/>
  <c r="X1795" i="1" s="1"/>
  <c r="V1794" i="1"/>
  <c r="X1794" i="1" s="1"/>
  <c r="U1794" i="1"/>
  <c r="V1793" i="1"/>
  <c r="X1793" i="1" s="1"/>
  <c r="U1793" i="1"/>
  <c r="V1792" i="1"/>
  <c r="X1792" i="1" s="1"/>
  <c r="U1792" i="1"/>
  <c r="V1791" i="1"/>
  <c r="X1791" i="1" s="1"/>
  <c r="U1791" i="1"/>
  <c r="V1790" i="1"/>
  <c r="X1790" i="1" s="1"/>
  <c r="U1790" i="1"/>
  <c r="V1789" i="1"/>
  <c r="X1789" i="1" s="1"/>
  <c r="U1789" i="1"/>
  <c r="V1788" i="1"/>
  <c r="X1788" i="1" s="1"/>
  <c r="U1788" i="1"/>
  <c r="V1787" i="1"/>
  <c r="X1787" i="1" s="1"/>
  <c r="U1787" i="1"/>
  <c r="V1786" i="1"/>
  <c r="X1786" i="1" s="1"/>
  <c r="U1786" i="1"/>
  <c r="V1785" i="1"/>
  <c r="X1785" i="1" s="1"/>
  <c r="U1785" i="1"/>
  <c r="V1784" i="1"/>
  <c r="X1784" i="1" s="1"/>
  <c r="U1784" i="1"/>
  <c r="V1783" i="1"/>
  <c r="X1783" i="1" s="1"/>
  <c r="U1783" i="1"/>
  <c r="V1782" i="1"/>
  <c r="X1782" i="1" s="1"/>
  <c r="U1782" i="1"/>
  <c r="V1781" i="1"/>
  <c r="X1781" i="1" s="1"/>
  <c r="U1781" i="1"/>
  <c r="V1780" i="1"/>
  <c r="X1780" i="1" s="1"/>
  <c r="U1780" i="1"/>
  <c r="V1779" i="1"/>
  <c r="X1779" i="1" s="1"/>
  <c r="U1779" i="1"/>
  <c r="V1778" i="1"/>
  <c r="X1778" i="1" s="1"/>
  <c r="U1778" i="1"/>
  <c r="V1777" i="1"/>
  <c r="X1777" i="1" s="1"/>
  <c r="U1777" i="1"/>
  <c r="V1776" i="1"/>
  <c r="X1776" i="1" s="1"/>
  <c r="U1776" i="1"/>
  <c r="V1775" i="1"/>
  <c r="X1775" i="1" s="1"/>
  <c r="U1775" i="1"/>
  <c r="V1774" i="1"/>
  <c r="X1774" i="1" s="1"/>
  <c r="U1774" i="1"/>
  <c r="V1773" i="1"/>
  <c r="X1773" i="1" s="1"/>
  <c r="U1773" i="1"/>
  <c r="V1772" i="1"/>
  <c r="X1772" i="1" s="1"/>
  <c r="U1772" i="1"/>
  <c r="V1771" i="1"/>
  <c r="X1771" i="1" s="1"/>
  <c r="U1771" i="1"/>
  <c r="V1770" i="1"/>
  <c r="X1770" i="1" s="1"/>
  <c r="U1770" i="1"/>
  <c r="V1769" i="1"/>
  <c r="X1769" i="1" s="1"/>
  <c r="U1769" i="1"/>
  <c r="V1768" i="1"/>
  <c r="X1768" i="1" s="1"/>
  <c r="U1768" i="1"/>
  <c r="V1767" i="1"/>
  <c r="X1767" i="1" s="1"/>
  <c r="U1767" i="1"/>
  <c r="V1766" i="1"/>
  <c r="X1766" i="1" s="1"/>
  <c r="U1766" i="1"/>
  <c r="V1765" i="1"/>
  <c r="X1765" i="1" s="1"/>
  <c r="U1765" i="1"/>
  <c r="V1764" i="1"/>
  <c r="X1764" i="1" s="1"/>
  <c r="U1764" i="1"/>
  <c r="V1763" i="1"/>
  <c r="X1763" i="1" s="1"/>
  <c r="U1763" i="1"/>
  <c r="V1762" i="1"/>
  <c r="X1762" i="1" s="1"/>
  <c r="U1762" i="1"/>
  <c r="V1761" i="1"/>
  <c r="X1761" i="1" s="1"/>
  <c r="U1761" i="1"/>
  <c r="V1760" i="1"/>
  <c r="X1760" i="1" s="1"/>
  <c r="U1760" i="1"/>
  <c r="V1759" i="1"/>
  <c r="X1759" i="1" s="1"/>
  <c r="U1759" i="1"/>
  <c r="V1758" i="1"/>
  <c r="X1758" i="1" s="1"/>
  <c r="U1758" i="1"/>
  <c r="V1757" i="1"/>
  <c r="X1757" i="1" s="1"/>
  <c r="U1757" i="1"/>
  <c r="V1756" i="1"/>
  <c r="X1756" i="1" s="1"/>
  <c r="U1756" i="1"/>
  <c r="V1755" i="1"/>
  <c r="X1755" i="1" s="1"/>
  <c r="U1755" i="1"/>
  <c r="V1754" i="1"/>
  <c r="X1754" i="1" s="1"/>
  <c r="U1754" i="1"/>
  <c r="V1753" i="1"/>
  <c r="X1753" i="1" s="1"/>
  <c r="U1753" i="1"/>
  <c r="V1752" i="1"/>
  <c r="X1752" i="1" s="1"/>
  <c r="U1752" i="1"/>
  <c r="V1729" i="1"/>
  <c r="X1729" i="1" s="1"/>
  <c r="U1729" i="1"/>
  <c r="V1728" i="1"/>
  <c r="X1728" i="1" s="1"/>
  <c r="U1728" i="1"/>
  <c r="V1727" i="1"/>
  <c r="X1727" i="1" s="1"/>
  <c r="U1727" i="1"/>
  <c r="V1726" i="1"/>
  <c r="X1726" i="1" s="1"/>
  <c r="U1726" i="1"/>
  <c r="V1725" i="1"/>
  <c r="X1725" i="1" s="1"/>
  <c r="U1725" i="1"/>
  <c r="V1724" i="1"/>
  <c r="X1724" i="1" s="1"/>
  <c r="U1724" i="1"/>
  <c r="V1723" i="1"/>
  <c r="X1723" i="1" s="1"/>
  <c r="U1723" i="1"/>
  <c r="V1722" i="1"/>
  <c r="X1722" i="1" s="1"/>
  <c r="U1722" i="1"/>
  <c r="V1721" i="1"/>
  <c r="X1721" i="1" s="1"/>
  <c r="U1721" i="1"/>
  <c r="V1720" i="1"/>
  <c r="X1720" i="1" s="1"/>
  <c r="U1720" i="1"/>
  <c r="V1719" i="1"/>
  <c r="X1719" i="1" s="1"/>
  <c r="U1719" i="1"/>
  <c r="V1718" i="1"/>
  <c r="X1718" i="1" s="1"/>
  <c r="U1718" i="1"/>
  <c r="V1717" i="1"/>
  <c r="X1717" i="1" s="1"/>
  <c r="U1717" i="1"/>
  <c r="V1716" i="1"/>
  <c r="X1716" i="1" s="1"/>
  <c r="U1716" i="1"/>
  <c r="V1715" i="1"/>
  <c r="X1715" i="1" s="1"/>
  <c r="U1715" i="1"/>
  <c r="V1714" i="1"/>
  <c r="X1714" i="1" s="1"/>
  <c r="U1714" i="1"/>
  <c r="V1713" i="1"/>
  <c r="X1713" i="1" s="1"/>
  <c r="U1713" i="1"/>
  <c r="V1712" i="1"/>
  <c r="X1712" i="1" s="1"/>
  <c r="U1712" i="1"/>
  <c r="V1711" i="1"/>
  <c r="X1711" i="1" s="1"/>
  <c r="U1711" i="1"/>
  <c r="V1710" i="1"/>
  <c r="X1710" i="1" s="1"/>
  <c r="U1710" i="1"/>
  <c r="V1709" i="1"/>
  <c r="X1709" i="1" s="1"/>
  <c r="U1709" i="1"/>
  <c r="V1708" i="1"/>
  <c r="X1708" i="1" s="1"/>
  <c r="U1708" i="1"/>
  <c r="V1707" i="1"/>
  <c r="X1707" i="1" s="1"/>
  <c r="U1707" i="1"/>
  <c r="V1706" i="1"/>
  <c r="X1706" i="1" s="1"/>
  <c r="U1706" i="1"/>
  <c r="V1705" i="1"/>
  <c r="X1705" i="1" s="1"/>
  <c r="U1705" i="1"/>
  <c r="V1704" i="1"/>
  <c r="X1704" i="1" s="1"/>
  <c r="U1704" i="1"/>
  <c r="V1703" i="1"/>
  <c r="X1703" i="1" s="1"/>
  <c r="U1703" i="1"/>
  <c r="V1702" i="1"/>
  <c r="X1702" i="1" s="1"/>
  <c r="U1702" i="1"/>
  <c r="V1701" i="1"/>
  <c r="X1701" i="1" s="1"/>
  <c r="U1701" i="1"/>
  <c r="V1700" i="1"/>
  <c r="X1700" i="1" s="1"/>
  <c r="U1700" i="1"/>
  <c r="V1699" i="1"/>
  <c r="X1699" i="1" s="1"/>
  <c r="U1699" i="1"/>
  <c r="V1698" i="1"/>
  <c r="X1698" i="1" s="1"/>
  <c r="U1698" i="1"/>
  <c r="V1697" i="1"/>
  <c r="X1697" i="1" s="1"/>
  <c r="U1697" i="1"/>
  <c r="V1696" i="1"/>
  <c r="X1696" i="1" s="1"/>
  <c r="U1696" i="1"/>
  <c r="V1695" i="1"/>
  <c r="X1695" i="1" s="1"/>
  <c r="U1695" i="1"/>
  <c r="V1694" i="1"/>
  <c r="X1694" i="1" s="1"/>
  <c r="U1694" i="1"/>
  <c r="V1693" i="1"/>
  <c r="X1693" i="1" s="1"/>
  <c r="U1693" i="1"/>
  <c r="V1692" i="1"/>
  <c r="X1692" i="1" s="1"/>
  <c r="U1692" i="1"/>
  <c r="V1691" i="1"/>
  <c r="X1691" i="1" s="1"/>
  <c r="U1691" i="1"/>
  <c r="V1690" i="1"/>
  <c r="X1690" i="1" s="1"/>
  <c r="U1690" i="1"/>
  <c r="V1689" i="1"/>
  <c r="X1689" i="1" s="1"/>
  <c r="U1689" i="1"/>
  <c r="V1688" i="1"/>
  <c r="X1688" i="1" s="1"/>
  <c r="U1688" i="1"/>
  <c r="V1687" i="1"/>
  <c r="X1687" i="1" s="1"/>
  <c r="U1687" i="1"/>
  <c r="V1686" i="1"/>
  <c r="X1686" i="1" s="1"/>
  <c r="U1686" i="1"/>
  <c r="V1685" i="1"/>
  <c r="X1685" i="1" s="1"/>
  <c r="U1685" i="1"/>
  <c r="V1684" i="1"/>
  <c r="X1684" i="1" s="1"/>
  <c r="U1684" i="1"/>
  <c r="V1683" i="1"/>
  <c r="X1683" i="1" s="1"/>
  <c r="U1683" i="1"/>
  <c r="V1682" i="1"/>
  <c r="X1682" i="1" s="1"/>
  <c r="U1682" i="1"/>
  <c r="V1681" i="1"/>
  <c r="X1681" i="1" s="1"/>
  <c r="U1681" i="1"/>
  <c r="V1680" i="1"/>
  <c r="X1680" i="1" s="1"/>
  <c r="U1680" i="1"/>
  <c r="V1679" i="1"/>
  <c r="X1679" i="1" s="1"/>
  <c r="U1679" i="1"/>
  <c r="V1678" i="1"/>
  <c r="X1678" i="1" s="1"/>
  <c r="U1678" i="1"/>
  <c r="V1677" i="1"/>
  <c r="X1677" i="1" s="1"/>
  <c r="U1677" i="1"/>
  <c r="V1676" i="1"/>
  <c r="X1676" i="1" s="1"/>
  <c r="U1676" i="1"/>
  <c r="V1675" i="1"/>
  <c r="X1675" i="1" s="1"/>
  <c r="U1675" i="1"/>
  <c r="V1674" i="1"/>
  <c r="X1674" i="1" s="1"/>
  <c r="U1674" i="1"/>
  <c r="V1673" i="1"/>
  <c r="X1673" i="1" s="1"/>
  <c r="U1673" i="1"/>
  <c r="V1672" i="1"/>
  <c r="X1672" i="1" s="1"/>
  <c r="U1672" i="1"/>
  <c r="V1671" i="1"/>
  <c r="X1671" i="1" s="1"/>
  <c r="U1671" i="1"/>
  <c r="V1670" i="1"/>
  <c r="X1670" i="1" s="1"/>
  <c r="U1670" i="1"/>
  <c r="V1669" i="1"/>
  <c r="X1669" i="1" s="1"/>
  <c r="U1669" i="1"/>
  <c r="V1668" i="1"/>
  <c r="X1668" i="1" s="1"/>
  <c r="U1668" i="1"/>
  <c r="V1667" i="1"/>
  <c r="X1667" i="1" s="1"/>
  <c r="U1667" i="1"/>
  <c r="V1666" i="1"/>
  <c r="X1666" i="1" s="1"/>
  <c r="U1666" i="1"/>
  <c r="V1665" i="1"/>
  <c r="X1665" i="1" s="1"/>
  <c r="U1665" i="1"/>
  <c r="V1664" i="1"/>
  <c r="X1664" i="1" s="1"/>
  <c r="U1664" i="1"/>
  <c r="V1663" i="1"/>
  <c r="X1663" i="1" s="1"/>
  <c r="U1663" i="1"/>
  <c r="V1662" i="1"/>
  <c r="X1662" i="1" s="1"/>
  <c r="U1662" i="1"/>
  <c r="V1661" i="1"/>
  <c r="X1661" i="1" s="1"/>
  <c r="U1661" i="1"/>
  <c r="V1660" i="1"/>
  <c r="X1660" i="1" s="1"/>
  <c r="U1660" i="1"/>
  <c r="V1659" i="1"/>
  <c r="X1659" i="1" s="1"/>
  <c r="U1659" i="1"/>
  <c r="V1658" i="1"/>
  <c r="X1658" i="1" s="1"/>
  <c r="U1658" i="1"/>
  <c r="V1657" i="1"/>
  <c r="X1657" i="1" s="1"/>
  <c r="U1657" i="1"/>
  <c r="V1656" i="1"/>
  <c r="X1656" i="1" s="1"/>
  <c r="U1656" i="1"/>
  <c r="V1655" i="1"/>
  <c r="X1655" i="1" s="1"/>
  <c r="U1655" i="1"/>
  <c r="V1654" i="1"/>
  <c r="X1654" i="1" s="1"/>
  <c r="U1654" i="1"/>
  <c r="V1653" i="1"/>
  <c r="X1653" i="1" s="1"/>
  <c r="U1653" i="1"/>
  <c r="V1652" i="1"/>
  <c r="X1652" i="1" s="1"/>
  <c r="U1652" i="1"/>
  <c r="V1651" i="1"/>
  <c r="X1651" i="1" s="1"/>
  <c r="U1651" i="1"/>
  <c r="V1650" i="1"/>
  <c r="X1650" i="1" s="1"/>
  <c r="U1650" i="1"/>
  <c r="V1649" i="1"/>
  <c r="X1649" i="1" s="1"/>
  <c r="U1649" i="1"/>
  <c r="V1648" i="1"/>
  <c r="X1648" i="1" s="1"/>
  <c r="U1648" i="1"/>
  <c r="V1647" i="1"/>
  <c r="X1647" i="1" s="1"/>
  <c r="U1647" i="1"/>
  <c r="V1646" i="1"/>
  <c r="X1646" i="1" s="1"/>
  <c r="U1646" i="1"/>
  <c r="V1645" i="1"/>
  <c r="X1645" i="1" s="1"/>
  <c r="U1645" i="1"/>
  <c r="V1644" i="1"/>
  <c r="X1644" i="1" s="1"/>
  <c r="U1644" i="1"/>
  <c r="V1643" i="1"/>
  <c r="X1643" i="1" s="1"/>
  <c r="U1643" i="1"/>
  <c r="V1642" i="1"/>
  <c r="X1642" i="1" s="1"/>
  <c r="U1642" i="1"/>
  <c r="V1641" i="1"/>
  <c r="X1641" i="1" s="1"/>
  <c r="U1641" i="1"/>
  <c r="V1640" i="1"/>
  <c r="X1640" i="1" s="1"/>
  <c r="U1640" i="1"/>
  <c r="V1639" i="1"/>
  <c r="X1639" i="1" s="1"/>
  <c r="U1639" i="1"/>
  <c r="V1638" i="1"/>
  <c r="X1638" i="1" s="1"/>
  <c r="U1638" i="1"/>
  <c r="V1637" i="1"/>
  <c r="X1637" i="1" s="1"/>
  <c r="U1637" i="1"/>
  <c r="V1636" i="1"/>
  <c r="X1636" i="1" s="1"/>
  <c r="U1636" i="1"/>
  <c r="V1635" i="1"/>
  <c r="X1635" i="1" s="1"/>
  <c r="U1635" i="1"/>
  <c r="V1634" i="1"/>
  <c r="X1634" i="1" s="1"/>
  <c r="U1634" i="1"/>
  <c r="V1633" i="1"/>
  <c r="X1633" i="1" s="1"/>
  <c r="U1633" i="1"/>
  <c r="V1632" i="1"/>
  <c r="X1632" i="1" s="1"/>
  <c r="U1632" i="1"/>
  <c r="V1631" i="1"/>
  <c r="X1631" i="1" s="1"/>
  <c r="U1631" i="1"/>
  <c r="V1630" i="1"/>
  <c r="X1630" i="1" s="1"/>
  <c r="U1630" i="1"/>
  <c r="V1629" i="1"/>
  <c r="X1629" i="1" s="1"/>
  <c r="U1629" i="1"/>
  <c r="V1628" i="1"/>
  <c r="X1628" i="1" s="1"/>
  <c r="U1628" i="1"/>
  <c r="V1627" i="1"/>
  <c r="X1627" i="1" s="1"/>
  <c r="U1627" i="1"/>
  <c r="V1626" i="1"/>
  <c r="X1626" i="1" s="1"/>
  <c r="U1626" i="1"/>
  <c r="V1625" i="1"/>
  <c r="X1625" i="1" s="1"/>
  <c r="U1625" i="1"/>
  <c r="V1624" i="1"/>
  <c r="X1624" i="1" s="1"/>
  <c r="U1624" i="1"/>
  <c r="V1623" i="1"/>
  <c r="X1623" i="1" s="1"/>
  <c r="U1623" i="1"/>
  <c r="V1622" i="1"/>
  <c r="X1622" i="1" s="1"/>
  <c r="U1622" i="1"/>
  <c r="V1621" i="1"/>
  <c r="X1621" i="1" s="1"/>
  <c r="U1621" i="1"/>
  <c r="V1620" i="1"/>
  <c r="X1620" i="1" s="1"/>
  <c r="U1620" i="1"/>
  <c r="V1619" i="1"/>
  <c r="X1619" i="1" s="1"/>
  <c r="U1619" i="1"/>
  <c r="V1618" i="1"/>
  <c r="X1618" i="1" s="1"/>
  <c r="U1618" i="1"/>
  <c r="V1617" i="1"/>
  <c r="X1617" i="1" s="1"/>
  <c r="U1617" i="1"/>
  <c r="V1616" i="1"/>
  <c r="X1616" i="1" s="1"/>
  <c r="U1616" i="1"/>
  <c r="V1615" i="1"/>
  <c r="X1615" i="1" s="1"/>
  <c r="U1615" i="1"/>
  <c r="V1614" i="1"/>
  <c r="X1614" i="1" s="1"/>
  <c r="U1614" i="1"/>
  <c r="V1613" i="1"/>
  <c r="X1613" i="1" s="1"/>
  <c r="U1613" i="1"/>
  <c r="V1612" i="1"/>
  <c r="X1612" i="1" s="1"/>
  <c r="U1612" i="1"/>
  <c r="V1611" i="1"/>
  <c r="X1611" i="1" s="1"/>
  <c r="U1611" i="1"/>
  <c r="V1610" i="1"/>
  <c r="X1610" i="1" s="1"/>
  <c r="U1610" i="1"/>
  <c r="V1609" i="1"/>
  <c r="X1609" i="1" s="1"/>
  <c r="U1609" i="1"/>
  <c r="V1608" i="1"/>
  <c r="X1608" i="1" s="1"/>
  <c r="U1608" i="1"/>
  <c r="V1607" i="1"/>
  <c r="X1607" i="1" s="1"/>
  <c r="U1607" i="1"/>
  <c r="V1606" i="1"/>
  <c r="X1606" i="1" s="1"/>
  <c r="U1606" i="1"/>
  <c r="V1605" i="1"/>
  <c r="X1605" i="1" s="1"/>
  <c r="U1605" i="1"/>
  <c r="V1604" i="1"/>
  <c r="X1604" i="1" s="1"/>
  <c r="U1604" i="1"/>
  <c r="V1603" i="1"/>
  <c r="X1603" i="1" s="1"/>
  <c r="U1603" i="1"/>
  <c r="V1602" i="1"/>
  <c r="X1602" i="1" s="1"/>
  <c r="U1602" i="1"/>
  <c r="V1601" i="1"/>
  <c r="X1601" i="1" s="1"/>
  <c r="U1601" i="1"/>
  <c r="V1600" i="1"/>
  <c r="X1600" i="1" s="1"/>
  <c r="U1600" i="1"/>
  <c r="V1599" i="1"/>
  <c r="X1599" i="1" s="1"/>
  <c r="U1599" i="1"/>
  <c r="V1598" i="1"/>
  <c r="X1598" i="1" s="1"/>
  <c r="U1598" i="1"/>
  <c r="V1597" i="1"/>
  <c r="X1597" i="1" s="1"/>
  <c r="U1597" i="1"/>
  <c r="V1596" i="1"/>
  <c r="X1596" i="1" s="1"/>
  <c r="U1596" i="1"/>
  <c r="V1595" i="1"/>
  <c r="X1595" i="1" s="1"/>
  <c r="U1595" i="1"/>
  <c r="V1594" i="1"/>
  <c r="X1594" i="1" s="1"/>
  <c r="U1594" i="1"/>
  <c r="V1593" i="1"/>
  <c r="X1593" i="1" s="1"/>
  <c r="U1593" i="1"/>
  <c r="V1592" i="1"/>
  <c r="X1592" i="1" s="1"/>
  <c r="U1592" i="1"/>
  <c r="V1591" i="1"/>
  <c r="X1591" i="1" s="1"/>
  <c r="U1591" i="1"/>
  <c r="V1590" i="1"/>
  <c r="X1590" i="1" s="1"/>
  <c r="U1590" i="1"/>
  <c r="V1589" i="1"/>
  <c r="X1589" i="1" s="1"/>
  <c r="U1589" i="1"/>
  <c r="V1588" i="1"/>
  <c r="X1588" i="1" s="1"/>
  <c r="U1588" i="1"/>
  <c r="V1587" i="1"/>
  <c r="X1587" i="1" s="1"/>
  <c r="U1587" i="1"/>
  <c r="V1586" i="1"/>
  <c r="X1586" i="1" s="1"/>
  <c r="U1586" i="1"/>
  <c r="V1585" i="1"/>
  <c r="X1585" i="1" s="1"/>
  <c r="U1585" i="1"/>
  <c r="V1584" i="1"/>
  <c r="X1584" i="1" s="1"/>
  <c r="U1584" i="1"/>
  <c r="V1583" i="1"/>
  <c r="X1583" i="1" s="1"/>
  <c r="U1583" i="1"/>
  <c r="V1582" i="1"/>
  <c r="X1582" i="1" s="1"/>
  <c r="U1582" i="1"/>
  <c r="V1581" i="1"/>
  <c r="X1581" i="1" s="1"/>
  <c r="U1581" i="1"/>
  <c r="V1580" i="1"/>
  <c r="X1580" i="1" s="1"/>
  <c r="U1580" i="1"/>
  <c r="V1579" i="1"/>
  <c r="X1579" i="1" s="1"/>
  <c r="U1579" i="1"/>
  <c r="V1578" i="1"/>
  <c r="X1578" i="1" s="1"/>
  <c r="U1578" i="1"/>
  <c r="V1577" i="1"/>
  <c r="X1577" i="1" s="1"/>
  <c r="U1577" i="1"/>
  <c r="V1576" i="1"/>
  <c r="X1576" i="1" s="1"/>
  <c r="U1576" i="1"/>
  <c r="V1575" i="1"/>
  <c r="X1575" i="1" s="1"/>
  <c r="U1575" i="1"/>
  <c r="V1574" i="1"/>
  <c r="X1574" i="1" s="1"/>
  <c r="U1574" i="1"/>
  <c r="V1573" i="1"/>
  <c r="X1573" i="1" s="1"/>
  <c r="U1573" i="1"/>
  <c r="V1572" i="1"/>
  <c r="X1572" i="1" s="1"/>
  <c r="U1572" i="1"/>
  <c r="V1571" i="1"/>
  <c r="X1571" i="1" s="1"/>
  <c r="U1571" i="1"/>
  <c r="V1570" i="1"/>
  <c r="X1570" i="1" s="1"/>
  <c r="U1570" i="1"/>
  <c r="V1569" i="1"/>
  <c r="X1569" i="1" s="1"/>
  <c r="U1569" i="1"/>
  <c r="V1568" i="1"/>
  <c r="X1568" i="1" s="1"/>
  <c r="U1568" i="1"/>
  <c r="V1567" i="1"/>
  <c r="X1567" i="1" s="1"/>
  <c r="U1567" i="1"/>
  <c r="V1566" i="1"/>
  <c r="X1566" i="1" s="1"/>
  <c r="U1566" i="1"/>
  <c r="V1565" i="1"/>
  <c r="X1565" i="1" s="1"/>
  <c r="U1565" i="1"/>
  <c r="V1564" i="1"/>
  <c r="X1564" i="1" s="1"/>
  <c r="U1564" i="1"/>
  <c r="V1563" i="1"/>
  <c r="X1563" i="1" s="1"/>
  <c r="U1563" i="1"/>
  <c r="V1562" i="1"/>
  <c r="X1562" i="1" s="1"/>
  <c r="U1562" i="1"/>
  <c r="V1561" i="1"/>
  <c r="X1561" i="1" s="1"/>
  <c r="U1561" i="1"/>
  <c r="V1560" i="1"/>
  <c r="X1560" i="1" s="1"/>
  <c r="U1560" i="1"/>
  <c r="V1559" i="1"/>
  <c r="X1559" i="1" s="1"/>
  <c r="U1559" i="1"/>
  <c r="V1558" i="1"/>
  <c r="X1558" i="1" s="1"/>
  <c r="U1558" i="1"/>
  <c r="V1557" i="1"/>
  <c r="X1557" i="1" s="1"/>
  <c r="U1557" i="1"/>
  <c r="V1556" i="1"/>
  <c r="X1556" i="1" s="1"/>
  <c r="U1556" i="1"/>
  <c r="V1555" i="1"/>
  <c r="X1555" i="1" s="1"/>
  <c r="U1555" i="1"/>
  <c r="V1554" i="1"/>
  <c r="X1554" i="1" s="1"/>
  <c r="U1554" i="1"/>
  <c r="V1553" i="1"/>
  <c r="X1553" i="1" s="1"/>
  <c r="U1553" i="1"/>
  <c r="V1552" i="1"/>
  <c r="X1552" i="1" s="1"/>
  <c r="U1552" i="1"/>
  <c r="V1551" i="1"/>
  <c r="X1551" i="1" s="1"/>
  <c r="U1551" i="1"/>
  <c r="V1550" i="1"/>
  <c r="X1550" i="1" s="1"/>
  <c r="U1550" i="1"/>
  <c r="V1549" i="1"/>
  <c r="X1549" i="1" s="1"/>
  <c r="U1549" i="1"/>
  <c r="V1548" i="1"/>
  <c r="X1548" i="1" s="1"/>
  <c r="U1548" i="1"/>
  <c r="V1547" i="1"/>
  <c r="X1547" i="1" s="1"/>
  <c r="U1547" i="1"/>
  <c r="V1546" i="1"/>
  <c r="X1546" i="1" s="1"/>
  <c r="U1546" i="1"/>
  <c r="V1545" i="1"/>
  <c r="X1545" i="1" s="1"/>
  <c r="U1545" i="1"/>
  <c r="V1544" i="1"/>
  <c r="X1544" i="1" s="1"/>
  <c r="U1544" i="1"/>
  <c r="V1543" i="1"/>
  <c r="X1543" i="1" s="1"/>
  <c r="U1543" i="1"/>
  <c r="V1542" i="1"/>
  <c r="X1542" i="1" s="1"/>
  <c r="U1542" i="1"/>
  <c r="V1541" i="1"/>
  <c r="X1541" i="1" s="1"/>
  <c r="U1541" i="1"/>
  <c r="V1540" i="1"/>
  <c r="X1540" i="1" s="1"/>
  <c r="U1540" i="1"/>
  <c r="V1539" i="1"/>
  <c r="X1539" i="1" s="1"/>
  <c r="U1539" i="1"/>
  <c r="V1538" i="1"/>
  <c r="X1538" i="1" s="1"/>
  <c r="U1538" i="1"/>
  <c r="V1537" i="1"/>
  <c r="X1537" i="1" s="1"/>
  <c r="U1537" i="1"/>
  <c r="V1536" i="1"/>
  <c r="X1536" i="1" s="1"/>
  <c r="U1536" i="1"/>
  <c r="V1535" i="1"/>
  <c r="X1535" i="1" s="1"/>
  <c r="U1535" i="1"/>
  <c r="V1534" i="1"/>
  <c r="X1534" i="1" s="1"/>
  <c r="U1534" i="1"/>
  <c r="V1533" i="1"/>
  <c r="X1533" i="1" s="1"/>
  <c r="U1533" i="1"/>
  <c r="V1532" i="1"/>
  <c r="X1532" i="1" s="1"/>
  <c r="U1532" i="1"/>
  <c r="V1531" i="1"/>
  <c r="X1531" i="1" s="1"/>
  <c r="U1531" i="1"/>
  <c r="V1530" i="1"/>
  <c r="X1530" i="1" s="1"/>
  <c r="U1530" i="1"/>
  <c r="V1529" i="1"/>
  <c r="X1529" i="1" s="1"/>
  <c r="U1529" i="1"/>
  <c r="V1528" i="1"/>
  <c r="X1528" i="1" s="1"/>
  <c r="U1528" i="1"/>
  <c r="V1527" i="1"/>
  <c r="X1527" i="1" s="1"/>
  <c r="U1527" i="1"/>
  <c r="V1526" i="1"/>
  <c r="X1526" i="1" s="1"/>
  <c r="U1526" i="1"/>
  <c r="V1525" i="1"/>
  <c r="X1525" i="1" s="1"/>
  <c r="U1525" i="1"/>
  <c r="V1524" i="1"/>
  <c r="X1524" i="1" s="1"/>
  <c r="U1524" i="1"/>
  <c r="V1523" i="1"/>
  <c r="X1523" i="1" s="1"/>
  <c r="U1523" i="1"/>
  <c r="V1522" i="1"/>
  <c r="X1522" i="1" s="1"/>
  <c r="U1522" i="1"/>
  <c r="V1521" i="1"/>
  <c r="X1521" i="1" s="1"/>
  <c r="U1521" i="1"/>
  <c r="V1520" i="1"/>
  <c r="X1520" i="1" s="1"/>
  <c r="U1520" i="1"/>
  <c r="V1519" i="1"/>
  <c r="X1519" i="1" s="1"/>
  <c r="U1519" i="1"/>
  <c r="V1518" i="1"/>
  <c r="X1518" i="1" s="1"/>
  <c r="U1518" i="1"/>
  <c r="V1517" i="1"/>
  <c r="X1517" i="1" s="1"/>
  <c r="U1517" i="1"/>
  <c r="V1516" i="1"/>
  <c r="X1516" i="1" s="1"/>
  <c r="U1516" i="1"/>
  <c r="V1515" i="1"/>
  <c r="X1515" i="1" s="1"/>
  <c r="U1515" i="1"/>
  <c r="V1514" i="1"/>
  <c r="X1514" i="1" s="1"/>
  <c r="U1514" i="1"/>
  <c r="V1513" i="1"/>
  <c r="X1513" i="1" s="1"/>
  <c r="U1513" i="1"/>
  <c r="V1512" i="1"/>
  <c r="X1512" i="1" s="1"/>
  <c r="U1512" i="1"/>
  <c r="V1511" i="1"/>
  <c r="X1511" i="1" s="1"/>
  <c r="U1511" i="1"/>
  <c r="V1510" i="1"/>
  <c r="X1510" i="1" s="1"/>
  <c r="U1510" i="1"/>
  <c r="V1509" i="1"/>
  <c r="X1509" i="1" s="1"/>
  <c r="U1509" i="1"/>
  <c r="V1508" i="1"/>
  <c r="X1508" i="1" s="1"/>
  <c r="U1508" i="1"/>
  <c r="V1507" i="1"/>
  <c r="X1507" i="1" s="1"/>
  <c r="U1507" i="1"/>
  <c r="V1506" i="1"/>
  <c r="X1506" i="1" s="1"/>
  <c r="U1506" i="1"/>
  <c r="V1505" i="1"/>
  <c r="X1505" i="1" s="1"/>
  <c r="U1505" i="1"/>
  <c r="V1504" i="1"/>
  <c r="X1504" i="1" s="1"/>
  <c r="U1504" i="1"/>
  <c r="V1503" i="1"/>
  <c r="X1503" i="1" s="1"/>
  <c r="U1503" i="1"/>
  <c r="V1502" i="1"/>
  <c r="X1502" i="1" s="1"/>
  <c r="U1502" i="1"/>
  <c r="V1501" i="1"/>
  <c r="X1501" i="1" s="1"/>
  <c r="U1501" i="1"/>
  <c r="V1500" i="1"/>
  <c r="X1500" i="1" s="1"/>
  <c r="U1500" i="1"/>
  <c r="V1499" i="1"/>
  <c r="X1499" i="1" s="1"/>
  <c r="U1499" i="1"/>
  <c r="V1498" i="1"/>
  <c r="X1498" i="1" s="1"/>
  <c r="U1498" i="1"/>
  <c r="V1497" i="1"/>
  <c r="X1497" i="1" s="1"/>
  <c r="U1497" i="1"/>
  <c r="V1496" i="1"/>
  <c r="X1496" i="1" s="1"/>
  <c r="U1496" i="1"/>
  <c r="V1495" i="1"/>
  <c r="X1495" i="1" s="1"/>
  <c r="U1495" i="1"/>
  <c r="V1494" i="1"/>
  <c r="X1494" i="1" s="1"/>
  <c r="U1494" i="1"/>
  <c r="V1493" i="1"/>
  <c r="X1493" i="1" s="1"/>
  <c r="U1493" i="1"/>
  <c r="V1492" i="1"/>
  <c r="X1492" i="1" s="1"/>
  <c r="U1492" i="1"/>
  <c r="V1491" i="1"/>
  <c r="X1491" i="1" s="1"/>
  <c r="U1491" i="1"/>
  <c r="V1490" i="1"/>
  <c r="X1490" i="1" s="1"/>
  <c r="U1490" i="1"/>
  <c r="V1489" i="1"/>
  <c r="X1489" i="1" s="1"/>
  <c r="U1489" i="1"/>
  <c r="V1488" i="1"/>
  <c r="X1488" i="1" s="1"/>
  <c r="U1488" i="1"/>
  <c r="V1487" i="1"/>
  <c r="X1487" i="1" s="1"/>
  <c r="U1487" i="1"/>
  <c r="V1486" i="1"/>
  <c r="X1486" i="1" s="1"/>
  <c r="U1486" i="1"/>
  <c r="V1485" i="1"/>
  <c r="X1485" i="1" s="1"/>
  <c r="U1485" i="1"/>
  <c r="V1484" i="1"/>
  <c r="X1484" i="1" s="1"/>
  <c r="U1484" i="1"/>
  <c r="V1483" i="1"/>
  <c r="X1483" i="1" s="1"/>
  <c r="U1483" i="1"/>
  <c r="V1482" i="1"/>
  <c r="X1482" i="1" s="1"/>
  <c r="U1482" i="1"/>
  <c r="V1481" i="1"/>
  <c r="X1481" i="1" s="1"/>
  <c r="U1481" i="1"/>
  <c r="V1480" i="1"/>
  <c r="X1480" i="1" s="1"/>
  <c r="U1480" i="1"/>
  <c r="V1479" i="1"/>
  <c r="X1479" i="1" s="1"/>
  <c r="U1479" i="1"/>
  <c r="V1478" i="1"/>
  <c r="X1478" i="1" s="1"/>
  <c r="U1478" i="1"/>
  <c r="V1477" i="1"/>
  <c r="X1477" i="1" s="1"/>
  <c r="U1477" i="1"/>
  <c r="V1476" i="1"/>
  <c r="X1476" i="1" s="1"/>
  <c r="U1476" i="1"/>
  <c r="V1475" i="1"/>
  <c r="X1475" i="1" s="1"/>
  <c r="U1475" i="1"/>
  <c r="V1474" i="1"/>
  <c r="X1474" i="1" s="1"/>
  <c r="U1474" i="1"/>
  <c r="V1473" i="1"/>
  <c r="X1473" i="1" s="1"/>
  <c r="U1473" i="1"/>
  <c r="V1472" i="1"/>
  <c r="X1472" i="1" s="1"/>
  <c r="U1472" i="1"/>
  <c r="V1471" i="1"/>
  <c r="X1471" i="1" s="1"/>
  <c r="U1471" i="1"/>
  <c r="V1470" i="1"/>
  <c r="X1470" i="1" s="1"/>
  <c r="U1470" i="1"/>
  <c r="V1469" i="1"/>
  <c r="X1469" i="1" s="1"/>
  <c r="U1469" i="1"/>
  <c r="V1468" i="1"/>
  <c r="X1468" i="1" s="1"/>
  <c r="U1468" i="1"/>
  <c r="V1467" i="1"/>
  <c r="X1467" i="1" s="1"/>
  <c r="U1467" i="1"/>
  <c r="V1466" i="1"/>
  <c r="X1466" i="1" s="1"/>
  <c r="U1466" i="1"/>
  <c r="V1465" i="1"/>
  <c r="X1465" i="1" s="1"/>
  <c r="U1465" i="1"/>
  <c r="V1464" i="1"/>
  <c r="X1464" i="1" s="1"/>
  <c r="U1464" i="1"/>
  <c r="V1463" i="1"/>
  <c r="X1463" i="1" s="1"/>
  <c r="U1463" i="1"/>
  <c r="V1462" i="1"/>
  <c r="X1462" i="1" s="1"/>
  <c r="U1462" i="1"/>
  <c r="V1461" i="1"/>
  <c r="X1461" i="1" s="1"/>
  <c r="U1461" i="1"/>
  <c r="V1460" i="1"/>
  <c r="X1460" i="1" s="1"/>
  <c r="U1460" i="1"/>
  <c r="V1459" i="1"/>
  <c r="X1459" i="1" s="1"/>
  <c r="U1459" i="1"/>
  <c r="V1458" i="1"/>
  <c r="X1458" i="1" s="1"/>
  <c r="U1458" i="1"/>
  <c r="V1457" i="1"/>
  <c r="X1457" i="1" s="1"/>
  <c r="U1457" i="1"/>
  <c r="V1456" i="1"/>
  <c r="X1456" i="1" s="1"/>
  <c r="U1456" i="1"/>
  <c r="V1455" i="1"/>
  <c r="X1455" i="1" s="1"/>
  <c r="U1455" i="1"/>
  <c r="V1454" i="1"/>
  <c r="X1454" i="1" s="1"/>
  <c r="U1454" i="1"/>
  <c r="V1453" i="1"/>
  <c r="X1453" i="1" s="1"/>
  <c r="U1453" i="1"/>
  <c r="V1452" i="1"/>
  <c r="X1452" i="1" s="1"/>
  <c r="U1452" i="1"/>
  <c r="V1451" i="1"/>
  <c r="X1451" i="1" s="1"/>
  <c r="U1451" i="1"/>
  <c r="V1450" i="1"/>
  <c r="X1450" i="1" s="1"/>
  <c r="U1450" i="1"/>
  <c r="V1449" i="1"/>
  <c r="X1449" i="1" s="1"/>
  <c r="U1449" i="1"/>
  <c r="V1448" i="1"/>
  <c r="X1448" i="1" s="1"/>
  <c r="U1448" i="1"/>
  <c r="V1447" i="1"/>
  <c r="X1447" i="1" s="1"/>
  <c r="U1447" i="1"/>
  <c r="V1446" i="1"/>
  <c r="X1446" i="1" s="1"/>
  <c r="U1446" i="1"/>
  <c r="V1445" i="1"/>
  <c r="X1445" i="1" s="1"/>
  <c r="U1445" i="1"/>
  <c r="V1444" i="1"/>
  <c r="X1444" i="1" s="1"/>
  <c r="U1444" i="1"/>
  <c r="V1443" i="1"/>
  <c r="X1443" i="1" s="1"/>
  <c r="U1443" i="1"/>
  <c r="V1442" i="1"/>
  <c r="X1442" i="1" s="1"/>
  <c r="U1442" i="1"/>
  <c r="V1441" i="1"/>
  <c r="X1441" i="1" s="1"/>
  <c r="U1441" i="1"/>
  <c r="V1440" i="1"/>
  <c r="X1440" i="1" s="1"/>
  <c r="U1440" i="1"/>
  <c r="V1439" i="1"/>
  <c r="X1439" i="1" s="1"/>
  <c r="U1439" i="1"/>
  <c r="V1438" i="1"/>
  <c r="X1438" i="1" s="1"/>
  <c r="U1438" i="1"/>
  <c r="V1437" i="1"/>
  <c r="X1437" i="1" s="1"/>
  <c r="U1437" i="1"/>
  <c r="V1436" i="1"/>
  <c r="X1436" i="1" s="1"/>
  <c r="U1436" i="1"/>
  <c r="V1435" i="1"/>
  <c r="X1435" i="1" s="1"/>
  <c r="U1435" i="1"/>
  <c r="V1434" i="1"/>
  <c r="X1434" i="1" s="1"/>
  <c r="U1434" i="1"/>
  <c r="V1433" i="1"/>
  <c r="X1433" i="1" s="1"/>
  <c r="U1433" i="1"/>
  <c r="V1432" i="1"/>
  <c r="X1432" i="1" s="1"/>
  <c r="U1432" i="1"/>
  <c r="V1431" i="1"/>
  <c r="X1431" i="1" s="1"/>
  <c r="U1431" i="1"/>
  <c r="V1430" i="1"/>
  <c r="X1430" i="1" s="1"/>
  <c r="U1430" i="1"/>
  <c r="V1429" i="1"/>
  <c r="X1429" i="1" s="1"/>
  <c r="U1429" i="1"/>
  <c r="V1428" i="1"/>
  <c r="X1428" i="1" s="1"/>
  <c r="U1428" i="1"/>
  <c r="V1427" i="1"/>
  <c r="X1427" i="1" s="1"/>
  <c r="U1427" i="1"/>
  <c r="V1426" i="1"/>
  <c r="X1426" i="1" s="1"/>
  <c r="U1426" i="1"/>
  <c r="V1425" i="1"/>
  <c r="X1425" i="1" s="1"/>
  <c r="U1425" i="1"/>
  <c r="V1424" i="1"/>
  <c r="X1424" i="1" s="1"/>
  <c r="U1424" i="1"/>
  <c r="V1423" i="1"/>
  <c r="X1423" i="1" s="1"/>
  <c r="U1423" i="1"/>
  <c r="V1422" i="1"/>
  <c r="X1422" i="1" s="1"/>
  <c r="U1422" i="1"/>
  <c r="V1421" i="1"/>
  <c r="X1421" i="1" s="1"/>
  <c r="U1421" i="1"/>
  <c r="V1420" i="1"/>
  <c r="X1420" i="1" s="1"/>
  <c r="U1420" i="1"/>
  <c r="V1419" i="1"/>
  <c r="X1419" i="1" s="1"/>
  <c r="U1419" i="1"/>
  <c r="V1418" i="1"/>
  <c r="X1418" i="1" s="1"/>
  <c r="U1418" i="1"/>
  <c r="V1417" i="1"/>
  <c r="X1417" i="1" s="1"/>
  <c r="U1417" i="1"/>
  <c r="V1416" i="1"/>
  <c r="X1416" i="1" s="1"/>
  <c r="U1416" i="1"/>
  <c r="V1415" i="1"/>
  <c r="X1415" i="1" s="1"/>
  <c r="U1415" i="1"/>
  <c r="V1414" i="1"/>
  <c r="X1414" i="1" s="1"/>
  <c r="U1414" i="1"/>
  <c r="V1413" i="1"/>
  <c r="X1413" i="1" s="1"/>
  <c r="U1413" i="1"/>
  <c r="V1412" i="1"/>
  <c r="X1412" i="1" s="1"/>
  <c r="U1412" i="1"/>
  <c r="V1411" i="1"/>
  <c r="X1411" i="1" s="1"/>
  <c r="U1411" i="1"/>
  <c r="V1410" i="1"/>
  <c r="X1410" i="1" s="1"/>
  <c r="U1410" i="1"/>
  <c r="V1409" i="1"/>
  <c r="X1409" i="1" s="1"/>
  <c r="U1409" i="1"/>
  <c r="V1408" i="1"/>
  <c r="X1408" i="1" s="1"/>
  <c r="U1408" i="1"/>
  <c r="V1407" i="1"/>
  <c r="X1407" i="1" s="1"/>
  <c r="U1407" i="1"/>
  <c r="V1406" i="1"/>
  <c r="X1406" i="1" s="1"/>
  <c r="U1406" i="1"/>
  <c r="V1405" i="1"/>
  <c r="X1405" i="1" s="1"/>
  <c r="U1405" i="1"/>
  <c r="V1404" i="1"/>
  <c r="X1404" i="1" s="1"/>
  <c r="U1404" i="1"/>
  <c r="V1403" i="1"/>
  <c r="X1403" i="1" s="1"/>
  <c r="U1403" i="1"/>
  <c r="V1402" i="1"/>
  <c r="X1402" i="1" s="1"/>
  <c r="U1402" i="1"/>
  <c r="V1401" i="1"/>
  <c r="X1401" i="1" s="1"/>
  <c r="U1401" i="1"/>
  <c r="V1400" i="1"/>
  <c r="X1400" i="1" s="1"/>
  <c r="U1400" i="1"/>
  <c r="V1399" i="1"/>
  <c r="X1399" i="1" s="1"/>
  <c r="U1399" i="1"/>
  <c r="V1398" i="1"/>
  <c r="X1398" i="1" s="1"/>
  <c r="U1398" i="1"/>
  <c r="V1397" i="1"/>
  <c r="X1397" i="1" s="1"/>
  <c r="U1397" i="1"/>
  <c r="V1396" i="1"/>
  <c r="X1396" i="1" s="1"/>
  <c r="U1396" i="1"/>
  <c r="V1395" i="1"/>
  <c r="X1395" i="1" s="1"/>
  <c r="U1395" i="1"/>
  <c r="V1394" i="1"/>
  <c r="X1394" i="1" s="1"/>
  <c r="U1394" i="1"/>
  <c r="V1393" i="1"/>
  <c r="X1393" i="1" s="1"/>
  <c r="U1393" i="1"/>
  <c r="V1392" i="1"/>
  <c r="X1392" i="1" s="1"/>
  <c r="U1392" i="1"/>
  <c r="V1391" i="1"/>
  <c r="X1391" i="1" s="1"/>
  <c r="U1391" i="1"/>
  <c r="V1390" i="1"/>
  <c r="X1390" i="1" s="1"/>
  <c r="U1390" i="1"/>
  <c r="V1389" i="1"/>
  <c r="X1389" i="1" s="1"/>
  <c r="U1389" i="1"/>
  <c r="V1388" i="1"/>
  <c r="X1388" i="1" s="1"/>
  <c r="U1388" i="1"/>
  <c r="V1387" i="1"/>
  <c r="X1387" i="1" s="1"/>
  <c r="U1387" i="1"/>
  <c r="V1386" i="1"/>
  <c r="X1386" i="1" s="1"/>
  <c r="U1386" i="1"/>
  <c r="V1385" i="1"/>
  <c r="X1385" i="1" s="1"/>
  <c r="U1385" i="1"/>
  <c r="V1384" i="1"/>
  <c r="X1384" i="1" s="1"/>
  <c r="U1384" i="1"/>
  <c r="V1383" i="1"/>
  <c r="X1383" i="1" s="1"/>
  <c r="U1383" i="1"/>
  <c r="V1382" i="1"/>
  <c r="X1382" i="1" s="1"/>
  <c r="U1382" i="1"/>
  <c r="V1381" i="1"/>
  <c r="X1381" i="1" s="1"/>
  <c r="U1381" i="1"/>
  <c r="V1380" i="1"/>
  <c r="X1380" i="1" s="1"/>
  <c r="U1380" i="1"/>
  <c r="V1379" i="1"/>
  <c r="X1379" i="1" s="1"/>
  <c r="U1379" i="1"/>
  <c r="V1378" i="1"/>
  <c r="X1378" i="1" s="1"/>
  <c r="U1378" i="1"/>
  <c r="V1377" i="1"/>
  <c r="X1377" i="1" s="1"/>
  <c r="U1377" i="1"/>
  <c r="V1376" i="1"/>
  <c r="X1376" i="1" s="1"/>
  <c r="U1376" i="1"/>
  <c r="V1375" i="1"/>
  <c r="X1375" i="1" s="1"/>
  <c r="U1375" i="1"/>
  <c r="V1374" i="1"/>
  <c r="X1374" i="1" s="1"/>
  <c r="U1374" i="1"/>
  <c r="V1373" i="1"/>
  <c r="X1373" i="1" s="1"/>
  <c r="U1373" i="1"/>
  <c r="V1372" i="1"/>
  <c r="X1372" i="1" s="1"/>
  <c r="U1372" i="1"/>
  <c r="V1371" i="1"/>
  <c r="X1371" i="1" s="1"/>
  <c r="U1371" i="1"/>
  <c r="V1370" i="1"/>
  <c r="X1370" i="1" s="1"/>
  <c r="U1370" i="1"/>
  <c r="V1369" i="1"/>
  <c r="X1369" i="1" s="1"/>
  <c r="U1369" i="1"/>
  <c r="V1368" i="1"/>
  <c r="X1368" i="1" s="1"/>
  <c r="U1368" i="1"/>
  <c r="V1367" i="1"/>
  <c r="X1367" i="1" s="1"/>
  <c r="U1367" i="1"/>
  <c r="V1366" i="1"/>
  <c r="X1366" i="1" s="1"/>
  <c r="U1366" i="1"/>
  <c r="V1365" i="1"/>
  <c r="X1365" i="1" s="1"/>
  <c r="U1365" i="1"/>
  <c r="V1364" i="1"/>
  <c r="X1364" i="1" s="1"/>
  <c r="U1364" i="1"/>
  <c r="V1363" i="1"/>
  <c r="X1363" i="1" s="1"/>
  <c r="U1363" i="1"/>
  <c r="V1362" i="1"/>
  <c r="X1362" i="1" s="1"/>
  <c r="U1362" i="1"/>
  <c r="V1361" i="1"/>
  <c r="X1361" i="1" s="1"/>
  <c r="U1361" i="1"/>
  <c r="V1360" i="1"/>
  <c r="X1360" i="1" s="1"/>
  <c r="U1360" i="1"/>
  <c r="V1359" i="1"/>
  <c r="X1359" i="1" s="1"/>
  <c r="U1359" i="1"/>
  <c r="V1358" i="1"/>
  <c r="X1358" i="1" s="1"/>
  <c r="U1358" i="1"/>
  <c r="V1357" i="1"/>
  <c r="X1357" i="1" s="1"/>
  <c r="U1357" i="1"/>
  <c r="V1356" i="1"/>
  <c r="X1356" i="1" s="1"/>
  <c r="U1356" i="1"/>
  <c r="V1355" i="1"/>
  <c r="X1355" i="1" s="1"/>
  <c r="U1355" i="1"/>
  <c r="V1354" i="1"/>
  <c r="X1354" i="1" s="1"/>
  <c r="U1354" i="1"/>
  <c r="V1353" i="1"/>
  <c r="X1353" i="1" s="1"/>
  <c r="U1353" i="1"/>
  <c r="V1352" i="1"/>
  <c r="X1352" i="1" s="1"/>
  <c r="U1352" i="1"/>
  <c r="V1351" i="1"/>
  <c r="X1351" i="1" s="1"/>
  <c r="U1351" i="1"/>
  <c r="V1350" i="1"/>
  <c r="X1350" i="1" s="1"/>
  <c r="U1350" i="1"/>
  <c r="V1349" i="1"/>
  <c r="X1349" i="1" s="1"/>
  <c r="U1349" i="1"/>
  <c r="V1348" i="1"/>
  <c r="X1348" i="1" s="1"/>
  <c r="U1348" i="1"/>
  <c r="V1347" i="1"/>
  <c r="X1347" i="1" s="1"/>
  <c r="U1347" i="1"/>
  <c r="V1346" i="1"/>
  <c r="X1346" i="1" s="1"/>
  <c r="U1346" i="1"/>
  <c r="V1345" i="1"/>
  <c r="X1345" i="1" s="1"/>
  <c r="U1345" i="1"/>
  <c r="V1344" i="1"/>
  <c r="X1344" i="1" s="1"/>
  <c r="U1344" i="1"/>
  <c r="V1343" i="1"/>
  <c r="X1343" i="1" s="1"/>
  <c r="U1343" i="1"/>
  <c r="V1342" i="1"/>
  <c r="X1342" i="1" s="1"/>
  <c r="U1342" i="1"/>
  <c r="V1341" i="1"/>
  <c r="X1341" i="1" s="1"/>
  <c r="U1341" i="1"/>
  <c r="V1340" i="1"/>
  <c r="X1340" i="1" s="1"/>
  <c r="U1340" i="1"/>
  <c r="V1339" i="1"/>
  <c r="X1339" i="1" s="1"/>
  <c r="U1339" i="1"/>
  <c r="V1338" i="1"/>
  <c r="X1338" i="1" s="1"/>
  <c r="U1338" i="1"/>
  <c r="V1337" i="1"/>
  <c r="X1337" i="1" s="1"/>
  <c r="U1337" i="1"/>
  <c r="V1336" i="1"/>
  <c r="X1336" i="1" s="1"/>
  <c r="U1336" i="1"/>
  <c r="V1335" i="1"/>
  <c r="X1335" i="1" s="1"/>
  <c r="U1335" i="1"/>
  <c r="V1334" i="1"/>
  <c r="X1334" i="1" s="1"/>
  <c r="U1334" i="1"/>
  <c r="V1333" i="1"/>
  <c r="X1333" i="1" s="1"/>
  <c r="U1333" i="1"/>
  <c r="V1332" i="1"/>
  <c r="X1332" i="1" s="1"/>
  <c r="U1332" i="1"/>
  <c r="V1331" i="1"/>
  <c r="X1331" i="1" s="1"/>
  <c r="U1331" i="1"/>
  <c r="V1330" i="1"/>
  <c r="X1330" i="1" s="1"/>
  <c r="U1330" i="1"/>
  <c r="V1329" i="1"/>
  <c r="X1329" i="1" s="1"/>
  <c r="U1329" i="1"/>
  <c r="V1328" i="1"/>
  <c r="X1328" i="1" s="1"/>
  <c r="U1328" i="1"/>
  <c r="V1327" i="1"/>
  <c r="X1327" i="1" s="1"/>
  <c r="U1327" i="1"/>
  <c r="V1326" i="1"/>
  <c r="X1326" i="1" s="1"/>
  <c r="U1326" i="1"/>
  <c r="V1325" i="1"/>
  <c r="X1325" i="1" s="1"/>
  <c r="U1325" i="1"/>
  <c r="V1324" i="1"/>
  <c r="X1324" i="1" s="1"/>
  <c r="U1324" i="1"/>
  <c r="V1323" i="1"/>
  <c r="X1323" i="1" s="1"/>
  <c r="U1323" i="1"/>
  <c r="V1322" i="1"/>
  <c r="X1322" i="1" s="1"/>
  <c r="U1322" i="1"/>
  <c r="V1321" i="1"/>
  <c r="X1321" i="1" s="1"/>
  <c r="U1321" i="1"/>
  <c r="V1320" i="1"/>
  <c r="X1320" i="1" s="1"/>
  <c r="U1320" i="1"/>
  <c r="V1319" i="1"/>
  <c r="X1319" i="1" s="1"/>
  <c r="U1319" i="1"/>
  <c r="V1318" i="1"/>
  <c r="X1318" i="1" s="1"/>
  <c r="U1318" i="1"/>
  <c r="V1317" i="1"/>
  <c r="X1317" i="1" s="1"/>
  <c r="U1317" i="1"/>
  <c r="V1316" i="1"/>
  <c r="X1316" i="1" s="1"/>
  <c r="U1316" i="1"/>
  <c r="V1315" i="1"/>
  <c r="X1315" i="1" s="1"/>
  <c r="U1315" i="1"/>
  <c r="V1314" i="1"/>
  <c r="X1314" i="1" s="1"/>
  <c r="U1314" i="1"/>
  <c r="V1313" i="1"/>
  <c r="X1313" i="1" s="1"/>
  <c r="U1313" i="1"/>
  <c r="V1312" i="1"/>
  <c r="X1312" i="1" s="1"/>
  <c r="U1312" i="1"/>
  <c r="V1311" i="1"/>
  <c r="X1311" i="1" s="1"/>
  <c r="U1311" i="1"/>
  <c r="V1310" i="1"/>
  <c r="X1310" i="1" s="1"/>
  <c r="U1310" i="1"/>
  <c r="V1309" i="1"/>
  <c r="X1309" i="1" s="1"/>
  <c r="U1309" i="1"/>
  <c r="V1308" i="1"/>
  <c r="X1308" i="1" s="1"/>
  <c r="U1308" i="1"/>
  <c r="V1307" i="1"/>
  <c r="X1307" i="1" s="1"/>
  <c r="U1307" i="1"/>
  <c r="V1306" i="1"/>
  <c r="X1306" i="1" s="1"/>
  <c r="U1306" i="1"/>
  <c r="V1305" i="1"/>
  <c r="X1305" i="1" s="1"/>
  <c r="U1305" i="1"/>
  <c r="V1304" i="1"/>
  <c r="X1304" i="1" s="1"/>
  <c r="U1304" i="1"/>
  <c r="V1303" i="1"/>
  <c r="X1303" i="1" s="1"/>
  <c r="U1303" i="1"/>
  <c r="V1302" i="1"/>
  <c r="X1302" i="1" s="1"/>
  <c r="U1302" i="1"/>
  <c r="V1301" i="1"/>
  <c r="X1301" i="1" s="1"/>
  <c r="U1301" i="1"/>
  <c r="V1300" i="1"/>
  <c r="X1300" i="1" s="1"/>
  <c r="U1300" i="1"/>
  <c r="V1299" i="1"/>
  <c r="X1299" i="1" s="1"/>
  <c r="U1299" i="1"/>
  <c r="V1298" i="1"/>
  <c r="X1298" i="1" s="1"/>
  <c r="U1298" i="1"/>
  <c r="V1297" i="1"/>
  <c r="X1297" i="1" s="1"/>
  <c r="U1297" i="1"/>
  <c r="V1296" i="1"/>
  <c r="X1296" i="1" s="1"/>
  <c r="U1296" i="1"/>
  <c r="V1295" i="1"/>
  <c r="X1295" i="1" s="1"/>
  <c r="U1295" i="1"/>
  <c r="V1294" i="1"/>
  <c r="X1294" i="1" s="1"/>
  <c r="U1294" i="1"/>
  <c r="V1293" i="1"/>
  <c r="X1293" i="1" s="1"/>
  <c r="U1293" i="1"/>
  <c r="V1292" i="1"/>
  <c r="X1292" i="1" s="1"/>
  <c r="U1292" i="1"/>
  <c r="V1291" i="1"/>
  <c r="X1291" i="1" s="1"/>
  <c r="U1291" i="1"/>
  <c r="V1290" i="1"/>
  <c r="X1290" i="1" s="1"/>
  <c r="U1290" i="1"/>
  <c r="V1289" i="1"/>
  <c r="X1289" i="1" s="1"/>
  <c r="U1289" i="1"/>
  <c r="V1288" i="1"/>
  <c r="X1288" i="1" s="1"/>
  <c r="U1288" i="1"/>
  <c r="V1287" i="1"/>
  <c r="X1287" i="1" s="1"/>
  <c r="U1287" i="1"/>
  <c r="V1286" i="1"/>
  <c r="X1286" i="1" s="1"/>
  <c r="U1286" i="1"/>
  <c r="V1285" i="1"/>
  <c r="X1285" i="1" s="1"/>
  <c r="U1285" i="1"/>
  <c r="V1284" i="1"/>
  <c r="X1284" i="1" s="1"/>
  <c r="U1284" i="1"/>
  <c r="V1283" i="1"/>
  <c r="X1283" i="1" s="1"/>
  <c r="U1283" i="1"/>
  <c r="V1282" i="1"/>
  <c r="X1282" i="1" s="1"/>
  <c r="U1282" i="1"/>
  <c r="V1281" i="1"/>
  <c r="X1281" i="1" s="1"/>
  <c r="U1281" i="1"/>
  <c r="V1280" i="1"/>
  <c r="X1280" i="1" s="1"/>
  <c r="U1280" i="1"/>
  <c r="V1279" i="1"/>
  <c r="X1279" i="1" s="1"/>
  <c r="U1279" i="1"/>
  <c r="V1278" i="1"/>
  <c r="X1278" i="1" s="1"/>
  <c r="U1278" i="1"/>
  <c r="V1277" i="1"/>
  <c r="X1277" i="1" s="1"/>
  <c r="U1277" i="1"/>
  <c r="V1276" i="1"/>
  <c r="X1276" i="1" s="1"/>
  <c r="U1276" i="1"/>
  <c r="V1275" i="1"/>
  <c r="X1275" i="1" s="1"/>
  <c r="U1275" i="1"/>
  <c r="V1274" i="1"/>
  <c r="X1274" i="1" s="1"/>
  <c r="U1274" i="1"/>
  <c r="V1273" i="1"/>
  <c r="X1273" i="1" s="1"/>
  <c r="U1273" i="1"/>
  <c r="V1272" i="1"/>
  <c r="X1272" i="1" s="1"/>
  <c r="U1272" i="1"/>
  <c r="V1271" i="1"/>
  <c r="X1271" i="1" s="1"/>
  <c r="U1271" i="1"/>
  <c r="V1270" i="1"/>
  <c r="X1270" i="1" s="1"/>
  <c r="U1270" i="1"/>
  <c r="V1269" i="1"/>
  <c r="X1269" i="1" s="1"/>
  <c r="U1269" i="1"/>
  <c r="V1268" i="1"/>
  <c r="X1268" i="1" s="1"/>
  <c r="U1268" i="1"/>
  <c r="V1267" i="1"/>
  <c r="X1267" i="1" s="1"/>
  <c r="U1267" i="1"/>
  <c r="V1266" i="1"/>
  <c r="X1266" i="1" s="1"/>
  <c r="U1266" i="1"/>
  <c r="V1265" i="1"/>
  <c r="X1265" i="1" s="1"/>
  <c r="U1265" i="1"/>
  <c r="V1264" i="1"/>
  <c r="X1264" i="1" s="1"/>
  <c r="U1264" i="1"/>
  <c r="V1263" i="1"/>
  <c r="X1263" i="1" s="1"/>
  <c r="U1263" i="1"/>
  <c r="V1262" i="1"/>
  <c r="X1262" i="1" s="1"/>
  <c r="U1262" i="1"/>
  <c r="V1261" i="1"/>
  <c r="X1261" i="1" s="1"/>
  <c r="U1261" i="1"/>
  <c r="V1260" i="1"/>
  <c r="X1260" i="1" s="1"/>
  <c r="U1260" i="1"/>
  <c r="V1259" i="1"/>
  <c r="X1259" i="1" s="1"/>
  <c r="U1259" i="1"/>
  <c r="V1258" i="1"/>
  <c r="X1258" i="1" s="1"/>
  <c r="U1258" i="1"/>
  <c r="V1257" i="1"/>
  <c r="X1257" i="1" s="1"/>
  <c r="U1257" i="1"/>
  <c r="V1256" i="1"/>
  <c r="X1256" i="1" s="1"/>
  <c r="U1256" i="1"/>
  <c r="V1255" i="1"/>
  <c r="X1255" i="1" s="1"/>
  <c r="U1255" i="1"/>
  <c r="V1254" i="1"/>
  <c r="X1254" i="1" s="1"/>
  <c r="U1254" i="1"/>
  <c r="V1253" i="1"/>
  <c r="X1253" i="1" s="1"/>
  <c r="U1253" i="1"/>
  <c r="V1252" i="1"/>
  <c r="X1252" i="1" s="1"/>
  <c r="U1252" i="1"/>
  <c r="V1251" i="1"/>
  <c r="X1251" i="1" s="1"/>
  <c r="U1251" i="1"/>
  <c r="V1250" i="1"/>
  <c r="X1250" i="1" s="1"/>
  <c r="U1250" i="1"/>
  <c r="V1249" i="1"/>
  <c r="X1249" i="1" s="1"/>
  <c r="U1249" i="1"/>
  <c r="V1248" i="1"/>
  <c r="X1248" i="1" s="1"/>
  <c r="U1248" i="1"/>
  <c r="V1247" i="1"/>
  <c r="X1247" i="1" s="1"/>
  <c r="U1247" i="1"/>
  <c r="V1246" i="1"/>
  <c r="X1246" i="1" s="1"/>
  <c r="U1246" i="1"/>
  <c r="V1245" i="1"/>
  <c r="X1245" i="1" s="1"/>
  <c r="U1245" i="1"/>
  <c r="V1244" i="1"/>
  <c r="X1244" i="1" s="1"/>
  <c r="U1244" i="1"/>
  <c r="V1243" i="1"/>
  <c r="X1243" i="1" s="1"/>
  <c r="U1243" i="1"/>
  <c r="V1242" i="1"/>
  <c r="X1242" i="1" s="1"/>
  <c r="U1242" i="1"/>
  <c r="V1241" i="1"/>
  <c r="X1241" i="1" s="1"/>
  <c r="U1241" i="1"/>
  <c r="V1240" i="1"/>
  <c r="X1240" i="1" s="1"/>
  <c r="U1240" i="1"/>
  <c r="V1239" i="1"/>
  <c r="X1239" i="1" s="1"/>
  <c r="U1239" i="1"/>
  <c r="V1238" i="1"/>
  <c r="X1238" i="1" s="1"/>
  <c r="U1238" i="1"/>
  <c r="V1237" i="1"/>
  <c r="X1237" i="1" s="1"/>
  <c r="U1237" i="1"/>
  <c r="V1236" i="1"/>
  <c r="X1236" i="1" s="1"/>
  <c r="U1236" i="1"/>
  <c r="V1235" i="1"/>
  <c r="X1235" i="1" s="1"/>
  <c r="U1235" i="1"/>
  <c r="V1234" i="1"/>
  <c r="X1234" i="1" s="1"/>
  <c r="U1234" i="1"/>
  <c r="V1233" i="1"/>
  <c r="X1233" i="1" s="1"/>
  <c r="U1233" i="1"/>
  <c r="V1232" i="1"/>
  <c r="X1232" i="1" s="1"/>
  <c r="U1232" i="1"/>
  <c r="V1231" i="1"/>
  <c r="X1231" i="1" s="1"/>
  <c r="U1231" i="1"/>
  <c r="V1230" i="1"/>
  <c r="X1230" i="1" s="1"/>
  <c r="U1230" i="1"/>
  <c r="V1229" i="1"/>
  <c r="X1229" i="1" s="1"/>
  <c r="U1229" i="1"/>
  <c r="V1228" i="1"/>
  <c r="X1228" i="1" s="1"/>
  <c r="U1228" i="1"/>
  <c r="V1227" i="1"/>
  <c r="X1227" i="1" s="1"/>
  <c r="U1227" i="1"/>
  <c r="V1226" i="1"/>
  <c r="X1226" i="1" s="1"/>
  <c r="U1226" i="1"/>
  <c r="V1225" i="1"/>
  <c r="X1225" i="1" s="1"/>
  <c r="U1225" i="1"/>
  <c r="V1224" i="1"/>
  <c r="X1224" i="1" s="1"/>
  <c r="U1224" i="1"/>
  <c r="V1223" i="1"/>
  <c r="X1223" i="1" s="1"/>
  <c r="U1223" i="1"/>
  <c r="V1222" i="1"/>
  <c r="X1222" i="1" s="1"/>
  <c r="U1222" i="1"/>
  <c r="V1221" i="1"/>
  <c r="X1221" i="1" s="1"/>
  <c r="U1221" i="1"/>
  <c r="V1220" i="1"/>
  <c r="X1220" i="1" s="1"/>
  <c r="U1220" i="1"/>
  <c r="V1219" i="1"/>
  <c r="X1219" i="1" s="1"/>
  <c r="U1219" i="1"/>
  <c r="V1218" i="1"/>
  <c r="X1218" i="1" s="1"/>
  <c r="U1218" i="1"/>
  <c r="V1217" i="1"/>
  <c r="X1217" i="1" s="1"/>
  <c r="U1217" i="1"/>
  <c r="V1216" i="1"/>
  <c r="X1216" i="1" s="1"/>
  <c r="U1216" i="1"/>
  <c r="V1215" i="1"/>
  <c r="X1215" i="1" s="1"/>
  <c r="U1215" i="1"/>
  <c r="V1214" i="1"/>
  <c r="X1214" i="1" s="1"/>
  <c r="U1214" i="1"/>
  <c r="V1213" i="1"/>
  <c r="X1213" i="1" s="1"/>
  <c r="U1213" i="1"/>
  <c r="V1212" i="1"/>
  <c r="X1212" i="1" s="1"/>
  <c r="U1212" i="1"/>
  <c r="V1211" i="1"/>
  <c r="X1211" i="1" s="1"/>
  <c r="U1211" i="1"/>
  <c r="V1210" i="1"/>
  <c r="X1210" i="1" s="1"/>
  <c r="U1210" i="1"/>
  <c r="V1209" i="1"/>
  <c r="X1209" i="1" s="1"/>
  <c r="U1209" i="1"/>
  <c r="V1208" i="1"/>
  <c r="X1208" i="1" s="1"/>
  <c r="U1208" i="1"/>
  <c r="V1207" i="1"/>
  <c r="X1207" i="1" s="1"/>
  <c r="U1207" i="1"/>
  <c r="V1206" i="1"/>
  <c r="X1206" i="1" s="1"/>
  <c r="U1206" i="1"/>
  <c r="V1205" i="1"/>
  <c r="X1205" i="1" s="1"/>
  <c r="U1205" i="1"/>
  <c r="V1204" i="1"/>
  <c r="X1204" i="1" s="1"/>
  <c r="U1204" i="1"/>
  <c r="V1203" i="1"/>
  <c r="X1203" i="1" s="1"/>
  <c r="U1203" i="1"/>
  <c r="V1202" i="1"/>
  <c r="X1202" i="1" s="1"/>
  <c r="U1202" i="1"/>
  <c r="V1201" i="1"/>
  <c r="X1201" i="1" s="1"/>
  <c r="U1201" i="1"/>
  <c r="V1200" i="1"/>
  <c r="X1200" i="1" s="1"/>
  <c r="U1200" i="1"/>
  <c r="V1199" i="1"/>
  <c r="X1199" i="1" s="1"/>
  <c r="U1199" i="1"/>
  <c r="V1198" i="1"/>
  <c r="X1198" i="1" s="1"/>
  <c r="U1198" i="1"/>
  <c r="V1197" i="1"/>
  <c r="X1197" i="1" s="1"/>
  <c r="U1197" i="1"/>
  <c r="V1196" i="1"/>
  <c r="X1196" i="1" s="1"/>
  <c r="U1196" i="1"/>
  <c r="V1195" i="1"/>
  <c r="X1195" i="1" s="1"/>
  <c r="U1195" i="1"/>
  <c r="V1194" i="1"/>
  <c r="X1194" i="1" s="1"/>
  <c r="U1194" i="1"/>
  <c r="V1193" i="1"/>
  <c r="X1193" i="1" s="1"/>
  <c r="U1193" i="1"/>
  <c r="V1192" i="1"/>
  <c r="X1192" i="1" s="1"/>
  <c r="U1192" i="1"/>
  <c r="V1191" i="1"/>
  <c r="X1191" i="1" s="1"/>
  <c r="U1191" i="1"/>
  <c r="V1190" i="1"/>
  <c r="X1190" i="1" s="1"/>
  <c r="U1190" i="1"/>
  <c r="V1189" i="1"/>
  <c r="X1189" i="1" s="1"/>
  <c r="U1189" i="1"/>
  <c r="V1188" i="1"/>
  <c r="X1188" i="1" s="1"/>
  <c r="U1188" i="1"/>
  <c r="V1187" i="1"/>
  <c r="X1187" i="1" s="1"/>
  <c r="U1187" i="1"/>
  <c r="V1186" i="1"/>
  <c r="X1186" i="1" s="1"/>
  <c r="U1186" i="1"/>
  <c r="V1185" i="1"/>
  <c r="X1185" i="1" s="1"/>
  <c r="U1185" i="1"/>
  <c r="V1184" i="1"/>
  <c r="X1184" i="1" s="1"/>
  <c r="U1184" i="1"/>
  <c r="V1183" i="1"/>
  <c r="X1183" i="1" s="1"/>
  <c r="U1183" i="1"/>
  <c r="V1182" i="1"/>
  <c r="X1182" i="1" s="1"/>
  <c r="U1182" i="1"/>
  <c r="V1181" i="1"/>
  <c r="X1181" i="1" s="1"/>
  <c r="U1181" i="1"/>
  <c r="V1180" i="1"/>
  <c r="X1180" i="1" s="1"/>
  <c r="U1180" i="1"/>
  <c r="V1179" i="1"/>
  <c r="X1179" i="1" s="1"/>
  <c r="U1179" i="1"/>
  <c r="V1178" i="1"/>
  <c r="X1178" i="1" s="1"/>
  <c r="U1178" i="1"/>
  <c r="V1177" i="1"/>
  <c r="X1177" i="1" s="1"/>
  <c r="U1177" i="1"/>
  <c r="V1176" i="1"/>
  <c r="X1176" i="1" s="1"/>
  <c r="U1176" i="1"/>
  <c r="V1175" i="1"/>
  <c r="X1175" i="1" s="1"/>
  <c r="U1175" i="1"/>
  <c r="V1174" i="1"/>
  <c r="X1174" i="1" s="1"/>
  <c r="U1174" i="1"/>
  <c r="V1173" i="1"/>
  <c r="X1173" i="1" s="1"/>
  <c r="U1173" i="1"/>
  <c r="V1172" i="1"/>
  <c r="X1172" i="1" s="1"/>
  <c r="U1172" i="1"/>
  <c r="V1171" i="1"/>
  <c r="X1171" i="1" s="1"/>
  <c r="U1171" i="1"/>
  <c r="V1170" i="1"/>
  <c r="X1170" i="1" s="1"/>
  <c r="U1170" i="1"/>
  <c r="V1169" i="1"/>
  <c r="X1169" i="1" s="1"/>
  <c r="U1169" i="1"/>
  <c r="V1168" i="1"/>
  <c r="X1168" i="1" s="1"/>
  <c r="U1168" i="1"/>
  <c r="V1167" i="1"/>
  <c r="X1167" i="1" s="1"/>
  <c r="U1167" i="1"/>
  <c r="V1166" i="1"/>
  <c r="X1166" i="1" s="1"/>
  <c r="U1166" i="1"/>
  <c r="V1165" i="1"/>
  <c r="X1165" i="1" s="1"/>
  <c r="U1165" i="1"/>
  <c r="V1164" i="1"/>
  <c r="X1164" i="1" s="1"/>
  <c r="U1164" i="1"/>
  <c r="V1163" i="1"/>
  <c r="X1163" i="1" s="1"/>
  <c r="U1163" i="1"/>
  <c r="V1162" i="1"/>
  <c r="X1162" i="1" s="1"/>
  <c r="U1162" i="1"/>
  <c r="V1161" i="1"/>
  <c r="X1161" i="1" s="1"/>
  <c r="U1161" i="1"/>
  <c r="V1160" i="1"/>
  <c r="X1160" i="1" s="1"/>
  <c r="U1160" i="1"/>
  <c r="V1159" i="1"/>
  <c r="X1159" i="1" s="1"/>
  <c r="U1159" i="1"/>
  <c r="V1158" i="1"/>
  <c r="X1158" i="1" s="1"/>
  <c r="U1158" i="1"/>
  <c r="V1157" i="1"/>
  <c r="X1157" i="1" s="1"/>
  <c r="U1157" i="1"/>
  <c r="V1156" i="1"/>
  <c r="X1156" i="1" s="1"/>
  <c r="U1156" i="1"/>
  <c r="V1155" i="1"/>
  <c r="X1155" i="1" s="1"/>
  <c r="U1155" i="1"/>
  <c r="V1154" i="1"/>
  <c r="X1154" i="1" s="1"/>
  <c r="U1154" i="1"/>
  <c r="V1153" i="1"/>
  <c r="X1153" i="1" s="1"/>
  <c r="U1153" i="1"/>
  <c r="V1152" i="1"/>
  <c r="X1152" i="1" s="1"/>
  <c r="U1152" i="1"/>
  <c r="V1151" i="1"/>
  <c r="X1151" i="1" s="1"/>
  <c r="U1151" i="1"/>
  <c r="V1150" i="1"/>
  <c r="X1150" i="1" s="1"/>
  <c r="U1150" i="1"/>
  <c r="V1149" i="1"/>
  <c r="X1149" i="1" s="1"/>
  <c r="U1149" i="1"/>
  <c r="V1148" i="1"/>
  <c r="X1148" i="1" s="1"/>
  <c r="U1148" i="1"/>
  <c r="V1147" i="1"/>
  <c r="X1147" i="1" s="1"/>
  <c r="U1147" i="1"/>
  <c r="V1146" i="1"/>
  <c r="X1146" i="1" s="1"/>
  <c r="U1146" i="1"/>
  <c r="V1145" i="1"/>
  <c r="X1145" i="1" s="1"/>
  <c r="U1145" i="1"/>
  <c r="V1144" i="1"/>
  <c r="X1144" i="1" s="1"/>
  <c r="U1144" i="1"/>
  <c r="V1143" i="1"/>
  <c r="X1143" i="1" s="1"/>
  <c r="U1143" i="1"/>
  <c r="V1142" i="1"/>
  <c r="X1142" i="1" s="1"/>
  <c r="U1142" i="1"/>
  <c r="V1141" i="1"/>
  <c r="X1141" i="1" s="1"/>
  <c r="U1141" i="1"/>
  <c r="V1140" i="1"/>
  <c r="X1140" i="1" s="1"/>
  <c r="U1140" i="1"/>
  <c r="V1139" i="1"/>
  <c r="X1139" i="1" s="1"/>
  <c r="U1139" i="1"/>
  <c r="V1138" i="1"/>
  <c r="X1138" i="1" s="1"/>
  <c r="U1138" i="1"/>
  <c r="V1137" i="1"/>
  <c r="X1137" i="1" s="1"/>
  <c r="U1137" i="1"/>
  <c r="V1136" i="1"/>
  <c r="X1136" i="1" s="1"/>
  <c r="U1136" i="1"/>
  <c r="V1135" i="1"/>
  <c r="X1135" i="1" s="1"/>
  <c r="U1135" i="1"/>
  <c r="V1134" i="1"/>
  <c r="X1134" i="1" s="1"/>
  <c r="U1134" i="1"/>
  <c r="V1133" i="1"/>
  <c r="X1133" i="1" s="1"/>
  <c r="U1133" i="1"/>
  <c r="V1132" i="1"/>
  <c r="X1132" i="1" s="1"/>
  <c r="U1132" i="1"/>
  <c r="V1131" i="1"/>
  <c r="X1131" i="1" s="1"/>
  <c r="U1131" i="1"/>
  <c r="V1130" i="1"/>
  <c r="X1130" i="1" s="1"/>
  <c r="U1130" i="1"/>
  <c r="V1129" i="1"/>
  <c r="X1129" i="1" s="1"/>
  <c r="U1129" i="1"/>
  <c r="V1128" i="1"/>
  <c r="X1128" i="1" s="1"/>
  <c r="U1128" i="1"/>
  <c r="V1127" i="1"/>
  <c r="X1127" i="1" s="1"/>
  <c r="U1127" i="1"/>
  <c r="V1126" i="1"/>
  <c r="X1126" i="1" s="1"/>
  <c r="U1126" i="1"/>
  <c r="V1125" i="1"/>
  <c r="X1125" i="1" s="1"/>
  <c r="U1125" i="1"/>
  <c r="V1124" i="1"/>
  <c r="X1124" i="1" s="1"/>
  <c r="U1124" i="1"/>
  <c r="V1123" i="1"/>
  <c r="X1123" i="1" s="1"/>
  <c r="U1123" i="1"/>
  <c r="V1122" i="1"/>
  <c r="X1122" i="1" s="1"/>
  <c r="U1122" i="1"/>
  <c r="V1121" i="1"/>
  <c r="X1121" i="1" s="1"/>
  <c r="U1121" i="1"/>
  <c r="V1120" i="1"/>
  <c r="X1120" i="1" s="1"/>
  <c r="U1120" i="1"/>
  <c r="V1119" i="1"/>
  <c r="X1119" i="1" s="1"/>
  <c r="U1119" i="1"/>
  <c r="V1118" i="1"/>
  <c r="X1118" i="1" s="1"/>
  <c r="U1118" i="1"/>
  <c r="V1117" i="1"/>
  <c r="X1117" i="1" s="1"/>
  <c r="U1117" i="1"/>
  <c r="V1116" i="1"/>
  <c r="X1116" i="1" s="1"/>
  <c r="U1116" i="1"/>
  <c r="V1115" i="1"/>
  <c r="X1115" i="1" s="1"/>
  <c r="U1115" i="1"/>
  <c r="V1114" i="1"/>
  <c r="X1114" i="1" s="1"/>
  <c r="U1114" i="1"/>
  <c r="V1113" i="1"/>
  <c r="X1113" i="1" s="1"/>
  <c r="U1113" i="1"/>
  <c r="V1112" i="1"/>
  <c r="X1112" i="1" s="1"/>
  <c r="U1112" i="1"/>
  <c r="V1111" i="1"/>
  <c r="X1111" i="1" s="1"/>
  <c r="U1111" i="1"/>
  <c r="V1110" i="1"/>
  <c r="X1110" i="1" s="1"/>
  <c r="U1110" i="1"/>
  <c r="V1109" i="1"/>
  <c r="X1109" i="1" s="1"/>
  <c r="U1109" i="1"/>
  <c r="V1108" i="1"/>
  <c r="X1108" i="1" s="1"/>
  <c r="U1108" i="1"/>
  <c r="V1107" i="1"/>
  <c r="X1107" i="1" s="1"/>
  <c r="U1107" i="1"/>
  <c r="V1106" i="1"/>
  <c r="X1106" i="1" s="1"/>
  <c r="U1106" i="1"/>
  <c r="V1105" i="1"/>
  <c r="X1105" i="1" s="1"/>
  <c r="U1105" i="1"/>
  <c r="V1104" i="1"/>
  <c r="X1104" i="1" s="1"/>
  <c r="U1104" i="1"/>
  <c r="V1103" i="1"/>
  <c r="X1103" i="1" s="1"/>
  <c r="U1103" i="1"/>
  <c r="V1102" i="1"/>
  <c r="X1102" i="1" s="1"/>
  <c r="U1102" i="1"/>
  <c r="V1101" i="1"/>
  <c r="X1101" i="1" s="1"/>
  <c r="U1101" i="1"/>
  <c r="V1100" i="1"/>
  <c r="X1100" i="1" s="1"/>
  <c r="U1100" i="1"/>
  <c r="V1099" i="1"/>
  <c r="X1099" i="1" s="1"/>
  <c r="U1099" i="1"/>
  <c r="V1098" i="1"/>
  <c r="X1098" i="1" s="1"/>
  <c r="U1098" i="1"/>
  <c r="V1097" i="1"/>
  <c r="X1097" i="1" s="1"/>
  <c r="U1097" i="1"/>
  <c r="V1096" i="1"/>
  <c r="X1096" i="1" s="1"/>
  <c r="U1096" i="1"/>
  <c r="V1095" i="1"/>
  <c r="X1095" i="1" s="1"/>
  <c r="U1095" i="1"/>
  <c r="V1094" i="1"/>
  <c r="X1094" i="1" s="1"/>
  <c r="U1094" i="1"/>
  <c r="V1093" i="1"/>
  <c r="X1093" i="1" s="1"/>
  <c r="U1093" i="1"/>
  <c r="V1092" i="1"/>
  <c r="X1092" i="1" s="1"/>
  <c r="U1092" i="1"/>
  <c r="V1091" i="1"/>
  <c r="X1091" i="1" s="1"/>
  <c r="U1091" i="1"/>
  <c r="V1090" i="1"/>
  <c r="X1090" i="1" s="1"/>
  <c r="U1090" i="1"/>
  <c r="V1089" i="1"/>
  <c r="X1089" i="1" s="1"/>
  <c r="U1089" i="1"/>
  <c r="V1088" i="1"/>
  <c r="X1088" i="1" s="1"/>
  <c r="U1088" i="1"/>
  <c r="V1087" i="1"/>
  <c r="X1087" i="1" s="1"/>
  <c r="U1087" i="1"/>
  <c r="V1086" i="1"/>
  <c r="X1086" i="1" s="1"/>
  <c r="U1086" i="1"/>
  <c r="V1085" i="1"/>
  <c r="X1085" i="1" s="1"/>
  <c r="U1085" i="1"/>
  <c r="V1084" i="1"/>
  <c r="X1084" i="1" s="1"/>
  <c r="U1084" i="1"/>
  <c r="V1083" i="1"/>
  <c r="X1083" i="1" s="1"/>
  <c r="U1083" i="1"/>
  <c r="V1082" i="1"/>
  <c r="X1082" i="1" s="1"/>
  <c r="U1082" i="1"/>
  <c r="V1081" i="1"/>
  <c r="X1081" i="1" s="1"/>
  <c r="U1081" i="1"/>
  <c r="V1080" i="1"/>
  <c r="X1080" i="1" s="1"/>
  <c r="U1080" i="1"/>
  <c r="V1079" i="1"/>
  <c r="X1079" i="1" s="1"/>
  <c r="U1079" i="1"/>
  <c r="V1078" i="1"/>
  <c r="X1078" i="1" s="1"/>
  <c r="U1078" i="1"/>
  <c r="V1077" i="1"/>
  <c r="X1077" i="1" s="1"/>
  <c r="U1077" i="1"/>
  <c r="V1076" i="1"/>
  <c r="X1076" i="1" s="1"/>
  <c r="U1076" i="1"/>
  <c r="V1075" i="1"/>
  <c r="X1075" i="1" s="1"/>
  <c r="U1075" i="1"/>
  <c r="V1074" i="1"/>
  <c r="X1074" i="1" s="1"/>
  <c r="U1074" i="1"/>
  <c r="V1073" i="1"/>
  <c r="X1073" i="1" s="1"/>
  <c r="U1073" i="1"/>
  <c r="V1072" i="1"/>
  <c r="X1072" i="1" s="1"/>
  <c r="U1072" i="1"/>
  <c r="V1071" i="1"/>
  <c r="X1071" i="1" s="1"/>
  <c r="U1071" i="1"/>
  <c r="V1070" i="1"/>
  <c r="X1070" i="1" s="1"/>
  <c r="U1070" i="1"/>
  <c r="V1069" i="1"/>
  <c r="X1069" i="1" s="1"/>
  <c r="U1069" i="1"/>
  <c r="V1068" i="1"/>
  <c r="X1068" i="1" s="1"/>
  <c r="U1068" i="1"/>
  <c r="V1067" i="1"/>
  <c r="X1067" i="1" s="1"/>
  <c r="U1067" i="1"/>
  <c r="V1066" i="1"/>
  <c r="X1066" i="1" s="1"/>
  <c r="U1066" i="1"/>
  <c r="V1065" i="1"/>
  <c r="X1065" i="1" s="1"/>
  <c r="U1065" i="1"/>
  <c r="V1064" i="1"/>
  <c r="X1064" i="1" s="1"/>
  <c r="U1064" i="1"/>
  <c r="V1063" i="1"/>
  <c r="X1063" i="1" s="1"/>
  <c r="U1063" i="1"/>
  <c r="V1062" i="1"/>
  <c r="X1062" i="1" s="1"/>
  <c r="U1062" i="1"/>
  <c r="V1061" i="1"/>
  <c r="X1061" i="1" s="1"/>
  <c r="U1061" i="1"/>
  <c r="V1060" i="1"/>
  <c r="X1060" i="1" s="1"/>
  <c r="U1060" i="1"/>
  <c r="V1059" i="1"/>
  <c r="X1059" i="1" s="1"/>
  <c r="U1059" i="1"/>
  <c r="V1058" i="1"/>
  <c r="X1058" i="1" s="1"/>
  <c r="U1058" i="1"/>
  <c r="V1057" i="1"/>
  <c r="X1057" i="1" s="1"/>
  <c r="U1057" i="1"/>
  <c r="V1056" i="1"/>
  <c r="X1056" i="1" s="1"/>
  <c r="U1056" i="1"/>
  <c r="V1055" i="1"/>
  <c r="X1055" i="1" s="1"/>
  <c r="U1055" i="1"/>
  <c r="V1054" i="1"/>
  <c r="X1054" i="1" s="1"/>
  <c r="U1054" i="1"/>
  <c r="V1053" i="1"/>
  <c r="X1053" i="1" s="1"/>
  <c r="U1053" i="1"/>
  <c r="V1052" i="1"/>
  <c r="X1052" i="1" s="1"/>
  <c r="U1052" i="1"/>
  <c r="V1051" i="1"/>
  <c r="X1051" i="1" s="1"/>
  <c r="U1051" i="1"/>
  <c r="V1050" i="1"/>
  <c r="X1050" i="1" s="1"/>
  <c r="U1050" i="1"/>
  <c r="V1049" i="1"/>
  <c r="X1049" i="1" s="1"/>
  <c r="U1049" i="1"/>
  <c r="V1048" i="1"/>
  <c r="X1048" i="1" s="1"/>
  <c r="U1048" i="1"/>
  <c r="V1047" i="1"/>
  <c r="X1047" i="1" s="1"/>
  <c r="U1047" i="1"/>
  <c r="V1046" i="1"/>
  <c r="X1046" i="1" s="1"/>
  <c r="U1046" i="1"/>
  <c r="V1045" i="1"/>
  <c r="X1045" i="1" s="1"/>
  <c r="U1045" i="1"/>
  <c r="V1044" i="1"/>
  <c r="X1044" i="1" s="1"/>
  <c r="U1044" i="1"/>
  <c r="V1043" i="1"/>
  <c r="X1043" i="1" s="1"/>
  <c r="U1043" i="1"/>
  <c r="V1042" i="1"/>
  <c r="X1042" i="1" s="1"/>
  <c r="U1042" i="1"/>
  <c r="V1041" i="1"/>
  <c r="X1041" i="1" s="1"/>
  <c r="U1041" i="1"/>
  <c r="V1040" i="1"/>
  <c r="X1040" i="1" s="1"/>
  <c r="U1040" i="1"/>
  <c r="V1039" i="1"/>
  <c r="X1039" i="1" s="1"/>
  <c r="U1039" i="1"/>
  <c r="V1038" i="1"/>
  <c r="X1038" i="1" s="1"/>
  <c r="U1038" i="1"/>
  <c r="V1037" i="1"/>
  <c r="X1037" i="1" s="1"/>
  <c r="U1037" i="1"/>
  <c r="V1036" i="1"/>
  <c r="X1036" i="1" s="1"/>
  <c r="U1036" i="1"/>
  <c r="V1035" i="1"/>
  <c r="X1035" i="1" s="1"/>
  <c r="U1035" i="1"/>
  <c r="V1034" i="1"/>
  <c r="X1034" i="1" s="1"/>
  <c r="U1034" i="1"/>
  <c r="V1033" i="1"/>
  <c r="X1033" i="1" s="1"/>
  <c r="U1033" i="1"/>
  <c r="V1032" i="1"/>
  <c r="X1032" i="1" s="1"/>
  <c r="U1032" i="1"/>
  <c r="V1031" i="1"/>
  <c r="X1031" i="1" s="1"/>
  <c r="U1031" i="1"/>
  <c r="V1030" i="1"/>
  <c r="X1030" i="1" s="1"/>
  <c r="U1030" i="1"/>
  <c r="V1029" i="1"/>
  <c r="X1029" i="1" s="1"/>
  <c r="U1029" i="1"/>
  <c r="V1028" i="1"/>
  <c r="X1028" i="1" s="1"/>
  <c r="U1028" i="1"/>
  <c r="V1027" i="1"/>
  <c r="X1027" i="1" s="1"/>
  <c r="U1027" i="1"/>
  <c r="V1026" i="1"/>
  <c r="X1026" i="1" s="1"/>
  <c r="U1026" i="1"/>
  <c r="V1025" i="1"/>
  <c r="X1025" i="1" s="1"/>
  <c r="U1025" i="1"/>
  <c r="V1024" i="1"/>
  <c r="X1024" i="1" s="1"/>
  <c r="U1024" i="1"/>
  <c r="V1023" i="1"/>
  <c r="X1023" i="1" s="1"/>
  <c r="U1023" i="1"/>
  <c r="V1022" i="1"/>
  <c r="X1022" i="1" s="1"/>
  <c r="U1022" i="1"/>
  <c r="V1021" i="1"/>
  <c r="X1021" i="1" s="1"/>
  <c r="U1021" i="1"/>
  <c r="V1020" i="1"/>
  <c r="X1020" i="1" s="1"/>
  <c r="U1020" i="1"/>
  <c r="V1019" i="1"/>
  <c r="X1019" i="1" s="1"/>
  <c r="U1019" i="1"/>
  <c r="V1018" i="1"/>
  <c r="X1018" i="1" s="1"/>
  <c r="U1018" i="1"/>
  <c r="V1017" i="1"/>
  <c r="X1017" i="1" s="1"/>
  <c r="U1017" i="1"/>
  <c r="V1016" i="1"/>
  <c r="X1016" i="1" s="1"/>
  <c r="U1016" i="1"/>
  <c r="V1015" i="1"/>
  <c r="X1015" i="1" s="1"/>
  <c r="U1015" i="1"/>
  <c r="V1014" i="1"/>
  <c r="X1014" i="1" s="1"/>
  <c r="U1014" i="1"/>
  <c r="V1013" i="1"/>
  <c r="X1013" i="1" s="1"/>
  <c r="U1013" i="1"/>
  <c r="V1012" i="1"/>
  <c r="X1012" i="1" s="1"/>
  <c r="U1012" i="1"/>
  <c r="V1011" i="1"/>
  <c r="X1011" i="1" s="1"/>
  <c r="U1011" i="1"/>
  <c r="V1010" i="1"/>
  <c r="X1010" i="1" s="1"/>
  <c r="U1010" i="1"/>
  <c r="V1009" i="1"/>
  <c r="X1009" i="1" s="1"/>
  <c r="U1009" i="1"/>
  <c r="V1008" i="1"/>
  <c r="X1008" i="1" s="1"/>
  <c r="U1008" i="1"/>
  <c r="V1007" i="1"/>
  <c r="X1007" i="1" s="1"/>
  <c r="U1007" i="1"/>
  <c r="V1006" i="1"/>
  <c r="X1006" i="1" s="1"/>
  <c r="U1006" i="1"/>
  <c r="V1005" i="1"/>
  <c r="X1005" i="1" s="1"/>
  <c r="U1005" i="1"/>
  <c r="V1004" i="1"/>
  <c r="X1004" i="1" s="1"/>
  <c r="U1004" i="1"/>
  <c r="V1003" i="1"/>
  <c r="X1003" i="1" s="1"/>
  <c r="U1003" i="1"/>
  <c r="V1002" i="1"/>
  <c r="X1002" i="1" s="1"/>
  <c r="U1002" i="1"/>
  <c r="V1001" i="1"/>
  <c r="X1001" i="1" s="1"/>
  <c r="U1001" i="1"/>
  <c r="V1000" i="1"/>
  <c r="X1000" i="1" s="1"/>
  <c r="U1000" i="1"/>
  <c r="V999" i="1"/>
  <c r="X999" i="1" s="1"/>
  <c r="U999" i="1"/>
  <c r="V998" i="1"/>
  <c r="X998" i="1" s="1"/>
  <c r="U998" i="1"/>
  <c r="V997" i="1"/>
  <c r="X997" i="1" s="1"/>
  <c r="U997" i="1"/>
  <c r="V996" i="1"/>
  <c r="X996" i="1" s="1"/>
  <c r="U996" i="1"/>
  <c r="V995" i="1"/>
  <c r="X995" i="1" s="1"/>
  <c r="U995" i="1"/>
  <c r="V994" i="1"/>
  <c r="X994" i="1" s="1"/>
  <c r="U994" i="1"/>
  <c r="V993" i="1"/>
  <c r="X993" i="1" s="1"/>
  <c r="U993" i="1"/>
  <c r="V992" i="1"/>
  <c r="X992" i="1" s="1"/>
  <c r="U992" i="1"/>
  <c r="V991" i="1"/>
  <c r="X991" i="1" s="1"/>
  <c r="U991" i="1"/>
  <c r="V990" i="1"/>
  <c r="X990" i="1" s="1"/>
  <c r="U990" i="1"/>
  <c r="V989" i="1"/>
  <c r="X989" i="1" s="1"/>
  <c r="U989" i="1"/>
  <c r="V988" i="1"/>
  <c r="X988" i="1" s="1"/>
  <c r="U988" i="1"/>
  <c r="V987" i="1"/>
  <c r="X987" i="1" s="1"/>
  <c r="U987" i="1"/>
  <c r="V986" i="1"/>
  <c r="X986" i="1" s="1"/>
  <c r="U986" i="1"/>
  <c r="V985" i="1"/>
  <c r="X985" i="1" s="1"/>
  <c r="U985" i="1"/>
  <c r="V984" i="1"/>
  <c r="X984" i="1" s="1"/>
  <c r="U984" i="1"/>
  <c r="V983" i="1"/>
  <c r="X983" i="1" s="1"/>
  <c r="U983" i="1"/>
  <c r="V982" i="1"/>
  <c r="X982" i="1" s="1"/>
  <c r="U982" i="1"/>
  <c r="V981" i="1"/>
  <c r="X981" i="1" s="1"/>
  <c r="U981" i="1"/>
  <c r="V980" i="1"/>
  <c r="X980" i="1" s="1"/>
  <c r="U980" i="1"/>
  <c r="V979" i="1"/>
  <c r="X979" i="1" s="1"/>
  <c r="U979" i="1"/>
  <c r="V978" i="1"/>
  <c r="X978" i="1" s="1"/>
  <c r="U978" i="1"/>
  <c r="V977" i="1"/>
  <c r="X977" i="1" s="1"/>
  <c r="U977" i="1"/>
  <c r="V976" i="1"/>
  <c r="X976" i="1" s="1"/>
  <c r="U976" i="1"/>
  <c r="V975" i="1"/>
  <c r="X975" i="1" s="1"/>
  <c r="U975" i="1"/>
  <c r="V974" i="1"/>
  <c r="X974" i="1" s="1"/>
  <c r="U974" i="1"/>
  <c r="V973" i="1"/>
  <c r="X973" i="1" s="1"/>
  <c r="U973" i="1"/>
  <c r="V972" i="1"/>
  <c r="X972" i="1" s="1"/>
  <c r="U972" i="1"/>
  <c r="V971" i="1"/>
  <c r="X971" i="1" s="1"/>
  <c r="U971" i="1"/>
  <c r="V970" i="1"/>
  <c r="X970" i="1" s="1"/>
  <c r="U970" i="1"/>
  <c r="V969" i="1"/>
  <c r="X969" i="1" s="1"/>
  <c r="U969" i="1"/>
  <c r="V968" i="1"/>
  <c r="X968" i="1" s="1"/>
  <c r="U968" i="1"/>
  <c r="V967" i="1"/>
  <c r="X967" i="1" s="1"/>
  <c r="U967" i="1"/>
  <c r="V966" i="1"/>
  <c r="X966" i="1" s="1"/>
  <c r="U966" i="1"/>
  <c r="V965" i="1"/>
  <c r="X965" i="1" s="1"/>
  <c r="U965" i="1"/>
  <c r="V964" i="1"/>
  <c r="X964" i="1" s="1"/>
  <c r="U964" i="1"/>
  <c r="V963" i="1"/>
  <c r="X963" i="1" s="1"/>
  <c r="U963" i="1"/>
  <c r="V962" i="1"/>
  <c r="X962" i="1" s="1"/>
  <c r="U962" i="1"/>
  <c r="V961" i="1"/>
  <c r="X961" i="1" s="1"/>
  <c r="U961" i="1"/>
  <c r="V960" i="1"/>
  <c r="X960" i="1" s="1"/>
  <c r="U960" i="1"/>
  <c r="V959" i="1"/>
  <c r="X959" i="1" s="1"/>
  <c r="U959" i="1"/>
  <c r="V958" i="1"/>
  <c r="X958" i="1" s="1"/>
  <c r="U958" i="1"/>
  <c r="V957" i="1"/>
  <c r="X957" i="1" s="1"/>
  <c r="U957" i="1"/>
  <c r="V956" i="1"/>
  <c r="X956" i="1" s="1"/>
  <c r="U956" i="1"/>
  <c r="V955" i="1"/>
  <c r="X955" i="1" s="1"/>
  <c r="U955" i="1"/>
  <c r="V954" i="1"/>
  <c r="X954" i="1" s="1"/>
  <c r="U954" i="1"/>
  <c r="V953" i="1"/>
  <c r="X953" i="1" s="1"/>
  <c r="U953" i="1"/>
  <c r="V952" i="1"/>
  <c r="X952" i="1" s="1"/>
  <c r="U952" i="1"/>
  <c r="V951" i="1"/>
  <c r="X951" i="1" s="1"/>
  <c r="U951" i="1"/>
  <c r="V950" i="1"/>
  <c r="X950" i="1" s="1"/>
  <c r="U950" i="1"/>
  <c r="V949" i="1"/>
  <c r="X949" i="1" s="1"/>
  <c r="U949" i="1"/>
  <c r="V948" i="1"/>
  <c r="X948" i="1" s="1"/>
  <c r="U948" i="1"/>
  <c r="V947" i="1"/>
  <c r="X947" i="1" s="1"/>
  <c r="U947" i="1"/>
  <c r="V946" i="1"/>
  <c r="X946" i="1" s="1"/>
  <c r="U946" i="1"/>
  <c r="V945" i="1"/>
  <c r="X945" i="1" s="1"/>
  <c r="U945" i="1"/>
  <c r="V944" i="1"/>
  <c r="X944" i="1" s="1"/>
  <c r="U944" i="1"/>
  <c r="V943" i="1"/>
  <c r="X943" i="1" s="1"/>
  <c r="U943" i="1"/>
  <c r="V942" i="1"/>
  <c r="X942" i="1" s="1"/>
  <c r="U942" i="1"/>
  <c r="V941" i="1"/>
  <c r="X941" i="1" s="1"/>
  <c r="U941" i="1"/>
  <c r="V940" i="1"/>
  <c r="X940" i="1" s="1"/>
  <c r="U940" i="1"/>
  <c r="V939" i="1"/>
  <c r="X939" i="1" s="1"/>
  <c r="U939" i="1"/>
  <c r="V938" i="1"/>
  <c r="X938" i="1" s="1"/>
  <c r="U938" i="1"/>
  <c r="V937" i="1"/>
  <c r="X937" i="1" s="1"/>
  <c r="U937" i="1"/>
  <c r="V936" i="1"/>
  <c r="X936" i="1" s="1"/>
  <c r="U936" i="1"/>
  <c r="V935" i="1"/>
  <c r="X935" i="1" s="1"/>
  <c r="U935" i="1"/>
  <c r="V934" i="1"/>
  <c r="X934" i="1" s="1"/>
  <c r="U934" i="1"/>
  <c r="V933" i="1"/>
  <c r="X933" i="1" s="1"/>
  <c r="U933" i="1"/>
  <c r="V932" i="1"/>
  <c r="X932" i="1" s="1"/>
  <c r="U932" i="1"/>
  <c r="V931" i="1"/>
  <c r="X931" i="1" s="1"/>
  <c r="U931" i="1"/>
  <c r="V930" i="1"/>
  <c r="X930" i="1" s="1"/>
  <c r="U930" i="1"/>
  <c r="V929" i="1"/>
  <c r="X929" i="1" s="1"/>
  <c r="U929" i="1"/>
  <c r="V928" i="1"/>
  <c r="X928" i="1" s="1"/>
  <c r="U928" i="1"/>
  <c r="V927" i="1"/>
  <c r="X927" i="1" s="1"/>
  <c r="U927" i="1"/>
  <c r="V926" i="1"/>
  <c r="X926" i="1" s="1"/>
  <c r="U926" i="1"/>
  <c r="V925" i="1"/>
  <c r="X925" i="1" s="1"/>
  <c r="U925" i="1"/>
  <c r="V924" i="1"/>
  <c r="X924" i="1" s="1"/>
  <c r="U924" i="1"/>
  <c r="V923" i="1"/>
  <c r="X923" i="1" s="1"/>
  <c r="U923" i="1"/>
  <c r="V922" i="1"/>
  <c r="X922" i="1" s="1"/>
  <c r="U922" i="1"/>
  <c r="V921" i="1"/>
  <c r="X921" i="1" s="1"/>
  <c r="U921" i="1"/>
  <c r="V920" i="1"/>
  <c r="X920" i="1" s="1"/>
  <c r="U920" i="1"/>
  <c r="V919" i="1"/>
  <c r="X919" i="1" s="1"/>
  <c r="U919" i="1"/>
  <c r="V918" i="1"/>
  <c r="X918" i="1" s="1"/>
  <c r="U918" i="1"/>
  <c r="V917" i="1"/>
  <c r="X917" i="1" s="1"/>
  <c r="U917" i="1"/>
  <c r="V916" i="1"/>
  <c r="X916" i="1" s="1"/>
  <c r="U916" i="1"/>
  <c r="V915" i="1"/>
  <c r="X915" i="1" s="1"/>
  <c r="U915" i="1"/>
  <c r="V914" i="1"/>
  <c r="X914" i="1" s="1"/>
  <c r="U914" i="1"/>
  <c r="V913" i="1"/>
  <c r="X913" i="1" s="1"/>
  <c r="U913" i="1"/>
  <c r="V912" i="1"/>
  <c r="X912" i="1" s="1"/>
  <c r="U912" i="1"/>
  <c r="V911" i="1"/>
  <c r="X911" i="1" s="1"/>
  <c r="U911" i="1"/>
  <c r="V910" i="1"/>
  <c r="X910" i="1" s="1"/>
  <c r="U910" i="1"/>
  <c r="V909" i="1"/>
  <c r="X909" i="1" s="1"/>
  <c r="U909" i="1"/>
  <c r="V908" i="1"/>
  <c r="X908" i="1" s="1"/>
  <c r="U908" i="1"/>
  <c r="V907" i="1"/>
  <c r="X907" i="1" s="1"/>
  <c r="U907" i="1"/>
  <c r="V906" i="1"/>
  <c r="X906" i="1" s="1"/>
  <c r="U906" i="1"/>
  <c r="V905" i="1"/>
  <c r="X905" i="1" s="1"/>
  <c r="U905" i="1"/>
  <c r="V904" i="1"/>
  <c r="X904" i="1" s="1"/>
  <c r="U904" i="1"/>
  <c r="V903" i="1"/>
  <c r="X903" i="1" s="1"/>
  <c r="U903" i="1"/>
  <c r="V902" i="1"/>
  <c r="X902" i="1" s="1"/>
  <c r="U902" i="1"/>
  <c r="V901" i="1"/>
  <c r="X901" i="1" s="1"/>
  <c r="U901" i="1"/>
  <c r="V900" i="1"/>
  <c r="X900" i="1" s="1"/>
  <c r="U900" i="1"/>
  <c r="V899" i="1"/>
  <c r="X899" i="1" s="1"/>
  <c r="U899" i="1"/>
  <c r="V898" i="1"/>
  <c r="X898" i="1" s="1"/>
  <c r="U898" i="1"/>
  <c r="V897" i="1"/>
  <c r="X897" i="1" s="1"/>
  <c r="U897" i="1"/>
  <c r="V896" i="1"/>
  <c r="X896" i="1" s="1"/>
  <c r="U896" i="1"/>
  <c r="V895" i="1"/>
  <c r="X895" i="1" s="1"/>
  <c r="U895" i="1"/>
  <c r="V894" i="1"/>
  <c r="X894" i="1" s="1"/>
  <c r="U894" i="1"/>
  <c r="V893" i="1"/>
  <c r="X893" i="1" s="1"/>
  <c r="U893" i="1"/>
  <c r="V892" i="1"/>
  <c r="X892" i="1" s="1"/>
  <c r="U892" i="1"/>
  <c r="V891" i="1"/>
  <c r="X891" i="1" s="1"/>
  <c r="U891" i="1"/>
  <c r="V890" i="1"/>
  <c r="X890" i="1" s="1"/>
  <c r="U890" i="1"/>
  <c r="V889" i="1"/>
  <c r="X889" i="1" s="1"/>
  <c r="U889" i="1"/>
  <c r="V888" i="1"/>
  <c r="X888" i="1" s="1"/>
  <c r="U888" i="1"/>
  <c r="V887" i="1"/>
  <c r="X887" i="1" s="1"/>
  <c r="U887" i="1"/>
  <c r="V886" i="1"/>
  <c r="X886" i="1" s="1"/>
  <c r="U886" i="1"/>
  <c r="V885" i="1"/>
  <c r="X885" i="1" s="1"/>
  <c r="U885" i="1"/>
  <c r="V884" i="1"/>
  <c r="X884" i="1" s="1"/>
  <c r="U884" i="1"/>
  <c r="V883" i="1"/>
  <c r="X883" i="1" s="1"/>
  <c r="U883" i="1"/>
  <c r="V882" i="1"/>
  <c r="X882" i="1" s="1"/>
  <c r="U882" i="1"/>
  <c r="V881" i="1"/>
  <c r="X881" i="1" s="1"/>
  <c r="U881" i="1"/>
  <c r="V880" i="1"/>
  <c r="X880" i="1" s="1"/>
  <c r="U880" i="1"/>
  <c r="V879" i="1"/>
  <c r="X879" i="1" s="1"/>
  <c r="U879" i="1"/>
  <c r="V878" i="1"/>
  <c r="X878" i="1" s="1"/>
  <c r="U878" i="1"/>
  <c r="V877" i="1"/>
  <c r="X877" i="1" s="1"/>
  <c r="U877" i="1"/>
  <c r="V876" i="1"/>
  <c r="X876" i="1" s="1"/>
  <c r="U876" i="1"/>
  <c r="V875" i="1"/>
  <c r="X875" i="1" s="1"/>
  <c r="U875" i="1"/>
  <c r="V874" i="1"/>
  <c r="X874" i="1" s="1"/>
  <c r="U874" i="1"/>
  <c r="V873" i="1"/>
  <c r="X873" i="1" s="1"/>
  <c r="U873" i="1"/>
  <c r="V872" i="1"/>
  <c r="X872" i="1" s="1"/>
  <c r="U872" i="1"/>
  <c r="V871" i="1"/>
  <c r="X871" i="1" s="1"/>
  <c r="U871" i="1"/>
  <c r="V870" i="1"/>
  <c r="X870" i="1" s="1"/>
  <c r="U870" i="1"/>
  <c r="V869" i="1"/>
  <c r="X869" i="1" s="1"/>
  <c r="U869" i="1"/>
  <c r="V868" i="1"/>
  <c r="X868" i="1" s="1"/>
  <c r="U868" i="1"/>
  <c r="V867" i="1"/>
  <c r="X867" i="1" s="1"/>
  <c r="U867" i="1"/>
  <c r="V866" i="1"/>
  <c r="X866" i="1" s="1"/>
  <c r="U866" i="1"/>
  <c r="V865" i="1"/>
  <c r="X865" i="1" s="1"/>
  <c r="U865" i="1"/>
  <c r="V864" i="1"/>
  <c r="X864" i="1" s="1"/>
  <c r="U864" i="1"/>
  <c r="V863" i="1"/>
  <c r="X863" i="1" s="1"/>
  <c r="U863" i="1"/>
  <c r="V862" i="1"/>
  <c r="X862" i="1" s="1"/>
  <c r="U862" i="1"/>
  <c r="V861" i="1"/>
  <c r="X861" i="1" s="1"/>
  <c r="U861" i="1"/>
  <c r="V860" i="1"/>
  <c r="X860" i="1" s="1"/>
  <c r="U860" i="1"/>
  <c r="V859" i="1"/>
  <c r="X859" i="1" s="1"/>
  <c r="U859" i="1"/>
  <c r="V858" i="1"/>
  <c r="X858" i="1" s="1"/>
  <c r="U858" i="1"/>
  <c r="V857" i="1"/>
  <c r="X857" i="1" s="1"/>
  <c r="U857" i="1"/>
  <c r="V856" i="1"/>
  <c r="X856" i="1" s="1"/>
  <c r="U856" i="1"/>
  <c r="V855" i="1"/>
  <c r="X855" i="1" s="1"/>
  <c r="U855" i="1"/>
  <c r="V854" i="1"/>
  <c r="X854" i="1" s="1"/>
  <c r="U854" i="1"/>
  <c r="V853" i="1"/>
  <c r="X853" i="1" s="1"/>
  <c r="U853" i="1"/>
  <c r="V852" i="1"/>
  <c r="X852" i="1" s="1"/>
  <c r="U852" i="1"/>
  <c r="V851" i="1"/>
  <c r="X851" i="1" s="1"/>
  <c r="U851" i="1"/>
  <c r="V850" i="1"/>
  <c r="X850" i="1" s="1"/>
  <c r="U850" i="1"/>
  <c r="V849" i="1"/>
  <c r="X849" i="1" s="1"/>
  <c r="U849" i="1"/>
  <c r="V848" i="1"/>
  <c r="X848" i="1" s="1"/>
  <c r="U848" i="1"/>
  <c r="V847" i="1"/>
  <c r="X847" i="1" s="1"/>
  <c r="U847" i="1"/>
  <c r="V846" i="1"/>
  <c r="X846" i="1" s="1"/>
  <c r="U846" i="1"/>
  <c r="V845" i="1"/>
  <c r="X845" i="1" s="1"/>
  <c r="U845" i="1"/>
  <c r="V844" i="1"/>
  <c r="X844" i="1" s="1"/>
  <c r="U844" i="1"/>
  <c r="V843" i="1"/>
  <c r="X843" i="1" s="1"/>
  <c r="U843" i="1"/>
  <c r="V842" i="1"/>
  <c r="X842" i="1" s="1"/>
  <c r="U842" i="1"/>
  <c r="V841" i="1"/>
  <c r="X841" i="1" s="1"/>
  <c r="U841" i="1"/>
  <c r="V840" i="1"/>
  <c r="X840" i="1" s="1"/>
  <c r="U840" i="1"/>
  <c r="V839" i="1"/>
  <c r="X839" i="1" s="1"/>
  <c r="U839" i="1"/>
  <c r="V838" i="1"/>
  <c r="X838" i="1" s="1"/>
  <c r="U838" i="1"/>
  <c r="V837" i="1"/>
  <c r="X837" i="1" s="1"/>
  <c r="U837" i="1"/>
  <c r="V836" i="1"/>
  <c r="X836" i="1" s="1"/>
  <c r="U836" i="1"/>
  <c r="V835" i="1"/>
  <c r="X835" i="1" s="1"/>
  <c r="U835" i="1"/>
  <c r="V834" i="1"/>
  <c r="X834" i="1" s="1"/>
  <c r="U834" i="1"/>
  <c r="V833" i="1"/>
  <c r="X833" i="1" s="1"/>
  <c r="U833" i="1"/>
  <c r="V832" i="1"/>
  <c r="X832" i="1" s="1"/>
  <c r="U832" i="1"/>
  <c r="V831" i="1"/>
  <c r="X831" i="1" s="1"/>
  <c r="U831" i="1"/>
  <c r="V830" i="1"/>
  <c r="X830" i="1" s="1"/>
  <c r="U830" i="1"/>
  <c r="V829" i="1"/>
  <c r="X829" i="1" s="1"/>
  <c r="U829" i="1"/>
  <c r="V828" i="1"/>
  <c r="X828" i="1" s="1"/>
  <c r="U828" i="1"/>
  <c r="V827" i="1"/>
  <c r="X827" i="1" s="1"/>
  <c r="U827" i="1"/>
  <c r="V826" i="1"/>
  <c r="X826" i="1" s="1"/>
  <c r="U826" i="1"/>
  <c r="V825" i="1"/>
  <c r="X825" i="1" s="1"/>
  <c r="U825" i="1"/>
  <c r="V824" i="1"/>
  <c r="X824" i="1" s="1"/>
  <c r="U824" i="1"/>
  <c r="V823" i="1"/>
  <c r="X823" i="1" s="1"/>
  <c r="U823" i="1"/>
  <c r="V822" i="1"/>
  <c r="X822" i="1" s="1"/>
  <c r="U822" i="1"/>
  <c r="V821" i="1"/>
  <c r="X821" i="1" s="1"/>
  <c r="U821" i="1"/>
  <c r="V820" i="1"/>
  <c r="X820" i="1" s="1"/>
  <c r="U820" i="1"/>
  <c r="V819" i="1"/>
  <c r="X819" i="1" s="1"/>
  <c r="U819" i="1"/>
  <c r="V818" i="1"/>
  <c r="X818" i="1" s="1"/>
  <c r="U818" i="1"/>
  <c r="V817" i="1"/>
  <c r="X817" i="1" s="1"/>
  <c r="U817" i="1"/>
  <c r="V816" i="1"/>
  <c r="X816" i="1" s="1"/>
  <c r="U816" i="1"/>
  <c r="V815" i="1"/>
  <c r="X815" i="1" s="1"/>
  <c r="U815" i="1"/>
  <c r="V814" i="1"/>
  <c r="X814" i="1" s="1"/>
  <c r="U814" i="1"/>
  <c r="V813" i="1"/>
  <c r="X813" i="1" s="1"/>
  <c r="U813" i="1"/>
  <c r="V812" i="1"/>
  <c r="X812" i="1" s="1"/>
  <c r="U812" i="1"/>
  <c r="V811" i="1"/>
  <c r="X811" i="1" s="1"/>
  <c r="U811" i="1"/>
  <c r="V810" i="1"/>
  <c r="X810" i="1" s="1"/>
  <c r="U810" i="1"/>
  <c r="V809" i="1"/>
  <c r="X809" i="1" s="1"/>
  <c r="U809" i="1"/>
  <c r="V808" i="1"/>
  <c r="X808" i="1" s="1"/>
  <c r="U808" i="1"/>
  <c r="V807" i="1"/>
  <c r="X807" i="1" s="1"/>
  <c r="U807" i="1"/>
  <c r="V806" i="1"/>
  <c r="X806" i="1" s="1"/>
  <c r="U806" i="1"/>
  <c r="V805" i="1"/>
  <c r="X805" i="1" s="1"/>
  <c r="U805" i="1"/>
  <c r="V804" i="1"/>
  <c r="X804" i="1" s="1"/>
  <c r="U804" i="1"/>
  <c r="V803" i="1"/>
  <c r="X803" i="1" s="1"/>
  <c r="U803" i="1"/>
  <c r="V802" i="1"/>
  <c r="X802" i="1" s="1"/>
  <c r="U802" i="1"/>
  <c r="V801" i="1"/>
  <c r="X801" i="1" s="1"/>
  <c r="U801" i="1"/>
  <c r="V800" i="1"/>
  <c r="X800" i="1" s="1"/>
  <c r="U800" i="1"/>
  <c r="V799" i="1"/>
  <c r="X799" i="1" s="1"/>
  <c r="U799" i="1"/>
  <c r="V798" i="1"/>
  <c r="X798" i="1" s="1"/>
  <c r="U798" i="1"/>
  <c r="V797" i="1"/>
  <c r="X797" i="1" s="1"/>
  <c r="U797" i="1"/>
  <c r="V796" i="1"/>
  <c r="X796" i="1" s="1"/>
  <c r="U796" i="1"/>
  <c r="V795" i="1"/>
  <c r="X795" i="1" s="1"/>
  <c r="U795" i="1"/>
  <c r="V794" i="1"/>
  <c r="X794" i="1" s="1"/>
  <c r="U794" i="1"/>
  <c r="V793" i="1"/>
  <c r="X793" i="1" s="1"/>
  <c r="U793" i="1"/>
  <c r="V792" i="1"/>
  <c r="X792" i="1" s="1"/>
  <c r="U792" i="1"/>
  <c r="V791" i="1"/>
  <c r="X791" i="1" s="1"/>
  <c r="U791" i="1"/>
  <c r="V790" i="1"/>
  <c r="X790" i="1" s="1"/>
  <c r="U790" i="1"/>
  <c r="V789" i="1"/>
  <c r="X789" i="1" s="1"/>
  <c r="U789" i="1"/>
  <c r="V788" i="1"/>
  <c r="X788" i="1" s="1"/>
  <c r="U788" i="1"/>
  <c r="V787" i="1"/>
  <c r="X787" i="1" s="1"/>
  <c r="U787" i="1"/>
  <c r="V786" i="1"/>
  <c r="X786" i="1" s="1"/>
  <c r="U786" i="1"/>
  <c r="V785" i="1"/>
  <c r="X785" i="1" s="1"/>
  <c r="U785" i="1"/>
  <c r="V784" i="1"/>
  <c r="X784" i="1" s="1"/>
  <c r="U784" i="1"/>
  <c r="V783" i="1"/>
  <c r="X783" i="1" s="1"/>
  <c r="U783" i="1"/>
  <c r="V782" i="1"/>
  <c r="X782" i="1" s="1"/>
  <c r="U782" i="1"/>
  <c r="V781" i="1"/>
  <c r="X781" i="1" s="1"/>
  <c r="U781" i="1"/>
  <c r="V780" i="1"/>
  <c r="X780" i="1" s="1"/>
  <c r="U780" i="1"/>
  <c r="V779" i="1"/>
  <c r="X779" i="1" s="1"/>
  <c r="U779" i="1"/>
  <c r="V778" i="1"/>
  <c r="X778" i="1" s="1"/>
  <c r="U778" i="1"/>
  <c r="V777" i="1"/>
  <c r="X777" i="1" s="1"/>
  <c r="U777" i="1"/>
  <c r="V776" i="1"/>
  <c r="X776" i="1" s="1"/>
  <c r="U776" i="1"/>
  <c r="V775" i="1"/>
  <c r="X775" i="1" s="1"/>
  <c r="U775" i="1"/>
  <c r="V774" i="1"/>
  <c r="X774" i="1" s="1"/>
  <c r="U774" i="1"/>
  <c r="V773" i="1"/>
  <c r="X773" i="1" s="1"/>
  <c r="U773" i="1"/>
  <c r="V772" i="1"/>
  <c r="X772" i="1" s="1"/>
  <c r="U772" i="1"/>
  <c r="V771" i="1"/>
  <c r="X771" i="1" s="1"/>
  <c r="U771" i="1"/>
  <c r="V770" i="1"/>
  <c r="X770" i="1" s="1"/>
  <c r="U770" i="1"/>
  <c r="V769" i="1"/>
  <c r="X769" i="1" s="1"/>
  <c r="U769" i="1"/>
  <c r="V768" i="1"/>
  <c r="X768" i="1" s="1"/>
  <c r="U768" i="1"/>
  <c r="V767" i="1"/>
  <c r="X767" i="1" s="1"/>
  <c r="U767" i="1"/>
  <c r="V766" i="1"/>
  <c r="X766" i="1" s="1"/>
  <c r="U766" i="1"/>
  <c r="V765" i="1"/>
  <c r="X765" i="1" s="1"/>
  <c r="U765" i="1"/>
  <c r="V764" i="1"/>
  <c r="X764" i="1" s="1"/>
  <c r="U764" i="1"/>
  <c r="V763" i="1"/>
  <c r="X763" i="1" s="1"/>
  <c r="U763" i="1"/>
  <c r="V762" i="1"/>
  <c r="X762" i="1" s="1"/>
  <c r="U762" i="1"/>
  <c r="V761" i="1"/>
  <c r="X761" i="1" s="1"/>
  <c r="U761" i="1"/>
  <c r="V760" i="1"/>
  <c r="X760" i="1" s="1"/>
  <c r="U760" i="1"/>
  <c r="V759" i="1"/>
  <c r="X759" i="1" s="1"/>
  <c r="U759" i="1"/>
  <c r="V758" i="1"/>
  <c r="X758" i="1" s="1"/>
  <c r="U758" i="1"/>
  <c r="V757" i="1"/>
  <c r="X757" i="1" s="1"/>
  <c r="U757" i="1"/>
  <c r="V756" i="1"/>
  <c r="X756" i="1" s="1"/>
  <c r="U756" i="1"/>
  <c r="V755" i="1"/>
  <c r="X755" i="1" s="1"/>
  <c r="U755" i="1"/>
  <c r="V754" i="1"/>
  <c r="X754" i="1" s="1"/>
  <c r="U754" i="1"/>
  <c r="V753" i="1"/>
  <c r="X753" i="1" s="1"/>
  <c r="U753" i="1"/>
  <c r="V752" i="1"/>
  <c r="X752" i="1" s="1"/>
  <c r="U752" i="1"/>
  <c r="V751" i="1"/>
  <c r="X751" i="1" s="1"/>
  <c r="U751" i="1"/>
  <c r="V750" i="1"/>
  <c r="X750" i="1" s="1"/>
  <c r="U750" i="1"/>
  <c r="V749" i="1"/>
  <c r="X749" i="1" s="1"/>
  <c r="U749" i="1"/>
  <c r="V748" i="1"/>
  <c r="X748" i="1" s="1"/>
  <c r="U748" i="1"/>
  <c r="V747" i="1"/>
  <c r="X747" i="1" s="1"/>
  <c r="U747" i="1"/>
  <c r="V746" i="1"/>
  <c r="X746" i="1" s="1"/>
  <c r="U746" i="1"/>
  <c r="V745" i="1"/>
  <c r="X745" i="1" s="1"/>
  <c r="U745" i="1"/>
  <c r="V744" i="1"/>
  <c r="X744" i="1" s="1"/>
  <c r="U744" i="1"/>
  <c r="V743" i="1"/>
  <c r="X743" i="1" s="1"/>
  <c r="U743" i="1"/>
  <c r="V742" i="1"/>
  <c r="X742" i="1" s="1"/>
  <c r="U742" i="1"/>
  <c r="V741" i="1"/>
  <c r="X741" i="1" s="1"/>
  <c r="U741" i="1"/>
  <c r="V740" i="1"/>
  <c r="X740" i="1" s="1"/>
  <c r="U740" i="1"/>
  <c r="V739" i="1"/>
  <c r="X739" i="1" s="1"/>
  <c r="U739" i="1"/>
  <c r="V738" i="1"/>
  <c r="X738" i="1" s="1"/>
  <c r="U738" i="1"/>
  <c r="V737" i="1"/>
  <c r="X737" i="1" s="1"/>
  <c r="U737" i="1"/>
  <c r="V736" i="1"/>
  <c r="X736" i="1" s="1"/>
  <c r="U736" i="1"/>
  <c r="V735" i="1"/>
  <c r="X735" i="1" s="1"/>
  <c r="U735" i="1"/>
  <c r="V734" i="1"/>
  <c r="X734" i="1" s="1"/>
  <c r="U734" i="1"/>
  <c r="V733" i="1"/>
  <c r="X733" i="1" s="1"/>
  <c r="U733" i="1"/>
  <c r="V732" i="1"/>
  <c r="X732" i="1" s="1"/>
  <c r="U732" i="1"/>
  <c r="V731" i="1"/>
  <c r="X731" i="1" s="1"/>
  <c r="U731" i="1"/>
  <c r="V730" i="1"/>
  <c r="X730" i="1" s="1"/>
  <c r="U730" i="1"/>
  <c r="V192" i="1"/>
  <c r="X192" i="1" s="1"/>
  <c r="U192" i="1"/>
  <c r="V729" i="1"/>
  <c r="X729" i="1" s="1"/>
  <c r="U729" i="1"/>
  <c r="V728" i="1"/>
  <c r="X728" i="1" s="1"/>
  <c r="U728" i="1"/>
  <c r="V727" i="1"/>
  <c r="X727" i="1" s="1"/>
  <c r="U727" i="1"/>
  <c r="V726" i="1"/>
  <c r="X726" i="1" s="1"/>
  <c r="U726" i="1"/>
  <c r="V725" i="1"/>
  <c r="X725" i="1" s="1"/>
  <c r="U725" i="1"/>
  <c r="V187" i="1"/>
  <c r="X187" i="1" s="1"/>
  <c r="U187" i="1"/>
  <c r="V722" i="1"/>
  <c r="X722" i="1" s="1"/>
  <c r="U722" i="1"/>
  <c r="V721" i="1"/>
  <c r="X721" i="1" s="1"/>
  <c r="U721" i="1"/>
  <c r="V720" i="1"/>
  <c r="X720" i="1" s="1"/>
  <c r="U720" i="1"/>
  <c r="V719" i="1"/>
  <c r="X719" i="1" s="1"/>
  <c r="U719" i="1"/>
  <c r="V718" i="1"/>
  <c r="X718" i="1" s="1"/>
  <c r="U718" i="1"/>
  <c r="V185" i="1"/>
  <c r="X185" i="1" s="1"/>
  <c r="U185" i="1"/>
  <c r="V717" i="1"/>
  <c r="X717" i="1" s="1"/>
  <c r="U717" i="1"/>
  <c r="V716" i="1"/>
  <c r="X716" i="1" s="1"/>
  <c r="U716" i="1"/>
  <c r="V715" i="1"/>
  <c r="X715" i="1" s="1"/>
  <c r="U715" i="1"/>
  <c r="V714" i="1"/>
  <c r="X714" i="1" s="1"/>
  <c r="U714" i="1"/>
  <c r="V713" i="1"/>
  <c r="X713" i="1" s="1"/>
  <c r="U713" i="1"/>
  <c r="V180" i="1"/>
  <c r="X180" i="1" s="1"/>
  <c r="U180" i="1"/>
  <c r="V710" i="1"/>
  <c r="X710" i="1" s="1"/>
  <c r="U710" i="1"/>
  <c r="V709" i="1"/>
  <c r="X709" i="1" s="1"/>
  <c r="U709" i="1"/>
  <c r="V708" i="1"/>
  <c r="X708" i="1" s="1"/>
  <c r="U708" i="1"/>
  <c r="V707" i="1"/>
  <c r="X707" i="1" s="1"/>
  <c r="U707" i="1"/>
  <c r="V706" i="1"/>
  <c r="X706" i="1" s="1"/>
  <c r="U706" i="1"/>
  <c r="V178" i="1"/>
  <c r="X178" i="1" s="1"/>
  <c r="U178" i="1"/>
  <c r="V705" i="1"/>
  <c r="X705" i="1" s="1"/>
  <c r="U705" i="1"/>
  <c r="V704" i="1"/>
  <c r="X704" i="1" s="1"/>
  <c r="U704" i="1"/>
  <c r="V703" i="1"/>
  <c r="X703" i="1" s="1"/>
  <c r="U703" i="1"/>
  <c r="V702" i="1"/>
  <c r="X702" i="1" s="1"/>
  <c r="U702" i="1"/>
  <c r="V701" i="1"/>
  <c r="X701" i="1" s="1"/>
  <c r="U701" i="1"/>
  <c r="V173" i="1"/>
  <c r="X173" i="1" s="1"/>
  <c r="U173" i="1"/>
  <c r="V698" i="1"/>
  <c r="X698" i="1" s="1"/>
  <c r="U698" i="1"/>
  <c r="V697" i="1"/>
  <c r="X697" i="1" s="1"/>
  <c r="U697" i="1"/>
  <c r="V696" i="1"/>
  <c r="X696" i="1" s="1"/>
  <c r="U696" i="1"/>
  <c r="V695" i="1"/>
  <c r="X695" i="1" s="1"/>
  <c r="U695" i="1"/>
  <c r="V694" i="1"/>
  <c r="X694" i="1" s="1"/>
  <c r="U694" i="1"/>
  <c r="V171" i="1"/>
  <c r="X171" i="1" s="1"/>
  <c r="U171" i="1"/>
  <c r="V693" i="1"/>
  <c r="X693" i="1" s="1"/>
  <c r="U693" i="1"/>
  <c r="V692" i="1"/>
  <c r="X692" i="1" s="1"/>
  <c r="U692" i="1"/>
  <c r="V691" i="1"/>
  <c r="X691" i="1" s="1"/>
  <c r="U691" i="1"/>
  <c r="V690" i="1"/>
  <c r="X690" i="1" s="1"/>
  <c r="U690" i="1"/>
  <c r="V166" i="1"/>
  <c r="X166" i="1" s="1"/>
  <c r="U166" i="1"/>
  <c r="V688" i="1"/>
  <c r="X688" i="1" s="1"/>
  <c r="U688" i="1"/>
  <c r="V687" i="1"/>
  <c r="X687" i="1" s="1"/>
  <c r="U687" i="1"/>
  <c r="V686" i="1"/>
  <c r="X686" i="1" s="1"/>
  <c r="U686" i="1"/>
  <c r="V685" i="1"/>
  <c r="X685" i="1" s="1"/>
  <c r="U685" i="1"/>
  <c r="V684" i="1"/>
  <c r="X684" i="1" s="1"/>
  <c r="U684" i="1"/>
  <c r="V163" i="1"/>
  <c r="X163" i="1" s="1"/>
  <c r="U163" i="1"/>
  <c r="V682" i="1"/>
  <c r="X682" i="1" s="1"/>
  <c r="U682" i="1"/>
  <c r="V681" i="1"/>
  <c r="X681" i="1" s="1"/>
  <c r="U681" i="1"/>
  <c r="V680" i="1"/>
  <c r="X680" i="1" s="1"/>
  <c r="U680" i="1"/>
  <c r="V679" i="1"/>
  <c r="X679" i="1" s="1"/>
  <c r="U679" i="1"/>
  <c r="V678" i="1"/>
  <c r="X678" i="1" s="1"/>
  <c r="U678" i="1"/>
  <c r="V159" i="1"/>
  <c r="X159" i="1" s="1"/>
  <c r="U159" i="1"/>
  <c r="V675" i="1"/>
  <c r="X675" i="1" s="1"/>
  <c r="U675" i="1"/>
  <c r="V674" i="1"/>
  <c r="X674" i="1" s="1"/>
  <c r="U674" i="1"/>
  <c r="V673" i="1"/>
  <c r="X673" i="1" s="1"/>
  <c r="U673" i="1"/>
  <c r="V672" i="1"/>
  <c r="X672" i="1" s="1"/>
  <c r="U672" i="1"/>
  <c r="V671" i="1"/>
  <c r="X671" i="1" s="1"/>
  <c r="U671" i="1"/>
  <c r="V157" i="1"/>
  <c r="X157" i="1" s="1"/>
  <c r="U157" i="1"/>
  <c r="V670" i="1"/>
  <c r="X670" i="1" s="1"/>
  <c r="U670" i="1"/>
  <c r="V669" i="1"/>
  <c r="X669" i="1" s="1"/>
  <c r="U669" i="1"/>
  <c r="V668" i="1"/>
  <c r="X668" i="1" s="1"/>
  <c r="U668" i="1"/>
  <c r="V667" i="1"/>
  <c r="X667" i="1" s="1"/>
  <c r="U667" i="1"/>
  <c r="V666" i="1"/>
  <c r="X666" i="1" s="1"/>
  <c r="U666" i="1"/>
  <c r="V152" i="1"/>
  <c r="X152" i="1" s="1"/>
  <c r="U152" i="1"/>
  <c r="V664" i="1"/>
  <c r="X664" i="1" s="1"/>
  <c r="U664" i="1"/>
  <c r="V663" i="1"/>
  <c r="X663" i="1" s="1"/>
  <c r="U663" i="1"/>
  <c r="V662" i="1"/>
  <c r="X662" i="1" s="1"/>
  <c r="U662" i="1"/>
  <c r="V661" i="1"/>
  <c r="X661" i="1" s="1"/>
  <c r="U661" i="1"/>
  <c r="V660" i="1"/>
  <c r="X660" i="1" s="1"/>
  <c r="U660" i="1"/>
  <c r="V659" i="1"/>
  <c r="X659" i="1" s="1"/>
  <c r="U659" i="1"/>
  <c r="V658" i="1"/>
  <c r="X658" i="1" s="1"/>
  <c r="U658" i="1"/>
  <c r="V657" i="1"/>
  <c r="X657" i="1" s="1"/>
  <c r="U657" i="1"/>
  <c r="V656" i="1"/>
  <c r="X656" i="1" s="1"/>
  <c r="U656" i="1"/>
  <c r="V655" i="1"/>
  <c r="X655" i="1" s="1"/>
  <c r="U655" i="1"/>
  <c r="V654" i="1"/>
  <c r="X654" i="1" s="1"/>
  <c r="U654" i="1"/>
  <c r="V653" i="1"/>
  <c r="X653" i="1" s="1"/>
  <c r="U653" i="1"/>
  <c r="V652" i="1"/>
  <c r="X652" i="1" s="1"/>
  <c r="U652" i="1"/>
  <c r="V651" i="1"/>
  <c r="X651" i="1" s="1"/>
  <c r="U651" i="1"/>
  <c r="V650" i="1"/>
  <c r="X650" i="1" s="1"/>
  <c r="U650" i="1"/>
  <c r="V649" i="1"/>
  <c r="X649" i="1" s="1"/>
  <c r="U649" i="1"/>
  <c r="V648" i="1"/>
  <c r="X648" i="1" s="1"/>
  <c r="U648" i="1"/>
  <c r="V647" i="1"/>
  <c r="X647" i="1" s="1"/>
  <c r="U647" i="1"/>
  <c r="V646" i="1"/>
  <c r="X646" i="1" s="1"/>
  <c r="U646" i="1"/>
  <c r="V645" i="1"/>
  <c r="X645" i="1" s="1"/>
  <c r="U645" i="1"/>
  <c r="V644" i="1"/>
  <c r="X644" i="1" s="1"/>
  <c r="U644" i="1"/>
  <c r="V643" i="1"/>
  <c r="X643" i="1" s="1"/>
  <c r="U643" i="1"/>
  <c r="V642" i="1"/>
  <c r="X642" i="1" s="1"/>
  <c r="U642" i="1"/>
  <c r="V641" i="1"/>
  <c r="X641" i="1" s="1"/>
  <c r="U641" i="1"/>
  <c r="V640" i="1"/>
  <c r="X640" i="1" s="1"/>
  <c r="U640" i="1"/>
  <c r="V637" i="1"/>
  <c r="X637" i="1" s="1"/>
  <c r="U637" i="1"/>
  <c r="V639" i="1"/>
  <c r="X639" i="1" s="1"/>
  <c r="U639" i="1"/>
  <c r="V638" i="1"/>
  <c r="X638" i="1" s="1"/>
  <c r="U638" i="1"/>
  <c r="V145" i="1"/>
  <c r="X145" i="1" s="1"/>
  <c r="U145" i="1"/>
  <c r="V636" i="1"/>
  <c r="X636" i="1" s="1"/>
  <c r="U636" i="1"/>
  <c r="V635" i="1"/>
  <c r="X635" i="1" s="1"/>
  <c r="U635" i="1"/>
  <c r="V634" i="1"/>
  <c r="X634" i="1" s="1"/>
  <c r="U634" i="1"/>
  <c r="V632" i="1"/>
  <c r="X632" i="1" s="1"/>
  <c r="U632" i="1"/>
  <c r="V633" i="1"/>
  <c r="X633" i="1" s="1"/>
  <c r="U633" i="1"/>
  <c r="V142" i="1"/>
  <c r="X142" i="1" s="1"/>
  <c r="U142" i="1"/>
  <c r="V631" i="1"/>
  <c r="X631" i="1" s="1"/>
  <c r="U631" i="1"/>
  <c r="V630" i="1"/>
  <c r="X630" i="1" s="1"/>
  <c r="U630" i="1"/>
  <c r="V627" i="1"/>
  <c r="X627" i="1" s="1"/>
  <c r="U627" i="1"/>
  <c r="V629" i="1"/>
  <c r="X629" i="1" s="1"/>
  <c r="U629" i="1"/>
  <c r="V628" i="1"/>
  <c r="X628" i="1" s="1"/>
  <c r="U628" i="1"/>
  <c r="V138" i="1"/>
  <c r="X138" i="1" s="1"/>
  <c r="U138" i="1"/>
  <c r="V626" i="1"/>
  <c r="X626" i="1" s="1"/>
  <c r="U626" i="1"/>
  <c r="V625" i="1"/>
  <c r="X625" i="1" s="1"/>
  <c r="U625" i="1"/>
  <c r="V624" i="1"/>
  <c r="X624" i="1" s="1"/>
  <c r="U624" i="1"/>
  <c r="V622" i="1"/>
  <c r="X622" i="1" s="1"/>
  <c r="U622" i="1"/>
  <c r="V623" i="1"/>
  <c r="X623" i="1" s="1"/>
  <c r="U623" i="1"/>
  <c r="V135" i="1"/>
  <c r="X135" i="1" s="1"/>
  <c r="U135" i="1"/>
  <c r="V621" i="1"/>
  <c r="X621" i="1" s="1"/>
  <c r="U621" i="1"/>
  <c r="V620" i="1"/>
  <c r="X620" i="1" s="1"/>
  <c r="U620" i="1"/>
  <c r="V619" i="1"/>
  <c r="X619" i="1" s="1"/>
  <c r="U619" i="1"/>
  <c r="V618" i="1"/>
  <c r="X618" i="1" s="1"/>
  <c r="U618" i="1"/>
  <c r="V617" i="1"/>
  <c r="X617" i="1" s="1"/>
  <c r="U617" i="1"/>
  <c r="V616" i="1"/>
  <c r="X616" i="1" s="1"/>
  <c r="U616" i="1"/>
  <c r="V615" i="1"/>
  <c r="X615" i="1" s="1"/>
  <c r="U615" i="1"/>
  <c r="V614" i="1"/>
  <c r="X614" i="1" s="1"/>
  <c r="U614" i="1"/>
  <c r="V613" i="1"/>
  <c r="X613" i="1" s="1"/>
  <c r="U613" i="1"/>
  <c r="V612" i="1"/>
  <c r="X612" i="1" s="1"/>
  <c r="U612" i="1"/>
  <c r="V611" i="1"/>
  <c r="X611" i="1" s="1"/>
  <c r="U611" i="1"/>
  <c r="V610" i="1"/>
  <c r="X610" i="1" s="1"/>
  <c r="U610" i="1"/>
  <c r="V609" i="1"/>
  <c r="X609" i="1" s="1"/>
  <c r="U609" i="1"/>
  <c r="V608" i="1"/>
  <c r="X608" i="1" s="1"/>
  <c r="U608" i="1"/>
  <c r="V607" i="1"/>
  <c r="X607" i="1" s="1"/>
  <c r="U607" i="1"/>
  <c r="V606" i="1"/>
  <c r="X606" i="1" s="1"/>
  <c r="U606" i="1"/>
  <c r="V605" i="1"/>
  <c r="X605" i="1" s="1"/>
  <c r="U605" i="1"/>
  <c r="V604" i="1"/>
  <c r="X604" i="1" s="1"/>
  <c r="U604" i="1"/>
  <c r="V603" i="1"/>
  <c r="X603" i="1" s="1"/>
  <c r="U603" i="1"/>
  <c r="V602" i="1"/>
  <c r="X602" i="1" s="1"/>
  <c r="U602" i="1"/>
  <c r="V601" i="1"/>
  <c r="X601" i="1" s="1"/>
  <c r="U601" i="1"/>
  <c r="V600" i="1"/>
  <c r="X600" i="1" s="1"/>
  <c r="U600" i="1"/>
  <c r="V599" i="1"/>
  <c r="X599" i="1" s="1"/>
  <c r="U599" i="1"/>
  <c r="V598" i="1"/>
  <c r="X598" i="1" s="1"/>
  <c r="U598" i="1"/>
  <c r="V597" i="1"/>
  <c r="X597" i="1" s="1"/>
  <c r="U597" i="1"/>
  <c r="V596" i="1"/>
  <c r="X596" i="1" s="1"/>
  <c r="U596" i="1"/>
  <c r="V595" i="1"/>
  <c r="X595" i="1" s="1"/>
  <c r="U595" i="1"/>
  <c r="V594" i="1"/>
  <c r="X594" i="1" s="1"/>
  <c r="U594" i="1"/>
  <c r="V593" i="1"/>
  <c r="X593" i="1" s="1"/>
  <c r="U593" i="1"/>
  <c r="V592" i="1"/>
  <c r="X592" i="1" s="1"/>
  <c r="U592" i="1"/>
  <c r="V591" i="1"/>
  <c r="X591" i="1" s="1"/>
  <c r="U591" i="1"/>
  <c r="V590" i="1"/>
  <c r="X590" i="1" s="1"/>
  <c r="U590" i="1"/>
  <c r="V589" i="1"/>
  <c r="X589" i="1" s="1"/>
  <c r="U589" i="1"/>
  <c r="V588" i="1"/>
  <c r="X588" i="1" s="1"/>
  <c r="U588" i="1"/>
  <c r="V587" i="1"/>
  <c r="X587" i="1" s="1"/>
  <c r="U587" i="1"/>
  <c r="V586" i="1"/>
  <c r="X586" i="1" s="1"/>
  <c r="U586" i="1"/>
  <c r="V585" i="1"/>
  <c r="X585" i="1" s="1"/>
  <c r="U585" i="1"/>
  <c r="V584" i="1"/>
  <c r="X584" i="1" s="1"/>
  <c r="U584" i="1"/>
  <c r="V583" i="1"/>
  <c r="X583" i="1" s="1"/>
  <c r="U583" i="1"/>
  <c r="V582" i="1"/>
  <c r="X582" i="1" s="1"/>
  <c r="U582" i="1"/>
  <c r="V581" i="1"/>
  <c r="X581" i="1" s="1"/>
  <c r="U581" i="1"/>
  <c r="V580" i="1"/>
  <c r="X580" i="1" s="1"/>
  <c r="U580" i="1"/>
  <c r="V579" i="1"/>
  <c r="X579" i="1" s="1"/>
  <c r="U579" i="1"/>
  <c r="V578" i="1"/>
  <c r="X578" i="1" s="1"/>
  <c r="U578" i="1"/>
  <c r="V577" i="1"/>
  <c r="X577" i="1" s="1"/>
  <c r="U577" i="1"/>
  <c r="V576" i="1"/>
  <c r="X576" i="1" s="1"/>
  <c r="U576" i="1"/>
  <c r="V575" i="1"/>
  <c r="X575" i="1" s="1"/>
  <c r="U575" i="1"/>
  <c r="V574" i="1"/>
  <c r="X574" i="1" s="1"/>
  <c r="U574" i="1"/>
  <c r="V573" i="1"/>
  <c r="X573" i="1" s="1"/>
  <c r="U573" i="1"/>
  <c r="V572" i="1"/>
  <c r="X572" i="1" s="1"/>
  <c r="U572" i="1"/>
  <c r="V571" i="1"/>
  <c r="X571" i="1" s="1"/>
  <c r="U571" i="1"/>
  <c r="V570" i="1"/>
  <c r="X570" i="1" s="1"/>
  <c r="U570" i="1"/>
  <c r="V569" i="1"/>
  <c r="X569" i="1" s="1"/>
  <c r="U569" i="1"/>
  <c r="V568" i="1"/>
  <c r="X568" i="1" s="1"/>
  <c r="U568" i="1"/>
  <c r="V567" i="1"/>
  <c r="X567" i="1" s="1"/>
  <c r="U567" i="1"/>
  <c r="V566" i="1"/>
  <c r="X566" i="1" s="1"/>
  <c r="U566" i="1"/>
  <c r="V565" i="1"/>
  <c r="X565" i="1" s="1"/>
  <c r="U565" i="1"/>
  <c r="V564" i="1"/>
  <c r="X564" i="1" s="1"/>
  <c r="U564" i="1"/>
  <c r="V563" i="1"/>
  <c r="X563" i="1" s="1"/>
  <c r="U563" i="1"/>
  <c r="V562" i="1"/>
  <c r="X562" i="1" s="1"/>
  <c r="U562" i="1"/>
  <c r="V561" i="1"/>
  <c r="X561" i="1" s="1"/>
  <c r="U561" i="1"/>
  <c r="V560" i="1"/>
  <c r="X560" i="1" s="1"/>
  <c r="U560" i="1"/>
  <c r="V559" i="1"/>
  <c r="X559" i="1" s="1"/>
  <c r="U559" i="1"/>
  <c r="V558" i="1"/>
  <c r="X558" i="1" s="1"/>
  <c r="U558" i="1"/>
  <c r="V557" i="1"/>
  <c r="X557" i="1" s="1"/>
  <c r="U557" i="1"/>
  <c r="V556" i="1"/>
  <c r="X556" i="1" s="1"/>
  <c r="U556" i="1"/>
  <c r="V555" i="1"/>
  <c r="X555" i="1" s="1"/>
  <c r="U555" i="1"/>
  <c r="V554" i="1"/>
  <c r="X554" i="1" s="1"/>
  <c r="U554" i="1"/>
  <c r="V553" i="1"/>
  <c r="X553" i="1" s="1"/>
  <c r="U553" i="1"/>
  <c r="V552" i="1"/>
  <c r="X552" i="1" s="1"/>
  <c r="U552" i="1"/>
  <c r="V551" i="1"/>
  <c r="X551" i="1" s="1"/>
  <c r="U551" i="1"/>
  <c r="V550" i="1"/>
  <c r="X550" i="1" s="1"/>
  <c r="U550" i="1"/>
  <c r="V549" i="1"/>
  <c r="X549" i="1" s="1"/>
  <c r="U549" i="1"/>
  <c r="V548" i="1"/>
  <c r="X548" i="1" s="1"/>
  <c r="U548" i="1"/>
  <c r="V547" i="1"/>
  <c r="X547" i="1" s="1"/>
  <c r="U547" i="1"/>
  <c r="V546" i="1"/>
  <c r="X546" i="1" s="1"/>
  <c r="U546" i="1"/>
  <c r="V545" i="1"/>
  <c r="X545" i="1" s="1"/>
  <c r="U545" i="1"/>
  <c r="V544" i="1"/>
  <c r="X544" i="1" s="1"/>
  <c r="U544" i="1"/>
  <c r="V543" i="1"/>
  <c r="X543" i="1" s="1"/>
  <c r="U543" i="1"/>
  <c r="V542" i="1"/>
  <c r="X542" i="1" s="1"/>
  <c r="U542" i="1"/>
  <c r="V541" i="1"/>
  <c r="X541" i="1" s="1"/>
  <c r="U541" i="1"/>
  <c r="V540" i="1"/>
  <c r="X540" i="1" s="1"/>
  <c r="U540" i="1"/>
  <c r="V539" i="1"/>
  <c r="X539" i="1" s="1"/>
  <c r="U539" i="1"/>
  <c r="V538" i="1"/>
  <c r="X538" i="1" s="1"/>
  <c r="U538" i="1"/>
  <c r="V537" i="1"/>
  <c r="X537" i="1" s="1"/>
  <c r="U537" i="1"/>
  <c r="V536" i="1"/>
  <c r="X536" i="1" s="1"/>
  <c r="U536" i="1"/>
  <c r="V535" i="1"/>
  <c r="X535" i="1" s="1"/>
  <c r="U535" i="1"/>
  <c r="V534" i="1"/>
  <c r="X534" i="1" s="1"/>
  <c r="U534" i="1"/>
  <c r="V533" i="1"/>
  <c r="X533" i="1" s="1"/>
  <c r="U533" i="1"/>
  <c r="V532" i="1"/>
  <c r="X532" i="1" s="1"/>
  <c r="U532" i="1"/>
  <c r="V531" i="1"/>
  <c r="X531" i="1" s="1"/>
  <c r="U531" i="1"/>
  <c r="V530" i="1"/>
  <c r="X530" i="1" s="1"/>
  <c r="U530" i="1"/>
  <c r="V529" i="1"/>
  <c r="X529" i="1" s="1"/>
  <c r="U529" i="1"/>
  <c r="V528" i="1"/>
  <c r="X528" i="1" s="1"/>
  <c r="U528" i="1"/>
  <c r="V527" i="1"/>
  <c r="X527" i="1" s="1"/>
  <c r="U527" i="1"/>
  <c r="V526" i="1"/>
  <c r="X526" i="1" s="1"/>
  <c r="U526" i="1"/>
  <c r="V525" i="1"/>
  <c r="X525" i="1" s="1"/>
  <c r="U525" i="1"/>
  <c r="V524" i="1"/>
  <c r="X524" i="1" s="1"/>
  <c r="U524" i="1"/>
  <c r="V523" i="1"/>
  <c r="X523" i="1" s="1"/>
  <c r="U523" i="1"/>
  <c r="V522" i="1"/>
  <c r="X522" i="1" s="1"/>
  <c r="U522" i="1"/>
  <c r="V521" i="1"/>
  <c r="X521" i="1" s="1"/>
  <c r="U521" i="1"/>
  <c r="V520" i="1"/>
  <c r="X520" i="1" s="1"/>
  <c r="U520" i="1"/>
  <c r="V519" i="1"/>
  <c r="X519" i="1" s="1"/>
  <c r="U519" i="1"/>
  <c r="V518" i="1"/>
  <c r="X518" i="1" s="1"/>
  <c r="U518" i="1"/>
  <c r="V517" i="1"/>
  <c r="X517" i="1" s="1"/>
  <c r="U517" i="1"/>
  <c r="V516" i="1"/>
  <c r="X516" i="1" s="1"/>
  <c r="U516" i="1"/>
  <c r="V515" i="1"/>
  <c r="X515" i="1" s="1"/>
  <c r="U515" i="1"/>
  <c r="V514" i="1"/>
  <c r="X514" i="1" s="1"/>
  <c r="U514" i="1"/>
  <c r="V513" i="1"/>
  <c r="X513" i="1" s="1"/>
  <c r="U513" i="1"/>
  <c r="V512" i="1"/>
  <c r="X512" i="1" s="1"/>
  <c r="U512" i="1"/>
  <c r="V511" i="1"/>
  <c r="X511" i="1" s="1"/>
  <c r="U511" i="1"/>
  <c r="V510" i="1"/>
  <c r="X510" i="1" s="1"/>
  <c r="U510" i="1"/>
  <c r="V509" i="1"/>
  <c r="X509" i="1" s="1"/>
  <c r="U509" i="1"/>
  <c r="V508" i="1"/>
  <c r="X508" i="1" s="1"/>
  <c r="U508" i="1"/>
  <c r="V507" i="1"/>
  <c r="X507" i="1" s="1"/>
  <c r="U507" i="1"/>
  <c r="V506" i="1"/>
  <c r="X506" i="1" s="1"/>
  <c r="U506" i="1"/>
  <c r="V505" i="1"/>
  <c r="X505" i="1" s="1"/>
  <c r="U505" i="1"/>
  <c r="V504" i="1"/>
  <c r="X504" i="1" s="1"/>
  <c r="U504" i="1"/>
  <c r="V503" i="1"/>
  <c r="X503" i="1" s="1"/>
  <c r="U503" i="1"/>
  <c r="V502" i="1"/>
  <c r="X502" i="1" s="1"/>
  <c r="U502" i="1"/>
  <c r="V501" i="1"/>
  <c r="X501" i="1" s="1"/>
  <c r="U501" i="1"/>
  <c r="V500" i="1"/>
  <c r="X500" i="1" s="1"/>
  <c r="U500" i="1"/>
  <c r="V499" i="1"/>
  <c r="X499" i="1" s="1"/>
  <c r="U499" i="1"/>
  <c r="V498" i="1"/>
  <c r="X498" i="1" s="1"/>
  <c r="U498" i="1"/>
  <c r="V497" i="1"/>
  <c r="X497" i="1" s="1"/>
  <c r="U497" i="1"/>
  <c r="V496" i="1"/>
  <c r="X496" i="1" s="1"/>
  <c r="U496" i="1"/>
  <c r="V495" i="1"/>
  <c r="X495" i="1" s="1"/>
  <c r="U495" i="1"/>
  <c r="V494" i="1"/>
  <c r="X494" i="1" s="1"/>
  <c r="U494" i="1"/>
  <c r="V493" i="1"/>
  <c r="X493" i="1" s="1"/>
  <c r="U493" i="1"/>
  <c r="V492" i="1"/>
  <c r="X492" i="1" s="1"/>
  <c r="U492" i="1"/>
  <c r="V491" i="1"/>
  <c r="X491" i="1" s="1"/>
  <c r="U491" i="1"/>
  <c r="V490" i="1"/>
  <c r="X490" i="1" s="1"/>
  <c r="U490" i="1"/>
  <c r="V489" i="1"/>
  <c r="X489" i="1" s="1"/>
  <c r="U489" i="1"/>
  <c r="V488" i="1"/>
  <c r="X488" i="1" s="1"/>
  <c r="U488" i="1"/>
  <c r="V487" i="1"/>
  <c r="X487" i="1" s="1"/>
  <c r="U487" i="1"/>
  <c r="V486" i="1"/>
  <c r="X486" i="1" s="1"/>
  <c r="U486" i="1"/>
  <c r="V485" i="1"/>
  <c r="X485" i="1" s="1"/>
  <c r="U485" i="1"/>
  <c r="V484" i="1"/>
  <c r="X484" i="1" s="1"/>
  <c r="U484" i="1"/>
  <c r="V483" i="1"/>
  <c r="X483" i="1" s="1"/>
  <c r="U483" i="1"/>
  <c r="V460" i="1"/>
  <c r="X460" i="1" s="1"/>
  <c r="U460" i="1"/>
  <c r="V459" i="1"/>
  <c r="X459" i="1" s="1"/>
  <c r="U459" i="1"/>
  <c r="V458" i="1"/>
  <c r="X458" i="1" s="1"/>
  <c r="U458" i="1"/>
  <c r="V457" i="1"/>
  <c r="X457" i="1" s="1"/>
  <c r="U457" i="1"/>
  <c r="V456" i="1"/>
  <c r="X456" i="1" s="1"/>
  <c r="U456" i="1"/>
  <c r="V455" i="1"/>
  <c r="X455" i="1" s="1"/>
  <c r="U455" i="1"/>
  <c r="V454" i="1"/>
  <c r="X454" i="1" s="1"/>
  <c r="U454" i="1"/>
  <c r="V453" i="1"/>
  <c r="X453" i="1" s="1"/>
  <c r="U453" i="1"/>
  <c r="V452" i="1"/>
  <c r="X452" i="1" s="1"/>
  <c r="U452" i="1"/>
  <c r="V451" i="1"/>
  <c r="X451" i="1" s="1"/>
  <c r="U451" i="1"/>
  <c r="V450" i="1"/>
  <c r="X450" i="1" s="1"/>
  <c r="U450" i="1"/>
  <c r="V449" i="1"/>
  <c r="X449" i="1" s="1"/>
  <c r="U449" i="1"/>
  <c r="V448" i="1"/>
  <c r="X448" i="1" s="1"/>
  <c r="U448" i="1"/>
  <c r="V447" i="1"/>
  <c r="X447" i="1" s="1"/>
  <c r="U447" i="1"/>
  <c r="V446" i="1"/>
  <c r="X446" i="1" s="1"/>
  <c r="U446" i="1"/>
  <c r="V445" i="1"/>
  <c r="X445" i="1" s="1"/>
  <c r="U445" i="1"/>
  <c r="V444" i="1"/>
  <c r="X444" i="1" s="1"/>
  <c r="U444" i="1"/>
  <c r="V443" i="1"/>
  <c r="X443" i="1" s="1"/>
  <c r="U443" i="1"/>
  <c r="V442" i="1"/>
  <c r="X442" i="1" s="1"/>
  <c r="U442" i="1"/>
  <c r="V441" i="1"/>
  <c r="X441" i="1" s="1"/>
  <c r="U441" i="1"/>
  <c r="V440" i="1"/>
  <c r="X440" i="1" s="1"/>
  <c r="U440" i="1"/>
  <c r="V439" i="1"/>
  <c r="X439" i="1" s="1"/>
  <c r="U439" i="1"/>
  <c r="V438" i="1"/>
  <c r="X438" i="1" s="1"/>
  <c r="U438" i="1"/>
  <c r="V437" i="1"/>
  <c r="X437" i="1" s="1"/>
  <c r="U437" i="1"/>
  <c r="V436" i="1"/>
  <c r="X436" i="1" s="1"/>
  <c r="U436" i="1"/>
  <c r="V435" i="1"/>
  <c r="X435" i="1" s="1"/>
  <c r="U435" i="1"/>
  <c r="V434" i="1"/>
  <c r="X434" i="1" s="1"/>
  <c r="U434" i="1"/>
  <c r="V433" i="1"/>
  <c r="X433" i="1" s="1"/>
  <c r="U433" i="1"/>
  <c r="V432" i="1"/>
  <c r="X432" i="1" s="1"/>
  <c r="U432" i="1"/>
  <c r="V431" i="1"/>
  <c r="X431" i="1" s="1"/>
  <c r="U431" i="1"/>
  <c r="V430" i="1"/>
  <c r="X430" i="1" s="1"/>
  <c r="U430" i="1"/>
  <c r="V429" i="1"/>
  <c r="X429" i="1" s="1"/>
  <c r="U429" i="1"/>
  <c r="V428" i="1"/>
  <c r="X428" i="1" s="1"/>
  <c r="U428" i="1"/>
  <c r="V427" i="1"/>
  <c r="X427" i="1" s="1"/>
  <c r="U427" i="1"/>
  <c r="V426" i="1"/>
  <c r="X426" i="1" s="1"/>
  <c r="U426" i="1"/>
  <c r="V425" i="1"/>
  <c r="X425" i="1" s="1"/>
  <c r="U425" i="1"/>
  <c r="V424" i="1"/>
  <c r="X424" i="1" s="1"/>
  <c r="U424" i="1"/>
  <c r="V423" i="1"/>
  <c r="X423" i="1" s="1"/>
  <c r="U423" i="1"/>
  <c r="V422" i="1"/>
  <c r="X422" i="1" s="1"/>
  <c r="U422" i="1"/>
  <c r="V421" i="1"/>
  <c r="X421" i="1" s="1"/>
  <c r="U421" i="1"/>
  <c r="V420" i="1"/>
  <c r="X420" i="1" s="1"/>
  <c r="U420" i="1"/>
  <c r="V419" i="1"/>
  <c r="X419" i="1" s="1"/>
  <c r="U419" i="1"/>
  <c r="V418" i="1"/>
  <c r="X418" i="1" s="1"/>
  <c r="U418" i="1"/>
  <c r="V417" i="1"/>
  <c r="X417" i="1" s="1"/>
  <c r="U417" i="1"/>
  <c r="V416" i="1"/>
  <c r="X416" i="1" s="1"/>
  <c r="U416" i="1"/>
  <c r="V415" i="1"/>
  <c r="X415" i="1" s="1"/>
  <c r="U415" i="1"/>
  <c r="V414" i="1"/>
  <c r="X414" i="1" s="1"/>
  <c r="U414" i="1"/>
  <c r="V413" i="1"/>
  <c r="X413" i="1" s="1"/>
  <c r="U413" i="1"/>
  <c r="V412" i="1"/>
  <c r="X412" i="1" s="1"/>
  <c r="U412" i="1"/>
  <c r="V411" i="1"/>
  <c r="X411" i="1" s="1"/>
  <c r="U411" i="1"/>
  <c r="V410" i="1"/>
  <c r="X410" i="1" s="1"/>
  <c r="U410" i="1"/>
  <c r="V409" i="1"/>
  <c r="X409" i="1" s="1"/>
  <c r="U409" i="1"/>
  <c r="V408" i="1"/>
  <c r="X408" i="1" s="1"/>
  <c r="U408" i="1"/>
  <c r="V407" i="1"/>
  <c r="X407" i="1" s="1"/>
  <c r="U407" i="1"/>
  <c r="V406" i="1"/>
  <c r="X406" i="1" s="1"/>
  <c r="U406" i="1"/>
  <c r="V405" i="1"/>
  <c r="X405" i="1" s="1"/>
  <c r="U405" i="1"/>
  <c r="V404" i="1"/>
  <c r="X404" i="1" s="1"/>
  <c r="U404" i="1"/>
  <c r="V403" i="1"/>
  <c r="X403" i="1" s="1"/>
  <c r="U403" i="1"/>
  <c r="V402" i="1"/>
  <c r="X402" i="1" s="1"/>
  <c r="U402" i="1"/>
  <c r="V401" i="1"/>
  <c r="X401" i="1" s="1"/>
  <c r="U401" i="1"/>
  <c r="V400" i="1"/>
  <c r="X400" i="1" s="1"/>
  <c r="U400" i="1"/>
  <c r="V399" i="1"/>
  <c r="X399" i="1" s="1"/>
  <c r="U399" i="1"/>
  <c r="V398" i="1"/>
  <c r="X398" i="1" s="1"/>
  <c r="U398" i="1"/>
  <c r="V397" i="1"/>
  <c r="X397" i="1" s="1"/>
  <c r="U397" i="1"/>
  <c r="V396" i="1"/>
  <c r="X396" i="1" s="1"/>
  <c r="U396" i="1"/>
  <c r="V395" i="1"/>
  <c r="X395" i="1" s="1"/>
  <c r="U395" i="1"/>
  <c r="V394" i="1"/>
  <c r="X394" i="1" s="1"/>
  <c r="U394" i="1"/>
  <c r="V393" i="1"/>
  <c r="X393" i="1" s="1"/>
  <c r="U393" i="1"/>
  <c r="V392" i="1"/>
  <c r="X392" i="1" s="1"/>
  <c r="U392" i="1"/>
  <c r="V391" i="1"/>
  <c r="X391" i="1" s="1"/>
  <c r="U391" i="1"/>
  <c r="V390" i="1"/>
  <c r="X390" i="1" s="1"/>
  <c r="U390" i="1"/>
  <c r="V389" i="1"/>
  <c r="X389" i="1" s="1"/>
  <c r="U389" i="1"/>
  <c r="V388" i="1"/>
  <c r="X388" i="1" s="1"/>
  <c r="U388" i="1"/>
  <c r="V387" i="1"/>
  <c r="X387" i="1" s="1"/>
  <c r="U387" i="1"/>
  <c r="V386" i="1"/>
  <c r="X386" i="1" s="1"/>
  <c r="U386" i="1"/>
  <c r="V385" i="1"/>
  <c r="X385" i="1" s="1"/>
  <c r="U385" i="1"/>
  <c r="V384" i="1"/>
  <c r="X384" i="1" s="1"/>
  <c r="U384" i="1"/>
  <c r="V383" i="1"/>
  <c r="X383" i="1" s="1"/>
  <c r="U383" i="1"/>
  <c r="V382" i="1"/>
  <c r="X382" i="1" s="1"/>
  <c r="U382" i="1"/>
  <c r="V381" i="1"/>
  <c r="X381" i="1" s="1"/>
  <c r="U381" i="1"/>
  <c r="V380" i="1"/>
  <c r="X380" i="1" s="1"/>
  <c r="U380" i="1"/>
  <c r="V379" i="1"/>
  <c r="X379" i="1" s="1"/>
  <c r="U379" i="1"/>
  <c r="V378" i="1"/>
  <c r="X378" i="1" s="1"/>
  <c r="U378" i="1"/>
  <c r="V377" i="1"/>
  <c r="X377" i="1" s="1"/>
  <c r="U377" i="1"/>
  <c r="V376" i="1"/>
  <c r="X376" i="1" s="1"/>
  <c r="U376" i="1"/>
  <c r="V375" i="1"/>
  <c r="X375" i="1" s="1"/>
  <c r="U375" i="1"/>
  <c r="V374" i="1"/>
  <c r="X374" i="1" s="1"/>
  <c r="U374" i="1"/>
  <c r="V373" i="1"/>
  <c r="X373" i="1" s="1"/>
  <c r="U373" i="1"/>
  <c r="V372" i="1"/>
  <c r="X372" i="1" s="1"/>
  <c r="U372" i="1"/>
  <c r="V371" i="1"/>
  <c r="X371" i="1" s="1"/>
  <c r="U371" i="1"/>
  <c r="V370" i="1"/>
  <c r="X370" i="1" s="1"/>
  <c r="U370" i="1"/>
  <c r="V369" i="1"/>
  <c r="X369" i="1" s="1"/>
  <c r="U369" i="1"/>
  <c r="V368" i="1"/>
  <c r="X368" i="1" s="1"/>
  <c r="U368" i="1"/>
  <c r="V367" i="1"/>
  <c r="X367" i="1" s="1"/>
  <c r="U367" i="1"/>
  <c r="V366" i="1"/>
  <c r="X366" i="1" s="1"/>
  <c r="U366" i="1"/>
  <c r="V365" i="1"/>
  <c r="X365" i="1" s="1"/>
  <c r="U365" i="1"/>
  <c r="V364" i="1"/>
  <c r="X364" i="1" s="1"/>
  <c r="U364" i="1"/>
  <c r="V363" i="1"/>
  <c r="X363" i="1" s="1"/>
  <c r="U363" i="1"/>
  <c r="V362" i="1"/>
  <c r="X362" i="1" s="1"/>
  <c r="U362" i="1"/>
  <c r="V361" i="1"/>
  <c r="X361" i="1" s="1"/>
  <c r="U361" i="1"/>
  <c r="V360" i="1"/>
  <c r="X360" i="1" s="1"/>
  <c r="U360" i="1"/>
  <c r="V359" i="1"/>
  <c r="X359" i="1" s="1"/>
  <c r="U359" i="1"/>
  <c r="V358" i="1"/>
  <c r="X358" i="1" s="1"/>
  <c r="U358" i="1"/>
  <c r="V357" i="1"/>
  <c r="X357" i="1" s="1"/>
  <c r="U357" i="1"/>
  <c r="V356" i="1"/>
  <c r="X356" i="1" s="1"/>
  <c r="U356" i="1"/>
  <c r="V355" i="1"/>
  <c r="X355" i="1" s="1"/>
  <c r="U355" i="1"/>
  <c r="V354" i="1"/>
  <c r="X354" i="1" s="1"/>
  <c r="U354" i="1"/>
  <c r="V353" i="1"/>
  <c r="X353" i="1" s="1"/>
  <c r="U353" i="1"/>
  <c r="V352" i="1"/>
  <c r="X352" i="1" s="1"/>
  <c r="U352" i="1"/>
  <c r="V351" i="1"/>
  <c r="X351" i="1" s="1"/>
  <c r="U351" i="1"/>
  <c r="V350" i="1"/>
  <c r="X350" i="1" s="1"/>
  <c r="U350" i="1"/>
  <c r="V349" i="1"/>
  <c r="X349" i="1" s="1"/>
  <c r="U349" i="1"/>
  <c r="V348" i="1"/>
  <c r="X348" i="1" s="1"/>
  <c r="U348" i="1"/>
  <c r="V347" i="1"/>
  <c r="X347" i="1" s="1"/>
  <c r="U347" i="1"/>
  <c r="V346" i="1"/>
  <c r="X346" i="1" s="1"/>
  <c r="U346" i="1"/>
  <c r="V345" i="1"/>
  <c r="X345" i="1" s="1"/>
  <c r="U345" i="1"/>
  <c r="V344" i="1"/>
  <c r="X344" i="1" s="1"/>
  <c r="U344" i="1"/>
  <c r="V343" i="1"/>
  <c r="X343" i="1" s="1"/>
  <c r="U343" i="1"/>
  <c r="V342" i="1"/>
  <c r="X342" i="1" s="1"/>
  <c r="U342" i="1"/>
  <c r="V341" i="1"/>
  <c r="X341" i="1" s="1"/>
  <c r="U341" i="1"/>
  <c r="V340" i="1"/>
  <c r="X340" i="1" s="1"/>
  <c r="U340" i="1"/>
  <c r="V339" i="1"/>
  <c r="X339" i="1" s="1"/>
  <c r="U339" i="1"/>
  <c r="V338" i="1"/>
  <c r="X338" i="1" s="1"/>
  <c r="U338" i="1"/>
  <c r="V337" i="1"/>
  <c r="X337" i="1" s="1"/>
  <c r="U337" i="1"/>
  <c r="V336" i="1"/>
  <c r="X336" i="1" s="1"/>
  <c r="U336" i="1"/>
  <c r="V335" i="1"/>
  <c r="X335" i="1" s="1"/>
  <c r="U335" i="1"/>
  <c r="V334" i="1"/>
  <c r="X334" i="1" s="1"/>
  <c r="U334" i="1"/>
  <c r="V333" i="1"/>
  <c r="X333" i="1" s="1"/>
  <c r="U333" i="1"/>
  <c r="V332" i="1"/>
  <c r="X332" i="1" s="1"/>
  <c r="U332" i="1"/>
  <c r="V331" i="1"/>
  <c r="X331" i="1" s="1"/>
  <c r="U331" i="1"/>
  <c r="V330" i="1"/>
  <c r="X330" i="1" s="1"/>
  <c r="U330" i="1"/>
  <c r="V329" i="1"/>
  <c r="X329" i="1" s="1"/>
  <c r="U329" i="1"/>
  <c r="V328" i="1"/>
  <c r="X328" i="1" s="1"/>
  <c r="U328" i="1"/>
  <c r="V327" i="1"/>
  <c r="X327" i="1" s="1"/>
  <c r="U327" i="1"/>
  <c r="V326" i="1"/>
  <c r="X326" i="1" s="1"/>
  <c r="U326" i="1"/>
  <c r="V325" i="1"/>
  <c r="X325" i="1" s="1"/>
  <c r="U325" i="1"/>
  <c r="V324" i="1"/>
  <c r="X324" i="1" s="1"/>
  <c r="U324" i="1"/>
  <c r="V323" i="1"/>
  <c r="X323" i="1" s="1"/>
  <c r="U323" i="1"/>
  <c r="V322" i="1"/>
  <c r="X322" i="1" s="1"/>
  <c r="U322" i="1"/>
  <c r="V321" i="1"/>
  <c r="X321" i="1" s="1"/>
  <c r="U321" i="1"/>
  <c r="V320" i="1"/>
  <c r="X320" i="1" s="1"/>
  <c r="U320" i="1"/>
  <c r="V319" i="1"/>
  <c r="X319" i="1" s="1"/>
  <c r="U319" i="1"/>
  <c r="V318" i="1"/>
  <c r="X318" i="1" s="1"/>
  <c r="U318" i="1"/>
  <c r="V317" i="1"/>
  <c r="X317" i="1" s="1"/>
  <c r="U317" i="1"/>
  <c r="V316" i="1"/>
  <c r="X316" i="1" s="1"/>
  <c r="U316" i="1"/>
  <c r="V315" i="1"/>
  <c r="X315" i="1" s="1"/>
  <c r="U315" i="1"/>
  <c r="V314" i="1"/>
  <c r="X314" i="1" s="1"/>
  <c r="U314" i="1"/>
  <c r="V313" i="1"/>
  <c r="X313" i="1" s="1"/>
  <c r="U313" i="1"/>
  <c r="V312" i="1"/>
  <c r="X312" i="1" s="1"/>
  <c r="U312" i="1"/>
  <c r="V311" i="1"/>
  <c r="X311" i="1" s="1"/>
  <c r="U311" i="1"/>
  <c r="V310" i="1"/>
  <c r="X310" i="1" s="1"/>
  <c r="U310" i="1"/>
  <c r="V309" i="1"/>
  <c r="X309" i="1" s="1"/>
  <c r="U309" i="1"/>
  <c r="V308" i="1"/>
  <c r="X308" i="1" s="1"/>
  <c r="U308" i="1"/>
  <c r="V307" i="1"/>
  <c r="X307" i="1" s="1"/>
  <c r="U307" i="1"/>
  <c r="V306" i="1"/>
  <c r="X306" i="1" s="1"/>
  <c r="U306" i="1"/>
  <c r="V305" i="1"/>
  <c r="X305" i="1" s="1"/>
  <c r="U305" i="1"/>
  <c r="V304" i="1"/>
  <c r="X304" i="1" s="1"/>
  <c r="U304" i="1"/>
  <c r="V303" i="1"/>
  <c r="X303" i="1" s="1"/>
  <c r="U303" i="1"/>
  <c r="V302" i="1"/>
  <c r="X302" i="1" s="1"/>
  <c r="U302" i="1"/>
  <c r="V301" i="1"/>
  <c r="X301" i="1" s="1"/>
  <c r="U301" i="1"/>
  <c r="V300" i="1"/>
  <c r="X300" i="1" s="1"/>
  <c r="U300" i="1"/>
  <c r="V299" i="1"/>
  <c r="X299" i="1" s="1"/>
  <c r="U299" i="1"/>
  <c r="V298" i="1"/>
  <c r="X298" i="1" s="1"/>
  <c r="U298" i="1"/>
  <c r="V297" i="1"/>
  <c r="X297" i="1" s="1"/>
  <c r="U297" i="1"/>
  <c r="V296" i="1"/>
  <c r="X296" i="1" s="1"/>
  <c r="U296" i="1"/>
  <c r="V295" i="1"/>
  <c r="X295" i="1" s="1"/>
  <c r="U295" i="1"/>
  <c r="V294" i="1"/>
  <c r="X294" i="1" s="1"/>
  <c r="U294" i="1"/>
  <c r="V293" i="1"/>
  <c r="X293" i="1" s="1"/>
  <c r="U293" i="1"/>
  <c r="V292" i="1"/>
  <c r="X292" i="1" s="1"/>
  <c r="U292" i="1"/>
  <c r="V291" i="1"/>
  <c r="X291" i="1" s="1"/>
  <c r="U291" i="1"/>
  <c r="V290" i="1"/>
  <c r="X290" i="1" s="1"/>
  <c r="U290" i="1"/>
  <c r="V289" i="1"/>
  <c r="X289" i="1" s="1"/>
  <c r="U289" i="1"/>
  <c r="V288" i="1"/>
  <c r="X288" i="1" s="1"/>
  <c r="U288" i="1"/>
  <c r="V287" i="1"/>
  <c r="X287" i="1" s="1"/>
  <c r="U287" i="1"/>
  <c r="V286" i="1"/>
  <c r="X286" i="1" s="1"/>
  <c r="U286" i="1"/>
  <c r="V285" i="1"/>
  <c r="X285" i="1" s="1"/>
  <c r="U285" i="1"/>
  <c r="V284" i="1"/>
  <c r="X284" i="1" s="1"/>
  <c r="U284" i="1"/>
  <c r="V283" i="1"/>
  <c r="X283" i="1" s="1"/>
  <c r="U283" i="1"/>
  <c r="V282" i="1"/>
  <c r="X282" i="1" s="1"/>
  <c r="U282" i="1"/>
  <c r="V281" i="1"/>
  <c r="X281" i="1" s="1"/>
  <c r="U281" i="1"/>
  <c r="V280" i="1"/>
  <c r="X280" i="1" s="1"/>
  <c r="U280" i="1"/>
  <c r="V279" i="1"/>
  <c r="X279" i="1" s="1"/>
  <c r="U279" i="1"/>
  <c r="V278" i="1"/>
  <c r="X278" i="1" s="1"/>
  <c r="U278" i="1"/>
  <c r="V277" i="1"/>
  <c r="X277" i="1" s="1"/>
  <c r="U277" i="1"/>
  <c r="V276" i="1"/>
  <c r="X276" i="1" s="1"/>
  <c r="U276" i="1"/>
  <c r="V275" i="1"/>
  <c r="X275" i="1" s="1"/>
  <c r="U275" i="1"/>
  <c r="V274" i="1"/>
  <c r="X274" i="1" s="1"/>
  <c r="U274" i="1"/>
  <c r="V273" i="1"/>
  <c r="X273" i="1" s="1"/>
  <c r="U273" i="1"/>
  <c r="V272" i="1"/>
  <c r="X272" i="1" s="1"/>
  <c r="U272" i="1"/>
  <c r="V271" i="1"/>
  <c r="X271" i="1" s="1"/>
  <c r="U271" i="1"/>
  <c r="V270" i="1"/>
  <c r="X270" i="1" s="1"/>
  <c r="U270" i="1"/>
  <c r="V269" i="1"/>
  <c r="X269" i="1" s="1"/>
  <c r="U269" i="1"/>
  <c r="V268" i="1"/>
  <c r="X268" i="1" s="1"/>
  <c r="U268" i="1"/>
  <c r="V267" i="1"/>
  <c r="X267" i="1" s="1"/>
  <c r="U267" i="1"/>
  <c r="V266" i="1"/>
  <c r="X266" i="1" s="1"/>
  <c r="U266" i="1"/>
  <c r="V265" i="1"/>
  <c r="X265" i="1" s="1"/>
  <c r="U265" i="1"/>
  <c r="V264" i="1"/>
  <c r="X264" i="1" s="1"/>
  <c r="U264" i="1"/>
  <c r="V263" i="1"/>
  <c r="X263" i="1" s="1"/>
  <c r="U263" i="1"/>
  <c r="V262" i="1"/>
  <c r="X262" i="1" s="1"/>
  <c r="U262" i="1"/>
  <c r="V261" i="1"/>
  <c r="X261" i="1" s="1"/>
  <c r="U261" i="1"/>
  <c r="V260" i="1"/>
  <c r="X260" i="1" s="1"/>
  <c r="U260" i="1"/>
  <c r="V259" i="1"/>
  <c r="X259" i="1" s="1"/>
  <c r="U259" i="1"/>
  <c r="V258" i="1"/>
  <c r="X258" i="1" s="1"/>
  <c r="U258" i="1"/>
  <c r="V257" i="1"/>
  <c r="X257" i="1" s="1"/>
  <c r="U257" i="1"/>
  <c r="V256" i="1"/>
  <c r="X256" i="1" s="1"/>
  <c r="U256" i="1"/>
  <c r="V255" i="1"/>
  <c r="X255" i="1" s="1"/>
  <c r="U255" i="1"/>
  <c r="V254" i="1"/>
  <c r="X254" i="1" s="1"/>
  <c r="U254" i="1"/>
  <c r="V253" i="1"/>
  <c r="X253" i="1" s="1"/>
  <c r="U253" i="1"/>
  <c r="V252" i="1"/>
  <c r="X252" i="1" s="1"/>
  <c r="U252" i="1"/>
  <c r="V251" i="1"/>
  <c r="X251" i="1" s="1"/>
  <c r="U251" i="1"/>
  <c r="V250" i="1"/>
  <c r="X250" i="1" s="1"/>
  <c r="U250" i="1"/>
  <c r="V249" i="1"/>
  <c r="X249" i="1" s="1"/>
  <c r="U249" i="1"/>
  <c r="V248" i="1"/>
  <c r="X248" i="1" s="1"/>
  <c r="U248" i="1"/>
  <c r="V247" i="1"/>
  <c r="X247" i="1" s="1"/>
  <c r="U247" i="1"/>
  <c r="V246" i="1"/>
  <c r="X246" i="1" s="1"/>
  <c r="U246" i="1"/>
  <c r="V245" i="1"/>
  <c r="X245" i="1" s="1"/>
  <c r="U245" i="1"/>
  <c r="V244" i="1"/>
  <c r="X244" i="1" s="1"/>
  <c r="U244" i="1"/>
  <c r="V243" i="1"/>
  <c r="X243" i="1" s="1"/>
  <c r="U243" i="1"/>
  <c r="V242" i="1"/>
  <c r="X242" i="1" s="1"/>
  <c r="U242" i="1"/>
  <c r="V241" i="1"/>
  <c r="X241" i="1" s="1"/>
  <c r="U241" i="1"/>
  <c r="V240" i="1"/>
  <c r="X240" i="1" s="1"/>
  <c r="U240" i="1"/>
  <c r="V239" i="1"/>
  <c r="X239" i="1" s="1"/>
  <c r="U239" i="1"/>
  <c r="V238" i="1"/>
  <c r="X238" i="1" s="1"/>
  <c r="U238" i="1"/>
  <c r="V237" i="1"/>
  <c r="X237" i="1" s="1"/>
  <c r="U237" i="1"/>
  <c r="V236" i="1"/>
  <c r="X236" i="1" s="1"/>
  <c r="U236" i="1"/>
  <c r="V235" i="1"/>
  <c r="X235" i="1" s="1"/>
  <c r="U235" i="1"/>
  <c r="V234" i="1"/>
  <c r="X234" i="1" s="1"/>
  <c r="U234" i="1"/>
  <c r="V233" i="1"/>
  <c r="X233" i="1" s="1"/>
  <c r="U233" i="1"/>
  <c r="V230" i="1"/>
  <c r="X230" i="1" s="1"/>
  <c r="U230" i="1"/>
  <c r="V232" i="1"/>
  <c r="X232" i="1" s="1"/>
  <c r="U232" i="1"/>
  <c r="V231" i="1"/>
  <c r="X231" i="1" s="1"/>
  <c r="U231" i="1"/>
  <c r="V131" i="1"/>
  <c r="X131" i="1" s="1"/>
  <c r="U131" i="1"/>
  <c r="V229" i="1"/>
  <c r="X229" i="1" s="1"/>
  <c r="U229" i="1"/>
  <c r="V228" i="1"/>
  <c r="X228" i="1" s="1"/>
  <c r="U228" i="1"/>
  <c r="V227" i="1"/>
  <c r="X227" i="1" s="1"/>
  <c r="U227" i="1"/>
  <c r="V225" i="1"/>
  <c r="X225" i="1" s="1"/>
  <c r="U225" i="1"/>
  <c r="V226" i="1"/>
  <c r="X226" i="1" s="1"/>
  <c r="U226" i="1"/>
  <c r="V129" i="1"/>
  <c r="X129" i="1" s="1"/>
  <c r="U129" i="1"/>
  <c r="V224" i="1"/>
  <c r="X224" i="1" s="1"/>
  <c r="U224" i="1"/>
  <c r="V223" i="1"/>
  <c r="X223" i="1" s="1"/>
  <c r="U223" i="1"/>
  <c r="V220" i="1"/>
  <c r="X220" i="1" s="1"/>
  <c r="U220" i="1"/>
  <c r="V222" i="1"/>
  <c r="X222" i="1" s="1"/>
  <c r="U222" i="1"/>
  <c r="V221" i="1"/>
  <c r="X221" i="1" s="1"/>
  <c r="U221" i="1"/>
  <c r="V124" i="1"/>
  <c r="X124" i="1" s="1"/>
  <c r="U124" i="1"/>
  <c r="V219" i="1"/>
  <c r="X219" i="1" s="1"/>
  <c r="U219" i="1"/>
  <c r="V218" i="1"/>
  <c r="X218" i="1" s="1"/>
  <c r="U218" i="1"/>
  <c r="V217" i="1"/>
  <c r="X217" i="1" s="1"/>
  <c r="U217" i="1"/>
  <c r="V215" i="1"/>
  <c r="X215" i="1" s="1"/>
  <c r="U215" i="1"/>
  <c r="V216" i="1"/>
  <c r="X216" i="1" s="1"/>
  <c r="U216" i="1"/>
  <c r="V122" i="1"/>
  <c r="X122" i="1" s="1"/>
  <c r="U122" i="1"/>
  <c r="V214" i="1"/>
  <c r="X214" i="1" s="1"/>
  <c r="U214" i="1"/>
  <c r="V213" i="1"/>
  <c r="X213" i="1" s="1"/>
  <c r="U213" i="1"/>
  <c r="V210" i="1"/>
  <c r="X210" i="1" s="1"/>
  <c r="U210" i="1"/>
  <c r="V212" i="1"/>
  <c r="X212" i="1" s="1"/>
  <c r="U212" i="1"/>
  <c r="V211" i="1"/>
  <c r="X211" i="1" s="1"/>
  <c r="U211" i="1"/>
  <c r="V117" i="1"/>
  <c r="X117" i="1" s="1"/>
  <c r="U117" i="1"/>
  <c r="V209" i="1"/>
  <c r="X209" i="1" s="1"/>
  <c r="U209" i="1"/>
  <c r="V208" i="1"/>
  <c r="X208" i="1" s="1"/>
  <c r="U208" i="1"/>
  <c r="V207" i="1"/>
  <c r="X207" i="1" s="1"/>
  <c r="U207" i="1"/>
  <c r="V205" i="1"/>
  <c r="X205" i="1" s="1"/>
  <c r="U205" i="1"/>
  <c r="V206" i="1"/>
  <c r="X206" i="1" s="1"/>
  <c r="U206" i="1"/>
  <c r="V114" i="1"/>
  <c r="X114" i="1" s="1"/>
  <c r="U114" i="1"/>
  <c r="V204" i="1"/>
  <c r="X204" i="1" s="1"/>
  <c r="U204" i="1"/>
  <c r="V203" i="1"/>
  <c r="X203" i="1" s="1"/>
  <c r="U203" i="1"/>
  <c r="V202" i="1"/>
  <c r="X202" i="1" s="1"/>
  <c r="U202" i="1"/>
  <c r="V201" i="1"/>
  <c r="X201" i="1" s="1"/>
  <c r="U201" i="1"/>
  <c r="V110" i="1"/>
  <c r="X110" i="1" s="1"/>
  <c r="U110" i="1"/>
  <c r="V200" i="1"/>
  <c r="X200" i="1" s="1"/>
  <c r="U200" i="1"/>
  <c r="V199" i="1"/>
  <c r="X199" i="1" s="1"/>
  <c r="U199" i="1"/>
  <c r="V198" i="1"/>
  <c r="X198" i="1" s="1"/>
  <c r="U198" i="1"/>
  <c r="V197" i="1"/>
  <c r="X197" i="1" s="1"/>
  <c r="U197" i="1"/>
  <c r="V195" i="1"/>
  <c r="X195" i="1" s="1"/>
  <c r="U195" i="1"/>
  <c r="V196" i="1"/>
  <c r="X196" i="1" s="1"/>
  <c r="U196" i="1"/>
  <c r="V107" i="1"/>
  <c r="X107" i="1" s="1"/>
  <c r="U107" i="1"/>
  <c r="V194" i="1"/>
  <c r="X194" i="1" s="1"/>
  <c r="U194" i="1"/>
  <c r="V193" i="1"/>
  <c r="X193" i="1" s="1"/>
  <c r="U193" i="1"/>
  <c r="V189" i="1"/>
  <c r="X189" i="1" s="1"/>
  <c r="U189" i="1"/>
  <c r="V191" i="1"/>
  <c r="X191" i="1" s="1"/>
  <c r="U191" i="1"/>
  <c r="V190" i="1"/>
  <c r="X190" i="1" s="1"/>
  <c r="U190" i="1"/>
  <c r="V102" i="1"/>
  <c r="X102" i="1" s="1"/>
  <c r="U102" i="1"/>
  <c r="V188" i="1"/>
  <c r="X188" i="1" s="1"/>
  <c r="U188" i="1"/>
  <c r="V186" i="1"/>
  <c r="X186" i="1" s="1"/>
  <c r="U186" i="1"/>
  <c r="V182" i="1"/>
  <c r="X182" i="1" s="1"/>
  <c r="U182" i="1"/>
  <c r="V184" i="1"/>
  <c r="X184" i="1" s="1"/>
  <c r="U184" i="1"/>
  <c r="V183" i="1"/>
  <c r="X183" i="1" s="1"/>
  <c r="U183" i="1"/>
  <c r="V99" i="1"/>
  <c r="X99" i="1" s="1"/>
  <c r="U99" i="1"/>
  <c r="V181" i="1"/>
  <c r="X181" i="1" s="1"/>
  <c r="U181" i="1"/>
  <c r="V179" i="1"/>
  <c r="X179" i="1" s="1"/>
  <c r="U179" i="1"/>
  <c r="X175" i="1"/>
  <c r="V177" i="1"/>
  <c r="X177" i="1" s="1"/>
  <c r="U177" i="1"/>
  <c r="V176" i="1"/>
  <c r="X176" i="1" s="1"/>
  <c r="U176" i="1"/>
  <c r="V95" i="1"/>
  <c r="X95" i="1" s="1"/>
  <c r="U95" i="1"/>
  <c r="V174" i="1"/>
  <c r="X174" i="1" s="1"/>
  <c r="U174" i="1"/>
  <c r="V172" i="1"/>
  <c r="X172" i="1" s="1"/>
  <c r="U172" i="1"/>
  <c r="V168" i="1"/>
  <c r="X168" i="1" s="1"/>
  <c r="U168" i="1"/>
  <c r="V170" i="1"/>
  <c r="X170" i="1" s="1"/>
  <c r="U170" i="1"/>
  <c r="V169" i="1"/>
  <c r="X169" i="1" s="1"/>
  <c r="U169" i="1"/>
  <c r="V92" i="1"/>
  <c r="X92" i="1" s="1"/>
  <c r="U92" i="1"/>
  <c r="V167" i="1"/>
  <c r="X167" i="1" s="1"/>
  <c r="U167" i="1"/>
  <c r="V165" i="1"/>
  <c r="X165" i="1" s="1"/>
  <c r="U165" i="1"/>
  <c r="V164" i="1"/>
  <c r="X164" i="1" s="1"/>
  <c r="U164" i="1"/>
  <c r="V161" i="1"/>
  <c r="X161" i="1" s="1"/>
  <c r="U161" i="1"/>
  <c r="V162" i="1"/>
  <c r="X162" i="1" s="1"/>
  <c r="U162" i="1"/>
  <c r="V87" i="1"/>
  <c r="X87" i="1" s="1"/>
  <c r="U87" i="1"/>
  <c r="V160" i="1"/>
  <c r="X160" i="1" s="1"/>
  <c r="U160" i="1"/>
  <c r="V158" i="1"/>
  <c r="X158" i="1" s="1"/>
  <c r="U158" i="1"/>
  <c r="V154" i="1"/>
  <c r="X154" i="1" s="1"/>
  <c r="U154" i="1"/>
  <c r="V156" i="1"/>
  <c r="X156" i="1" s="1"/>
  <c r="U156" i="1"/>
  <c r="V155" i="1"/>
  <c r="X155" i="1" s="1"/>
  <c r="U155" i="1"/>
  <c r="V85" i="1"/>
  <c r="X85" i="1" s="1"/>
  <c r="U85" i="1"/>
  <c r="V153" i="1"/>
  <c r="X153" i="1" s="1"/>
  <c r="U153" i="1"/>
  <c r="V151" i="1"/>
  <c r="X151" i="1" s="1"/>
  <c r="U151" i="1"/>
  <c r="V147" i="1"/>
  <c r="X147" i="1" s="1"/>
  <c r="U147" i="1"/>
  <c r="V149" i="1"/>
  <c r="X149" i="1" s="1"/>
  <c r="U149" i="1"/>
  <c r="V148" i="1"/>
  <c r="X148" i="1" s="1"/>
  <c r="U148" i="1"/>
  <c r="V79" i="1"/>
  <c r="X79" i="1" s="1"/>
  <c r="U79" i="1"/>
  <c r="V146" i="1"/>
  <c r="X146" i="1" s="1"/>
  <c r="U146" i="1"/>
  <c r="V144" i="1"/>
  <c r="X144" i="1" s="1"/>
  <c r="U144" i="1"/>
  <c r="V143" i="1"/>
  <c r="X143" i="1" s="1"/>
  <c r="U143" i="1"/>
  <c r="V140" i="1"/>
  <c r="X140" i="1" s="1"/>
  <c r="U140" i="1"/>
  <c r="V141" i="1"/>
  <c r="X141" i="1" s="1"/>
  <c r="U141" i="1"/>
  <c r="V76" i="1"/>
  <c r="X76" i="1" s="1"/>
  <c r="U76" i="1"/>
  <c r="V139" i="1"/>
  <c r="X139" i="1" s="1"/>
  <c r="U139" i="1"/>
  <c r="V137" i="1"/>
  <c r="X137" i="1" s="1"/>
  <c r="U137" i="1"/>
  <c r="V136" i="1"/>
  <c r="X136" i="1" s="1"/>
  <c r="U136" i="1"/>
  <c r="V133" i="1"/>
  <c r="X133" i="1" s="1"/>
  <c r="U133" i="1"/>
  <c r="V134" i="1"/>
  <c r="X134" i="1" s="1"/>
  <c r="U134" i="1"/>
  <c r="V71" i="1"/>
  <c r="X71" i="1" s="1"/>
  <c r="U71" i="1"/>
  <c r="V132" i="1"/>
  <c r="X132" i="1" s="1"/>
  <c r="U132" i="1"/>
  <c r="V130" i="1"/>
  <c r="X130" i="1" s="1"/>
  <c r="U130" i="1"/>
  <c r="V126" i="1"/>
  <c r="X126" i="1" s="1"/>
  <c r="U126" i="1"/>
  <c r="V128" i="1"/>
  <c r="X128" i="1" s="1"/>
  <c r="U128" i="1"/>
  <c r="V127" i="1"/>
  <c r="X127" i="1" s="1"/>
  <c r="U127" i="1"/>
  <c r="V68" i="1"/>
  <c r="X68" i="1" s="1"/>
  <c r="U68" i="1"/>
  <c r="V125" i="1"/>
  <c r="X125" i="1" s="1"/>
  <c r="U125" i="1"/>
  <c r="V123" i="1"/>
  <c r="X123" i="1" s="1"/>
  <c r="U123" i="1"/>
  <c r="V119" i="1"/>
  <c r="X119" i="1" s="1"/>
  <c r="U119" i="1"/>
  <c r="V121" i="1"/>
  <c r="X121" i="1" s="1"/>
  <c r="U121" i="1"/>
  <c r="V120" i="1"/>
  <c r="X120" i="1" s="1"/>
  <c r="U120" i="1"/>
  <c r="V62" i="1"/>
  <c r="X62" i="1" s="1"/>
  <c r="U62" i="1"/>
  <c r="V118" i="1"/>
  <c r="X118" i="1" s="1"/>
  <c r="U118" i="1"/>
  <c r="V116" i="1"/>
  <c r="X116" i="1" s="1"/>
  <c r="U116" i="1"/>
  <c r="V115" i="1"/>
  <c r="X115" i="1" s="1"/>
  <c r="U115" i="1"/>
  <c r="V112" i="1"/>
  <c r="X112" i="1" s="1"/>
  <c r="U112" i="1"/>
  <c r="V113" i="1"/>
  <c r="X113" i="1" s="1"/>
  <c r="U113" i="1"/>
  <c r="V61" i="1"/>
  <c r="X61" i="1" s="1"/>
  <c r="U61" i="1"/>
  <c r="V111" i="1"/>
  <c r="X111" i="1" s="1"/>
  <c r="U111" i="1"/>
  <c r="V109" i="1"/>
  <c r="X109" i="1" s="1"/>
  <c r="U109" i="1"/>
  <c r="V108" i="1"/>
  <c r="X108" i="1" s="1"/>
  <c r="U108" i="1"/>
  <c r="V105" i="1"/>
  <c r="X105" i="1" s="1"/>
  <c r="U105" i="1"/>
  <c r="V106" i="1"/>
  <c r="X106" i="1" s="1"/>
  <c r="U106" i="1"/>
  <c r="V55" i="1"/>
  <c r="X55" i="1" s="1"/>
  <c r="U55" i="1"/>
  <c r="V104" i="1"/>
  <c r="X104" i="1" s="1"/>
  <c r="U104" i="1"/>
  <c r="V103" i="1"/>
  <c r="X103" i="1" s="1"/>
  <c r="U103" i="1"/>
  <c r="H103" i="1"/>
  <c r="V101" i="1"/>
  <c r="X101" i="1" s="1"/>
  <c r="U101" i="1"/>
  <c r="H101" i="1"/>
  <c r="V100" i="1"/>
  <c r="X100" i="1" s="1"/>
  <c r="U100" i="1"/>
  <c r="H100" i="1"/>
  <c r="V97" i="1"/>
  <c r="X97" i="1" s="1"/>
  <c r="U97" i="1"/>
  <c r="H97" i="1"/>
  <c r="V98" i="1"/>
  <c r="X98" i="1" s="1"/>
  <c r="U98" i="1"/>
  <c r="H98" i="1"/>
  <c r="V53" i="1"/>
  <c r="X53" i="1" s="1"/>
  <c r="U53" i="1"/>
  <c r="H53" i="1"/>
  <c r="V96" i="1"/>
  <c r="X96" i="1" s="1"/>
  <c r="U96" i="1"/>
  <c r="H96" i="1"/>
  <c r="V94" i="1"/>
  <c r="X94" i="1" s="1"/>
  <c r="U94" i="1"/>
  <c r="V93" i="1"/>
  <c r="X93" i="1" s="1"/>
  <c r="U93" i="1"/>
  <c r="V90" i="1"/>
  <c r="X90" i="1" s="1"/>
  <c r="U90" i="1"/>
  <c r="V91" i="1"/>
  <c r="X91" i="1" s="1"/>
  <c r="U91" i="1"/>
  <c r="V47" i="1"/>
  <c r="X47" i="1" s="1"/>
  <c r="U47" i="1"/>
  <c r="V89" i="1"/>
  <c r="X89" i="1" s="1"/>
  <c r="U89" i="1"/>
  <c r="V88" i="1"/>
  <c r="X88" i="1" s="1"/>
  <c r="U88" i="1"/>
  <c r="H88" i="1"/>
  <c r="V86" i="1"/>
  <c r="X86" i="1" s="1"/>
  <c r="U86" i="1"/>
  <c r="H86" i="1"/>
  <c r="V82" i="1"/>
  <c r="X82" i="1" s="1"/>
  <c r="U82" i="1"/>
  <c r="H82" i="1"/>
  <c r="V84" i="1"/>
  <c r="X84" i="1" s="1"/>
  <c r="U84" i="1"/>
  <c r="H84" i="1"/>
  <c r="V83" i="1"/>
  <c r="X83" i="1" s="1"/>
  <c r="U83" i="1"/>
  <c r="H83" i="1"/>
  <c r="V45" i="1"/>
  <c r="X45" i="1" s="1"/>
  <c r="U45" i="1"/>
  <c r="H45" i="1"/>
  <c r="V81" i="1"/>
  <c r="X81" i="1" s="1"/>
  <c r="U81" i="1"/>
  <c r="H81" i="1"/>
  <c r="V80" i="1"/>
  <c r="X80" i="1" s="1"/>
  <c r="U80" i="1"/>
  <c r="H80" i="1"/>
  <c r="V78" i="1"/>
  <c r="X78" i="1" s="1"/>
  <c r="U78" i="1"/>
  <c r="H78" i="1"/>
  <c r="V77" i="1"/>
  <c r="X77" i="1" s="1"/>
  <c r="U77" i="1"/>
  <c r="H77" i="1"/>
  <c r="V74" i="1"/>
  <c r="X74" i="1" s="1"/>
  <c r="U74" i="1"/>
  <c r="H74" i="1"/>
  <c r="V75" i="1"/>
  <c r="X75" i="1" s="1"/>
  <c r="U75" i="1"/>
  <c r="H75" i="1"/>
  <c r="V39" i="1"/>
  <c r="X39" i="1" s="1"/>
  <c r="U39" i="1"/>
  <c r="H39" i="1"/>
  <c r="V73" i="1"/>
  <c r="X73" i="1" s="1"/>
  <c r="U73" i="1"/>
  <c r="H73" i="1"/>
  <c r="V72" i="1"/>
  <c r="X72" i="1" s="1"/>
  <c r="U72" i="1"/>
  <c r="V70" i="1"/>
  <c r="X70" i="1" s="1"/>
  <c r="U70" i="1"/>
  <c r="V69" i="1"/>
  <c r="X69" i="1" s="1"/>
  <c r="U69" i="1"/>
  <c r="V66" i="1"/>
  <c r="X66" i="1" s="1"/>
  <c r="U66" i="1"/>
  <c r="V67" i="1"/>
  <c r="X67" i="1" s="1"/>
  <c r="U67" i="1"/>
  <c r="V37" i="1"/>
  <c r="X37" i="1" s="1"/>
  <c r="U37" i="1"/>
  <c r="V65" i="1"/>
  <c r="X65" i="1" s="1"/>
  <c r="U65" i="1"/>
  <c r="V64" i="1"/>
  <c r="X64" i="1" s="1"/>
  <c r="U64" i="1"/>
  <c r="V63" i="1"/>
  <c r="X63" i="1" s="1"/>
  <c r="U63" i="1"/>
  <c r="V58" i="1"/>
  <c r="X58" i="1" s="1"/>
  <c r="U58" i="1"/>
  <c r="V60" i="1"/>
  <c r="X60" i="1" s="1"/>
  <c r="U60" i="1"/>
  <c r="V59" i="1"/>
  <c r="X59" i="1" s="1"/>
  <c r="U59" i="1"/>
  <c r="V31" i="1"/>
  <c r="X31" i="1" s="1"/>
  <c r="U31" i="1"/>
  <c r="V57" i="1"/>
  <c r="X57" i="1" s="1"/>
  <c r="U57" i="1"/>
  <c r="V56" i="1"/>
  <c r="X56" i="1" s="1"/>
  <c r="U56" i="1"/>
  <c r="V54" i="1"/>
  <c r="X54" i="1" s="1"/>
  <c r="U54" i="1"/>
  <c r="V50" i="1"/>
  <c r="X50" i="1" s="1"/>
  <c r="U50" i="1"/>
  <c r="V52" i="1"/>
  <c r="X52" i="1" s="1"/>
  <c r="U52" i="1"/>
  <c r="V51" i="1"/>
  <c r="X51" i="1" s="1"/>
  <c r="U51" i="1"/>
  <c r="V29" i="1"/>
  <c r="X29" i="1" s="1"/>
  <c r="U29" i="1"/>
  <c r="V49" i="1"/>
  <c r="X49" i="1" s="1"/>
  <c r="U49" i="1"/>
  <c r="V48" i="1"/>
  <c r="X48" i="1" s="1"/>
  <c r="U48" i="1"/>
  <c r="V46" i="1"/>
  <c r="X46" i="1" s="1"/>
  <c r="U46" i="1"/>
  <c r="V42" i="1"/>
  <c r="X42" i="1" s="1"/>
  <c r="U42" i="1"/>
  <c r="V44" i="1"/>
  <c r="X44" i="1" s="1"/>
  <c r="U44" i="1"/>
  <c r="V43" i="1"/>
  <c r="X43" i="1" s="1"/>
  <c r="U43" i="1"/>
  <c r="V24" i="1"/>
  <c r="X24" i="1" s="1"/>
  <c r="U24" i="1"/>
  <c r="V41" i="1"/>
  <c r="X41" i="1" s="1"/>
  <c r="U41" i="1"/>
  <c r="V40" i="1"/>
  <c r="X40" i="1" s="1"/>
  <c r="U40" i="1"/>
  <c r="V38" i="1"/>
  <c r="X38" i="1" s="1"/>
  <c r="U38" i="1"/>
  <c r="V34" i="1"/>
  <c r="X34" i="1" s="1"/>
  <c r="U34" i="1"/>
  <c r="V36" i="1"/>
  <c r="X36" i="1" s="1"/>
  <c r="U36" i="1"/>
  <c r="V35" i="1"/>
  <c r="X35" i="1" s="1"/>
  <c r="U35" i="1"/>
  <c r="V22" i="1"/>
  <c r="X22" i="1" s="1"/>
  <c r="U22" i="1"/>
  <c r="V33" i="1"/>
  <c r="X33" i="1" s="1"/>
  <c r="U33" i="1"/>
  <c r="V32" i="1"/>
  <c r="X32" i="1" s="1"/>
  <c r="U32" i="1"/>
  <c r="V30" i="1"/>
  <c r="X30" i="1" s="1"/>
  <c r="U30" i="1"/>
  <c r="V26" i="1"/>
  <c r="X26" i="1" s="1"/>
  <c r="U26" i="1"/>
  <c r="V28" i="1"/>
  <c r="X28" i="1" s="1"/>
  <c r="U28" i="1"/>
  <c r="V27" i="1"/>
  <c r="X27" i="1" s="1"/>
  <c r="U27" i="1"/>
  <c r="V16" i="1"/>
  <c r="X16" i="1" s="1"/>
  <c r="U16" i="1"/>
  <c r="V25" i="1"/>
  <c r="X25" i="1" s="1"/>
  <c r="U25" i="1"/>
  <c r="V23" i="1"/>
  <c r="X23" i="1" s="1"/>
  <c r="U23" i="1"/>
  <c r="V19" i="1"/>
  <c r="X19" i="1" s="1"/>
  <c r="U19" i="1"/>
  <c r="V21" i="1"/>
  <c r="X21" i="1" s="1"/>
  <c r="U21" i="1"/>
  <c r="V20" i="1"/>
  <c r="X20" i="1" s="1"/>
  <c r="U20" i="1"/>
  <c r="V14" i="1"/>
  <c r="X14" i="1" s="1"/>
  <c r="U14" i="1"/>
  <c r="V18" i="1"/>
  <c r="X18" i="1" s="1"/>
  <c r="U18" i="1"/>
  <c r="V17" i="1"/>
  <c r="X17" i="1" s="1"/>
  <c r="U17" i="1"/>
  <c r="V15" i="1"/>
  <c r="X15" i="1" s="1"/>
  <c r="U15" i="1"/>
  <c r="V11" i="1"/>
  <c r="X11" i="1" s="1"/>
  <c r="U11" i="1"/>
  <c r="V13" i="1"/>
  <c r="X13" i="1" s="1"/>
  <c r="U13" i="1"/>
  <c r="V12" i="1"/>
  <c r="X12" i="1" s="1"/>
  <c r="U12" i="1"/>
  <c r="V8" i="1"/>
  <c r="X8" i="1" s="1"/>
  <c r="U8" i="1"/>
  <c r="V10" i="1"/>
  <c r="X10" i="1" s="1"/>
  <c r="U10" i="1"/>
  <c r="V9" i="1"/>
  <c r="X9" i="1" s="1"/>
  <c r="U9" i="1"/>
  <c r="V7" i="1"/>
  <c r="X7" i="1" s="1"/>
  <c r="U7" i="1"/>
  <c r="V3" i="1"/>
  <c r="X3" i="1" s="1"/>
  <c r="U3" i="1"/>
  <c r="V5" i="1"/>
  <c r="X5" i="1" s="1"/>
  <c r="U5" i="1"/>
  <c r="V4" i="1"/>
  <c r="X4" i="1" s="1"/>
  <c r="U4" i="1"/>
  <c r="V6" i="1"/>
  <c r="X6" i="1" s="1"/>
  <c r="U6" i="1"/>
  <c r="V2" i="1"/>
  <c r="X2" i="1" s="1"/>
  <c r="U2" i="1"/>
  <c r="W708" i="1" l="1"/>
  <c r="W709" i="1"/>
  <c r="W710" i="1"/>
  <c r="W180" i="1"/>
  <c r="W713" i="1"/>
  <c r="W714" i="1"/>
  <c r="W715" i="1"/>
  <c r="W716" i="1"/>
  <c r="W717" i="1"/>
  <c r="W185" i="1"/>
  <c r="W718" i="1"/>
  <c r="W719" i="1"/>
  <c r="W720" i="1"/>
  <c r="W721" i="1"/>
  <c r="W722" i="1"/>
  <c r="W187" i="1"/>
  <c r="W725" i="1"/>
  <c r="W726" i="1"/>
  <c r="W727" i="1"/>
  <c r="W728" i="1"/>
  <c r="W729" i="1"/>
  <c r="W192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73" i="1"/>
  <c r="W75" i="1"/>
  <c r="W77" i="1"/>
  <c r="W80" i="1"/>
  <c r="W45" i="1"/>
  <c r="W84" i="1"/>
  <c r="W86" i="1"/>
  <c r="W96" i="1"/>
  <c r="W98" i="1"/>
  <c r="W100" i="1"/>
  <c r="W103" i="1"/>
  <c r="W104" i="1"/>
  <c r="W55" i="1"/>
  <c r="W106" i="1"/>
  <c r="W105" i="1"/>
  <c r="W108" i="1"/>
  <c r="W109" i="1"/>
  <c r="W111" i="1"/>
  <c r="W61" i="1"/>
  <c r="W113" i="1"/>
  <c r="W112" i="1"/>
  <c r="W115" i="1"/>
  <c r="W116" i="1"/>
  <c r="W118" i="1"/>
  <c r="W62" i="1"/>
  <c r="W120" i="1"/>
  <c r="W121" i="1"/>
  <c r="W119" i="1"/>
  <c r="W123" i="1"/>
  <c r="W125" i="1"/>
  <c r="W68" i="1"/>
  <c r="W127" i="1"/>
  <c r="W128" i="1"/>
  <c r="W126" i="1"/>
  <c r="W130" i="1"/>
  <c r="W132" i="1"/>
  <c r="W71" i="1"/>
  <c r="W134" i="1"/>
  <c r="W133" i="1"/>
  <c r="W136" i="1"/>
  <c r="W137" i="1"/>
  <c r="W139" i="1"/>
  <c r="W76" i="1"/>
  <c r="W141" i="1"/>
  <c r="W140" i="1"/>
  <c r="W143" i="1"/>
  <c r="W144" i="1"/>
  <c r="W146" i="1"/>
  <c r="W79" i="1"/>
  <c r="W148" i="1"/>
  <c r="W149" i="1"/>
  <c r="W147" i="1"/>
  <c r="W151" i="1"/>
  <c r="W153" i="1"/>
  <c r="W85" i="1"/>
  <c r="W155" i="1"/>
  <c r="W156" i="1"/>
  <c r="W154" i="1"/>
  <c r="W158" i="1"/>
  <c r="W160" i="1"/>
  <c r="W87" i="1"/>
  <c r="W162" i="1"/>
  <c r="W161" i="1"/>
  <c r="W164" i="1"/>
  <c r="W165" i="1"/>
  <c r="W167" i="1"/>
  <c r="W92" i="1"/>
  <c r="W169" i="1"/>
  <c r="W170" i="1"/>
  <c r="W168" i="1"/>
  <c r="W172" i="1"/>
  <c r="W174" i="1"/>
  <c r="W95" i="1"/>
  <c r="W176" i="1"/>
  <c r="W177" i="1"/>
  <c r="W175" i="1"/>
  <c r="W179" i="1"/>
  <c r="W181" i="1"/>
  <c r="W99" i="1"/>
  <c r="W183" i="1"/>
  <c r="W184" i="1"/>
  <c r="W182" i="1"/>
  <c r="W186" i="1"/>
  <c r="W188" i="1"/>
  <c r="W102" i="1"/>
  <c r="W190" i="1"/>
  <c r="W191" i="1"/>
  <c r="W189" i="1"/>
  <c r="W193" i="1"/>
  <c r="W194" i="1"/>
  <c r="W107" i="1"/>
  <c r="W196" i="1"/>
  <c r="W195" i="1"/>
  <c r="W197" i="1"/>
  <c r="W198" i="1"/>
  <c r="W199" i="1"/>
  <c r="W200" i="1"/>
  <c r="W110" i="1"/>
  <c r="W201" i="1"/>
  <c r="W202" i="1"/>
  <c r="W203" i="1"/>
  <c r="W204" i="1"/>
  <c r="W114" i="1"/>
  <c r="W206" i="1"/>
  <c r="W205" i="1"/>
  <c r="W207" i="1"/>
  <c r="W208" i="1"/>
  <c r="W209" i="1"/>
  <c r="W117" i="1"/>
  <c r="W211" i="1"/>
  <c r="W212" i="1"/>
  <c r="W210" i="1"/>
  <c r="W213" i="1"/>
  <c r="W214" i="1"/>
  <c r="W122" i="1"/>
  <c r="W216" i="1"/>
  <c r="W215" i="1"/>
  <c r="W217" i="1"/>
  <c r="W218" i="1"/>
  <c r="W219" i="1"/>
  <c r="W124" i="1"/>
  <c r="W221" i="1"/>
  <c r="W222" i="1"/>
  <c r="W220" i="1"/>
  <c r="W223" i="1"/>
  <c r="W224" i="1"/>
  <c r="W129" i="1"/>
  <c r="W226" i="1"/>
  <c r="W225" i="1"/>
  <c r="W227" i="1"/>
  <c r="W228" i="1"/>
  <c r="W229" i="1"/>
  <c r="W131" i="1"/>
  <c r="W231" i="1"/>
  <c r="W232" i="1"/>
  <c r="W230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135" i="1"/>
  <c r="W623" i="1"/>
  <c r="W622" i="1"/>
  <c r="W624" i="1"/>
  <c r="W625" i="1"/>
  <c r="W626" i="1"/>
  <c r="W138" i="1"/>
  <c r="W628" i="1"/>
  <c r="W629" i="1"/>
  <c r="W627" i="1"/>
  <c r="W630" i="1"/>
  <c r="W631" i="1"/>
  <c r="W142" i="1"/>
  <c r="W633" i="1"/>
  <c r="W632" i="1"/>
  <c r="W634" i="1"/>
  <c r="W635" i="1"/>
  <c r="W636" i="1"/>
  <c r="W145" i="1"/>
  <c r="W638" i="1"/>
  <c r="W639" i="1"/>
  <c r="W637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152" i="1"/>
  <c r="W666" i="1"/>
  <c r="W667" i="1"/>
  <c r="W668" i="1"/>
  <c r="W669" i="1"/>
  <c r="W670" i="1"/>
  <c r="W157" i="1"/>
  <c r="W671" i="1"/>
  <c r="W672" i="1"/>
  <c r="W673" i="1"/>
  <c r="W674" i="1"/>
  <c r="W675" i="1"/>
  <c r="W159" i="1"/>
  <c r="W678" i="1"/>
  <c r="W679" i="1"/>
  <c r="W680" i="1"/>
  <c r="W681" i="1"/>
  <c r="W682" i="1"/>
  <c r="W163" i="1"/>
  <c r="W684" i="1"/>
  <c r="W685" i="1"/>
  <c r="W686" i="1"/>
  <c r="W687" i="1"/>
  <c r="W688" i="1"/>
  <c r="W166" i="1"/>
  <c r="W690" i="1"/>
  <c r="W691" i="1"/>
  <c r="W692" i="1"/>
  <c r="W693" i="1"/>
  <c r="W171" i="1"/>
  <c r="W694" i="1"/>
  <c r="W695" i="1"/>
  <c r="W696" i="1"/>
  <c r="W697" i="1"/>
  <c r="W698" i="1"/>
  <c r="W173" i="1"/>
  <c r="W701" i="1"/>
  <c r="W702" i="1"/>
  <c r="W703" i="1"/>
  <c r="W704" i="1"/>
  <c r="W705" i="1"/>
  <c r="W178" i="1"/>
  <c r="W706" i="1"/>
  <c r="W707" i="1"/>
  <c r="W785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2" i="1"/>
  <c r="W6" i="1"/>
  <c r="W4" i="1"/>
  <c r="W5" i="1"/>
  <c r="W3" i="1"/>
  <c r="W7" i="1"/>
  <c r="W9" i="1"/>
  <c r="W10" i="1"/>
  <c r="W8" i="1"/>
  <c r="W12" i="1"/>
  <c r="W13" i="1"/>
  <c r="W11" i="1"/>
  <c r="W15" i="1"/>
  <c r="W17" i="1"/>
  <c r="W18" i="1"/>
  <c r="W14" i="1"/>
  <c r="W20" i="1"/>
  <c r="W21" i="1"/>
  <c r="W19" i="1"/>
  <c r="W23" i="1"/>
  <c r="W25" i="1"/>
  <c r="W16" i="1"/>
  <c r="W27" i="1"/>
  <c r="W28" i="1"/>
  <c r="W26" i="1"/>
  <c r="W30" i="1"/>
  <c r="W32" i="1"/>
  <c r="W33" i="1"/>
  <c r="W22" i="1"/>
  <c r="W35" i="1"/>
  <c r="W36" i="1"/>
  <c r="W34" i="1"/>
  <c r="W38" i="1"/>
  <c r="W40" i="1"/>
  <c r="W41" i="1"/>
  <c r="W24" i="1"/>
  <c r="W43" i="1"/>
  <c r="W44" i="1"/>
  <c r="W42" i="1"/>
  <c r="W46" i="1"/>
  <c r="W48" i="1"/>
  <c r="W49" i="1"/>
  <c r="W29" i="1"/>
  <c r="W51" i="1"/>
  <c r="W52" i="1"/>
  <c r="W50" i="1"/>
  <c r="W54" i="1"/>
  <c r="W56" i="1"/>
  <c r="W57" i="1"/>
  <c r="W31" i="1"/>
  <c r="W59" i="1"/>
  <c r="W60" i="1"/>
  <c r="W58" i="1"/>
  <c r="W63" i="1"/>
  <c r="W64" i="1"/>
  <c r="W65" i="1"/>
  <c r="W37" i="1"/>
  <c r="W67" i="1"/>
  <c r="W66" i="1"/>
  <c r="W69" i="1"/>
  <c r="W70" i="1"/>
  <c r="W72" i="1"/>
  <c r="W39" i="1"/>
  <c r="W74" i="1"/>
  <c r="W78" i="1"/>
  <c r="W81" i="1"/>
  <c r="W83" i="1"/>
  <c r="W82" i="1"/>
  <c r="W88" i="1"/>
  <c r="W89" i="1"/>
  <c r="W47" i="1"/>
  <c r="W91" i="1"/>
  <c r="W90" i="1"/>
  <c r="W93" i="1"/>
  <c r="W94" i="1"/>
  <c r="W53" i="1"/>
  <c r="W97" i="1"/>
  <c r="W10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50" i="1"/>
  <c r="W1853" i="1"/>
  <c r="W1854" i="1"/>
  <c r="W1855" i="1"/>
  <c r="W665" i="1"/>
</calcChain>
</file>

<file path=xl/sharedStrings.xml><?xml version="1.0" encoding="utf-8"?>
<sst xmlns="http://schemas.openxmlformats.org/spreadsheetml/2006/main" count="47247" uniqueCount="610">
  <si>
    <t>N° Echantillon</t>
  </si>
  <si>
    <t>n° point</t>
  </si>
  <si>
    <t>secteur</t>
  </si>
  <si>
    <t>Point de prélèvement</t>
  </si>
  <si>
    <t>Radionucléide</t>
  </si>
  <si>
    <t>Activité</t>
  </si>
  <si>
    <t>Incertitude</t>
  </si>
  <si>
    <t>Unité</t>
  </si>
  <si>
    <t>Secteur 5</t>
  </si>
  <si>
    <t xml:space="preserve"> Etang Clamensac</t>
  </si>
  <si>
    <t>40K</t>
  </si>
  <si>
    <t>Bq/kg_s</t>
  </si>
  <si>
    <t>137Cs</t>
  </si>
  <si>
    <t>238U</t>
  </si>
  <si>
    <t>234mPa</t>
  </si>
  <si>
    <t>214Pb</t>
  </si>
  <si>
    <t>226Ra</t>
  </si>
  <si>
    <t>210Pb</t>
  </si>
  <si>
    <t>228Ac</t>
  </si>
  <si>
    <t>212Pb</t>
  </si>
  <si>
    <t>212Bi</t>
  </si>
  <si>
    <t>208Tl</t>
  </si>
  <si>
    <t>235U</t>
  </si>
  <si>
    <t>Liquide filtré</t>
  </si>
  <si>
    <t>Secteur 1</t>
  </si>
  <si>
    <t>ALPHA</t>
  </si>
  <si>
    <t>Bq/l</t>
  </si>
  <si>
    <t>BETA</t>
  </si>
  <si>
    <t>234U</t>
  </si>
  <si>
    <t>12B</t>
  </si>
  <si>
    <t>12B - Source de la Venne S1</t>
  </si>
  <si>
    <t>pH</t>
  </si>
  <si>
    <t>16 - Secteur 2</t>
  </si>
  <si>
    <t>17 - Secteur 2</t>
  </si>
  <si>
    <t>18 - Secteur 2</t>
  </si>
  <si>
    <t>Secteur 2</t>
  </si>
  <si>
    <t>19 - Etang de Quinsac</t>
  </si>
  <si>
    <t>20C</t>
  </si>
  <si>
    <t>26A</t>
  </si>
  <si>
    <t>Secteur 4</t>
  </si>
  <si>
    <t>32 - Amont Vimbelle Corrèze</t>
  </si>
  <si>
    <t>33 - Aval vimbelle Corrèze</t>
  </si>
  <si>
    <t>34 - La Corrèze - vimbelle amont confluence</t>
  </si>
  <si>
    <t>37B</t>
  </si>
  <si>
    <t>37B - Glane de Serveil amont conf pré bos</t>
  </si>
  <si>
    <t>38 - Glane de Seveil aval pre bos</t>
  </si>
  <si>
    <t>42 - La Rochette amont ru de Clamensac / conf</t>
  </si>
  <si>
    <t>42T</t>
  </si>
  <si>
    <t>44 - Riou tort Amont</t>
  </si>
  <si>
    <t>45 - Riou tort aval</t>
  </si>
  <si>
    <t>7 - La Diège - Aval les salles</t>
  </si>
  <si>
    <t>SSEC</t>
  </si>
  <si>
    <t>F</t>
  </si>
  <si>
    <t>gs/kgf</t>
  </si>
  <si>
    <t>7Be</t>
  </si>
  <si>
    <t>60Co</t>
  </si>
  <si>
    <t>54Mn</t>
  </si>
  <si>
    <t>241Am</t>
  </si>
  <si>
    <t>231Pa</t>
  </si>
  <si>
    <t>227Th</t>
  </si>
  <si>
    <t>223Ra</t>
  </si>
  <si>
    <t>134Cs</t>
  </si>
  <si>
    <t>110mAg</t>
  </si>
  <si>
    <t>K</t>
  </si>
  <si>
    <t>g/kg_s</t>
  </si>
  <si>
    <t>230Th</t>
  </si>
  <si>
    <t>SCAL</t>
  </si>
  <si>
    <t>Bq/kg_ce</t>
  </si>
  <si>
    <t>131I</t>
  </si>
  <si>
    <t>g/kg_ce</t>
  </si>
  <si>
    <t>210Po</t>
  </si>
  <si>
    <t>LIQFIL</t>
  </si>
  <si>
    <t>Secteur 7</t>
  </si>
  <si>
    <t>Amont confluence la Dronne</t>
  </si>
  <si>
    <t>3b</t>
  </si>
  <si>
    <t>dordogne</t>
  </si>
  <si>
    <t>au pont de Vernejoux</t>
  </si>
  <si>
    <t>Aval confluence avec la Vejère</t>
  </si>
  <si>
    <t>Aval confluence la Dronne</t>
  </si>
  <si>
    <t>Aval éloigné confluence de l'Isle</t>
  </si>
  <si>
    <t>24a</t>
  </si>
  <si>
    <t>barrage d'Argentat</t>
  </si>
  <si>
    <t>barrage du Gour noir</t>
  </si>
  <si>
    <t>0a</t>
  </si>
  <si>
    <t>chateau du Val</t>
  </si>
  <si>
    <t>De Servières à Gleny</t>
  </si>
  <si>
    <t>Dordogne amont à Ribeyrol au lieu-dit Lac de Madic</t>
  </si>
  <si>
    <t>5a</t>
  </si>
  <si>
    <t>Dordogne au barrage de Marèges</t>
  </si>
  <si>
    <t>Dordogne aval conflence le Combret</t>
  </si>
  <si>
    <t>Dordogne aval confluence la Diège</t>
  </si>
  <si>
    <t>Dordogne aval confluence la Luzege</t>
  </si>
  <si>
    <t>42B</t>
  </si>
  <si>
    <t>Etang à la Besse</t>
  </si>
  <si>
    <t>10C</t>
  </si>
  <si>
    <t>Etang de Sornac</t>
  </si>
  <si>
    <t>Etang du Quinsac</t>
  </si>
  <si>
    <t>Etang St Privat</t>
  </si>
  <si>
    <t>18B</t>
  </si>
  <si>
    <t>Etang sur le rû du jacquet avant confluence La Soudeillette</t>
  </si>
  <si>
    <t>La Cère à Bretenoux</t>
  </si>
  <si>
    <t>La Luzège aval confluence La Soudeillette</t>
  </si>
  <si>
    <t>La maronne à Escourbanniez</t>
  </si>
  <si>
    <t>Lac de Feyt à l'arrivée Glane de Servières</t>
  </si>
  <si>
    <t>48S</t>
  </si>
  <si>
    <t>Maconne Arrivée Riou Tort</t>
  </si>
  <si>
    <t>Secteur 3</t>
  </si>
  <si>
    <t>Plan d'eau du Puy Nachet</t>
  </si>
  <si>
    <t>23B</t>
  </si>
  <si>
    <t>23T</t>
  </si>
  <si>
    <t>Plan d'eau sur Glane de Servières à La Brousse</t>
  </si>
  <si>
    <t>Plan d'eau sur La Douyge aux Ribières Sauvages</t>
  </si>
  <si>
    <t>Plan d'eau sur la Vimbelle juste à proximité point 30</t>
  </si>
  <si>
    <t>62B</t>
  </si>
  <si>
    <t>secteur 7</t>
  </si>
  <si>
    <t>Etang de la Narde</t>
  </si>
  <si>
    <t>0B</t>
  </si>
  <si>
    <t>SR C-DO_Secteur 0 Point 0B</t>
  </si>
  <si>
    <t>1s</t>
  </si>
  <si>
    <t xml:space="preserve">Dordogne amontl confluence Le Combret </t>
  </si>
  <si>
    <t>2B</t>
  </si>
  <si>
    <t>Dordogne aval confluence Le Combret</t>
  </si>
  <si>
    <t>2B - bis</t>
  </si>
  <si>
    <t>5B</t>
  </si>
  <si>
    <t>5B-RG</t>
  </si>
  <si>
    <t>SR C-DO_Secteur 1 Point 5B RG</t>
  </si>
  <si>
    <t>24b</t>
  </si>
  <si>
    <t>Dordogne aval confluence Le Doustre, en aval du barrage d'Argentat à Longour</t>
  </si>
  <si>
    <t>RT</t>
  </si>
  <si>
    <t>Microcentrale sur le Riou Tort en amont de la confluence avec La Maronne (indication des acteurs locaux)</t>
  </si>
  <si>
    <t>U</t>
  </si>
  <si>
    <t>Situation</t>
  </si>
  <si>
    <t>Aval</t>
  </si>
  <si>
    <t>Amont</t>
  </si>
  <si>
    <t>moy pond res</t>
  </si>
  <si>
    <t>1/u131</t>
  </si>
  <si>
    <t>y/u²</t>
  </si>
  <si>
    <t>inc moy pond</t>
  </si>
  <si>
    <t>10 - Ru Malponge aval conf, Longy</t>
  </si>
  <si>
    <t>11 - La Diège - Amont conf, Malponge</t>
  </si>
  <si>
    <t>12 - Diège aval conf, Malponge</t>
  </si>
  <si>
    <t>35 - La Corrèze - vimbelle aval conf,</t>
  </si>
  <si>
    <t>test</t>
  </si>
  <si>
    <t>N° LMRE</t>
  </si>
  <si>
    <t>Fraction</t>
  </si>
  <si>
    <t>PF/PS</t>
  </si>
  <si>
    <t>PS/PC</t>
  </si>
  <si>
    <t>PF/PC</t>
  </si>
  <si>
    <t>g</t>
  </si>
  <si>
    <t>110Agm</t>
  </si>
  <si>
    <t>57Co</t>
  </si>
  <si>
    <t>58Co</t>
  </si>
  <si>
    <t>154Eu</t>
  </si>
  <si>
    <t>22Na</t>
  </si>
  <si>
    <t>106Rh</t>
  </si>
  <si>
    <t>124Sb</t>
  </si>
  <si>
    <t>125Sb</t>
  </si>
  <si>
    <t>234Th</t>
  </si>
  <si>
    <t>234Pa</t>
  </si>
  <si>
    <t>214Bi</t>
  </si>
  <si>
    <t>PHA C-DO_Secteur 3 Point 24VG</t>
  </si>
  <si>
    <t/>
  </si>
  <si>
    <t>PE GA</t>
  </si>
  <si>
    <t>P ECH</t>
  </si>
  <si>
    <t>SFRA</t>
  </si>
  <si>
    <t>gc/kgs</t>
  </si>
  <si>
    <t>gc/kgf</t>
  </si>
  <si>
    <t>P</t>
  </si>
  <si>
    <t>ANIG C-DO_Forêt vers Saint Privat</t>
  </si>
  <si>
    <t>PHA C-DO_Secteur 1 Point V1</t>
  </si>
  <si>
    <t>PLA C-DO - Laiterie Fromagerie Duroux</t>
  </si>
  <si>
    <t>pele</t>
  </si>
  <si>
    <t>FP C-DO_Etang du Quinsac</t>
  </si>
  <si>
    <t>tige</t>
  </si>
  <si>
    <t>VC C-DO</t>
  </si>
  <si>
    <t>Topinambour</t>
  </si>
  <si>
    <t>FP C-DO_Pisciculture</t>
  </si>
  <si>
    <t>Filtrée</t>
  </si>
  <si>
    <t>Tanche</t>
  </si>
  <si>
    <t>Spectro gamma N ou P</t>
  </si>
  <si>
    <t>pesee sur trebuchet a 0,1g</t>
  </si>
  <si>
    <t xml:space="preserve">pas de procedure </t>
  </si>
  <si>
    <t>spectro alpha 210Po</t>
  </si>
  <si>
    <t>Pesée bal. précision à 0,001mg</t>
  </si>
  <si>
    <t>Act. 226Ra 2 essais</t>
  </si>
  <si>
    <t>spectro alpha U isotopique</t>
  </si>
  <si>
    <t>V1</t>
  </si>
  <si>
    <t>Entier eviscéré</t>
  </si>
  <si>
    <t>Procédure</t>
  </si>
  <si>
    <t>18b</t>
  </si>
  <si>
    <t>19t</t>
  </si>
  <si>
    <t>(Plusieurs éléments)</t>
  </si>
  <si>
    <t>SFRA calculé</t>
  </si>
  <si>
    <t>Bq/kg_f</t>
  </si>
  <si>
    <t>LAME08</t>
  </si>
  <si>
    <t>LAME15</t>
  </si>
  <si>
    <t>LAME23</t>
  </si>
  <si>
    <t>LAME28</t>
  </si>
  <si>
    <t>LAME31</t>
  </si>
  <si>
    <t>LAME39</t>
  </si>
  <si>
    <t>LAME40</t>
  </si>
  <si>
    <t>LAME41</t>
  </si>
  <si>
    <t>LAME10C</t>
  </si>
  <si>
    <t>LAME18B</t>
  </si>
  <si>
    <t>LAME23B</t>
  </si>
  <si>
    <t>LAME23T</t>
  </si>
  <si>
    <t>LAME42B</t>
  </si>
  <si>
    <t>LAME42T</t>
  </si>
  <si>
    <t>LAME48S</t>
  </si>
  <si>
    <t>LAME</t>
  </si>
  <si>
    <t>SSEC calculé</t>
  </si>
  <si>
    <t>EAU2</t>
  </si>
  <si>
    <t>POI1</t>
  </si>
  <si>
    <t>CHAMP1</t>
  </si>
  <si>
    <t>TOP1</t>
  </si>
  <si>
    <t>POI3</t>
  </si>
  <si>
    <t>FROM1</t>
  </si>
  <si>
    <t>CERF1</t>
  </si>
  <si>
    <t>SED1</t>
  </si>
  <si>
    <t>E1</t>
  </si>
  <si>
    <t>E2</t>
  </si>
  <si>
    <t>E4</t>
  </si>
  <si>
    <t>E6</t>
  </si>
  <si>
    <t>Etang de Ponty, au NO site Les Salles</t>
  </si>
  <si>
    <t>Hors influence</t>
  </si>
  <si>
    <t>aval</t>
  </si>
  <si>
    <t>Rû Le Malpouge amont confluence rû le Longy</t>
  </si>
  <si>
    <t>amont</t>
  </si>
  <si>
    <t>La Luzège amont confluence La Soudeillette</t>
  </si>
  <si>
    <t>Le Doustre aval confluence rû de Barras, à l'O éloigné Le Chataignier</t>
  </si>
  <si>
    <t>Le Doustre aval confluence Le Rabinel</t>
  </si>
  <si>
    <t>La Soudeillette au Sud Ouest site La Barrière près Veuillac</t>
  </si>
  <si>
    <t>Le Doustre amont confluence Le Rabinel</t>
  </si>
  <si>
    <t>Plan d'eau du Puy Nachet à Marcillac La Croisille au Nord</t>
  </si>
  <si>
    <t>La Douyge aval rû2 provenant La bréjade au moulin de Maurissous</t>
  </si>
  <si>
    <t>La Vimbelle aval confluence La douyge</t>
  </si>
  <si>
    <t>La Vimbelle amont confluence La douyge</t>
  </si>
  <si>
    <t>Etang sur le ruisseau de Clamensac sur D980</t>
  </si>
  <si>
    <t>La Rochette aval confluence ruisseau Clamensac</t>
  </si>
  <si>
    <t>Plan d'eau à l'Est site La Barrière sur D119</t>
  </si>
  <si>
    <t>La Douyge amont rû provenant site La Bréjade</t>
  </si>
  <si>
    <t>Le Doustre</t>
  </si>
  <si>
    <t>Etang de Saint Privat</t>
  </si>
  <si>
    <t>La Diège Amont Les Salles près Ussel</t>
  </si>
  <si>
    <t>La Douyge amont</t>
  </si>
  <si>
    <t>Dordogne</t>
  </si>
  <si>
    <t>n°carto</t>
  </si>
  <si>
    <t>E26</t>
  </si>
  <si>
    <t>E26A</t>
  </si>
  <si>
    <t>E27</t>
  </si>
  <si>
    <t>E30</t>
  </si>
  <si>
    <t>E29</t>
  </si>
  <si>
    <t>E15</t>
  </si>
  <si>
    <t>E14</t>
  </si>
  <si>
    <t>E20</t>
  </si>
  <si>
    <t>E21</t>
  </si>
  <si>
    <t>E17</t>
  </si>
  <si>
    <t>E16</t>
  </si>
  <si>
    <t>E19</t>
  </si>
  <si>
    <t>E18</t>
  </si>
  <si>
    <t>E22</t>
  </si>
  <si>
    <t>E20C</t>
  </si>
  <si>
    <t>E7</t>
  </si>
  <si>
    <t>E9</t>
  </si>
  <si>
    <t>E10</t>
  </si>
  <si>
    <t>E11</t>
  </si>
  <si>
    <t>E12</t>
  </si>
  <si>
    <t>E12B</t>
  </si>
  <si>
    <t>E32</t>
  </si>
  <si>
    <t>E33</t>
  </si>
  <si>
    <t>E34</t>
  </si>
  <si>
    <t>E35</t>
  </si>
  <si>
    <t>E37B</t>
  </si>
  <si>
    <t>E38</t>
  </si>
  <si>
    <t>E42</t>
  </si>
  <si>
    <t>E42T</t>
  </si>
  <si>
    <t>E43</t>
  </si>
  <si>
    <t>E44</t>
  </si>
  <si>
    <t>E45</t>
  </si>
  <si>
    <t>E58</t>
  </si>
  <si>
    <t>VEG8</t>
  </si>
  <si>
    <t>E55</t>
  </si>
  <si>
    <t>E54</t>
  </si>
  <si>
    <t>E57</t>
  </si>
  <si>
    <t>S62B</t>
  </si>
  <si>
    <t>E5a</t>
  </si>
  <si>
    <t>E3b</t>
  </si>
  <si>
    <t>E13</t>
  </si>
  <si>
    <t>E24a</t>
  </si>
  <si>
    <t>E50</t>
  </si>
  <si>
    <t>E49</t>
  </si>
  <si>
    <t>E48</t>
  </si>
  <si>
    <t>E53</t>
  </si>
  <si>
    <t>E0a</t>
  </si>
  <si>
    <t>VEG18b</t>
  </si>
  <si>
    <t>VEG19t</t>
  </si>
  <si>
    <t>VEG23</t>
  </si>
  <si>
    <t>VEG31</t>
  </si>
  <si>
    <t>VEG40</t>
  </si>
  <si>
    <t>VEG41</t>
  </si>
  <si>
    <t>S0B</t>
  </si>
  <si>
    <t>S1s</t>
  </si>
  <si>
    <t>S2B</t>
  </si>
  <si>
    <t>S2B - bis</t>
  </si>
  <si>
    <t>S5B</t>
  </si>
  <si>
    <t>S5B-RG</t>
  </si>
  <si>
    <t>S24b</t>
  </si>
  <si>
    <t>VEGV1</t>
  </si>
  <si>
    <t>VEG24</t>
  </si>
  <si>
    <t>S8</t>
  </si>
  <si>
    <t>S15</t>
  </si>
  <si>
    <t>S23</t>
  </si>
  <si>
    <t>S28</t>
  </si>
  <si>
    <t>S31</t>
  </si>
  <si>
    <t>S39</t>
  </si>
  <si>
    <t>S40</t>
  </si>
  <si>
    <t>S41</t>
  </si>
  <si>
    <t>S10C</t>
  </si>
  <si>
    <t>S18B</t>
  </si>
  <si>
    <t>S23B</t>
  </si>
  <si>
    <t>S23T</t>
  </si>
  <si>
    <t>S42B</t>
  </si>
  <si>
    <t>S42T</t>
  </si>
  <si>
    <t>S48S</t>
  </si>
  <si>
    <t>Amont total</t>
  </si>
  <si>
    <t>Aval site</t>
  </si>
  <si>
    <t>Situation1</t>
  </si>
  <si>
    <t>Amont BV</t>
  </si>
  <si>
    <t>aval BV</t>
  </si>
  <si>
    <t>X</t>
  </si>
  <si>
    <t>Y</t>
  </si>
  <si>
    <t>LITHOLOGIE</t>
  </si>
  <si>
    <t>ERE</t>
  </si>
  <si>
    <t>SYSTEME</t>
  </si>
  <si>
    <t>GEOCHIMIE</t>
  </si>
  <si>
    <t>REGION</t>
  </si>
  <si>
    <t>N_CAISSON</t>
  </si>
  <si>
    <t>LEG_SURCH</t>
  </si>
  <si>
    <t>Lien</t>
  </si>
  <si>
    <t>44.880530000000000</t>
  </si>
  <si>
    <t>0.868813000000000</t>
  </si>
  <si>
    <t>calcaires, marnes, argiles, sables</t>
  </si>
  <si>
    <t>mésozoïque</t>
  </si>
  <si>
    <t>crétacé</t>
  </si>
  <si>
    <t>siliceux, alumineux, carbonaté</t>
  </si>
  <si>
    <t>Bassin d'Aquitaine</t>
  </si>
  <si>
    <t>c2</t>
  </si>
  <si>
    <t>T</t>
  </si>
  <si>
    <t>16715-c2</t>
  </si>
  <si>
    <t>44.908374000000002</t>
  </si>
  <si>
    <t>1.810196000000000</t>
  </si>
  <si>
    <t>sables, argiles, graviers, galets</t>
  </si>
  <si>
    <t>cénozoïque</t>
  </si>
  <si>
    <t>quaternaire</t>
  </si>
  <si>
    <t>siliceux, alumineux</t>
  </si>
  <si>
    <t>Formations superficielles</t>
  </si>
  <si>
    <t>q3</t>
  </si>
  <si>
    <t>17227-q3</t>
  </si>
  <si>
    <t>44.920462999999998</t>
  </si>
  <si>
    <t>-0.276135000000000</t>
  </si>
  <si>
    <t>marnes, argiles, calcaires, conglomérats</t>
  </si>
  <si>
    <t>paléogène</t>
  </si>
  <si>
    <t>17104-g</t>
  </si>
  <si>
    <t>45.074714999999998</t>
  </si>
  <si>
    <t>1.923017000000000</t>
  </si>
  <si>
    <t>micaschistes, paragneiss</t>
  </si>
  <si>
    <t>protozoïque, paléozoïque</t>
  </si>
  <si>
    <t>néoprotozoïque, ordovicien</t>
  </si>
  <si>
    <t>Massif central</t>
  </si>
  <si>
    <t>bo</t>
  </si>
  <si>
    <t>16209-bo</t>
  </si>
  <si>
    <t>45.083094000000003</t>
  </si>
  <si>
    <t>2.138534000000000</t>
  </si>
  <si>
    <t>leucogranites peralumineux</t>
  </si>
  <si>
    <t>paléozoïque</t>
  </si>
  <si>
    <t>carbonifère</t>
  </si>
  <si>
    <t>peralumineux</t>
  </si>
  <si>
    <t>granitoïdes peralumineux - leucogranites - T</t>
  </si>
  <si>
    <t>10828-17</t>
  </si>
  <si>
    <t>45.088717000000003</t>
  </si>
  <si>
    <t>2.141193000000000</t>
  </si>
  <si>
    <t>45.097150999999997</t>
  </si>
  <si>
    <t>-0.056632000000000</t>
  </si>
  <si>
    <t>16075-q3</t>
  </si>
  <si>
    <t>45.100230000000003</t>
  </si>
  <si>
    <t>2.151138000000000</t>
  </si>
  <si>
    <t>45.103740000000002</t>
  </si>
  <si>
    <t>1.954539000000000</t>
  </si>
  <si>
    <t>45.108874000000000</t>
  </si>
  <si>
    <t>1.956185000000000</t>
  </si>
  <si>
    <t>45.111482000000002</t>
  </si>
  <si>
    <t>2.154460000000000</t>
  </si>
  <si>
    <t>45.111567999999998</t>
  </si>
  <si>
    <t>2.154659000000000</t>
  </si>
  <si>
    <t>45.117409000000002</t>
  </si>
  <si>
    <t>2.152909000000000</t>
  </si>
  <si>
    <t>45.141956000000000</t>
  </si>
  <si>
    <t>2.098827000000000</t>
  </si>
  <si>
    <t>45.124687000000002</t>
  </si>
  <si>
    <t>2.153808000000000</t>
  </si>
  <si>
    <t>45.416558000000002</t>
  </si>
  <si>
    <t>2.369474000000000</t>
  </si>
  <si>
    <t>monzogranites, granodiorites</t>
  </si>
  <si>
    <t>dévonien</t>
  </si>
  <si>
    <t>granitoïdes peralumineux - granites et granodiorites - T</t>
  </si>
  <si>
    <t>10982-14</t>
  </si>
  <si>
    <t>45.130499999999998</t>
  </si>
  <si>
    <t>2.136556000000000</t>
  </si>
  <si>
    <t>2.136560000000000</t>
  </si>
  <si>
    <t>45.136812999999997</t>
  </si>
  <si>
    <t>2.145799000000000</t>
  </si>
  <si>
    <t>45.131107000000000</t>
  </si>
  <si>
    <t>2.002759000000000</t>
  </si>
  <si>
    <t>45.392487000000003</t>
  </si>
  <si>
    <t>2.364113000000000</t>
  </si>
  <si>
    <t>45.607894000000002</t>
  </si>
  <si>
    <t>2.244273000000000</t>
  </si>
  <si>
    <t>paragneiss, leptynites, amphibolites</t>
  </si>
  <si>
    <t>néoprotozoïque, cambrien</t>
  </si>
  <si>
    <t>siliceux, alumineux, magnésien</t>
  </si>
  <si>
    <t>bk</t>
  </si>
  <si>
    <t>14708-bk</t>
  </si>
  <si>
    <t>45.142668999999998</t>
  </si>
  <si>
    <t>2.099583000000000</t>
  </si>
  <si>
    <t>45.151055999999997</t>
  </si>
  <si>
    <t>2.043500000000000</t>
  </si>
  <si>
    <t>45.159700999999998</t>
  </si>
  <si>
    <t>2.102186000000000</t>
  </si>
  <si>
    <t>45.160767999999997</t>
  </si>
  <si>
    <t>2.143443000000000</t>
  </si>
  <si>
    <t>45.164608000000001</t>
  </si>
  <si>
    <t>1.458296000000000</t>
  </si>
  <si>
    <t>grès, conglomérats, schistes, charbons</t>
  </si>
  <si>
    <t>permien</t>
  </si>
  <si>
    <t>siliceux, alumineux, carboné</t>
  </si>
  <si>
    <t>r</t>
  </si>
  <si>
    <t>16360-r</t>
  </si>
  <si>
    <t>45.165595000000003</t>
  </si>
  <si>
    <t>2.093599000000000</t>
  </si>
  <si>
    <t>45.167355999999998</t>
  </si>
  <si>
    <t>1.460110000000000</t>
  </si>
  <si>
    <t>45.169148999999997</t>
  </si>
  <si>
    <t>2.200438000000000</t>
  </si>
  <si>
    <t>basanites, hawaïtes, benmoréites, téphrites</t>
  </si>
  <si>
    <t>néogène, quaternaire</t>
  </si>
  <si>
    <t>tholéiitique, peralcalin</t>
  </si>
  <si>
    <t>pq1 (b-h-t)</t>
  </si>
  <si>
    <t>16775-pq1 (b-h-t)</t>
  </si>
  <si>
    <t>45.171971999999997</t>
  </si>
  <si>
    <t>2.077000000000000</t>
  </si>
  <si>
    <t>45.183289000000002</t>
  </si>
  <si>
    <t>0.072866000000000</t>
  </si>
  <si>
    <t>16629-g</t>
  </si>
  <si>
    <t>45.220115000000000</t>
  </si>
  <si>
    <t>2.112536000000000</t>
  </si>
  <si>
    <t>16231-bo</t>
  </si>
  <si>
    <t>45.357723999999997</t>
  </si>
  <si>
    <t>2.050059000000000</t>
  </si>
  <si>
    <t>14889-14</t>
  </si>
  <si>
    <t>45.298648999999997</t>
  </si>
  <si>
    <t>2.023494000000000</t>
  </si>
  <si>
    <t>45.268422999999999</t>
  </si>
  <si>
    <t>2.002079000000000</t>
  </si>
  <si>
    <t>45.256098999999999</t>
  </si>
  <si>
    <t>2.002208000000000</t>
  </si>
  <si>
    <t>45.317613999999999</t>
  </si>
  <si>
    <t>1.797856000000000</t>
  </si>
  <si>
    <t>paragneiss plagioclasiques</t>
  </si>
  <si>
    <t>cambrien, ordovicien</t>
  </si>
  <si>
    <t>ko</t>
  </si>
  <si>
    <t>15686-ko</t>
  </si>
  <si>
    <t>45.318176000000001</t>
  </si>
  <si>
    <t>1.794267000000000</t>
  </si>
  <si>
    <t>45.353600000000000</t>
  </si>
  <si>
    <t>2.018680000000000</t>
  </si>
  <si>
    <t>45.371940000000002</t>
  </si>
  <si>
    <t>2.020830000000000</t>
  </si>
  <si>
    <t>15106-17</t>
  </si>
  <si>
    <t>45.364393000000000</t>
  </si>
  <si>
    <t>2.368407000000000</t>
  </si>
  <si>
    <t>45.376109999999997</t>
  </si>
  <si>
    <t>2.030280000000000</t>
  </si>
  <si>
    <t>45.382145000000001</t>
  </si>
  <si>
    <t>2.129581000000000</t>
  </si>
  <si>
    <t>15093-17</t>
  </si>
  <si>
    <t>45.384405999999998</t>
  </si>
  <si>
    <t>2.127907000000000</t>
  </si>
  <si>
    <t>45.385823000000002</t>
  </si>
  <si>
    <t>2.458876000000000</t>
  </si>
  <si>
    <t>45.387329000000001</t>
  </si>
  <si>
    <t>2.027185000000000</t>
  </si>
  <si>
    <t>45.391880000000000</t>
  </si>
  <si>
    <t>2.364635000000000</t>
  </si>
  <si>
    <t>45.392470000000003</t>
  </si>
  <si>
    <t>2.363600000000000</t>
  </si>
  <si>
    <t>45.392491999999997</t>
  </si>
  <si>
    <t>2.364871000000000</t>
  </si>
  <si>
    <t>45.396079999999998</t>
  </si>
  <si>
    <t>1.794056000000000</t>
  </si>
  <si>
    <t>16053-bk</t>
  </si>
  <si>
    <t>45.396082999999997</t>
  </si>
  <si>
    <t>45.397123999999998</t>
  </si>
  <si>
    <t>1.794970000000000</t>
  </si>
  <si>
    <t>45.397916000000002</t>
  </si>
  <si>
    <t>1.794667000000000</t>
  </si>
  <si>
    <t>45.398434000000002</t>
  </si>
  <si>
    <t>2.402240000000000</t>
  </si>
  <si>
    <t>45.401052000000000</t>
  </si>
  <si>
    <t>2.397131000000000</t>
  </si>
  <si>
    <t>sables, marnes, argiles, conglomérats</t>
  </si>
  <si>
    <t>16140-g</t>
  </si>
  <si>
    <t>45.416778000000001</t>
  </si>
  <si>
    <t>1.833222000000000</t>
  </si>
  <si>
    <t>14994-bo</t>
  </si>
  <si>
    <t>45.420054999999998</t>
  </si>
  <si>
    <t>1.840416000000000</t>
  </si>
  <si>
    <t>45.420504000000001</t>
  </si>
  <si>
    <t>2.083790000000000</t>
  </si>
  <si>
    <t>45.430774000000000</t>
  </si>
  <si>
    <t>2.100098000000000</t>
  </si>
  <si>
    <t>45.422462000000003</t>
  </si>
  <si>
    <t>1.856296000000000</t>
  </si>
  <si>
    <t>15083-16</t>
  </si>
  <si>
    <t>45.428609999999999</t>
  </si>
  <si>
    <t>1.848060000000000</t>
  </si>
  <si>
    <t>45.442870999999997</t>
  </si>
  <si>
    <t>2.507162000000000</t>
  </si>
  <si>
    <t>15591-q3</t>
  </si>
  <si>
    <t>45.473734999999998</t>
  </si>
  <si>
    <t>2.098682000000000</t>
  </si>
  <si>
    <t>45.474848000000001</t>
  </si>
  <si>
    <t>2.097738000000000</t>
  </si>
  <si>
    <t>45.475000000000001</t>
  </si>
  <si>
    <t>2.081110000000000</t>
  </si>
  <si>
    <t>15040-17</t>
  </si>
  <si>
    <t>45.498707000000003</t>
  </si>
  <si>
    <t>2.099283000000000</t>
  </si>
  <si>
    <t>45.516835000000000</t>
  </si>
  <si>
    <t>2.305573000000000</t>
  </si>
  <si>
    <t>45.516883999999997</t>
  </si>
  <si>
    <t>2.305524000000000</t>
  </si>
  <si>
    <t>45.527036000000003</t>
  </si>
  <si>
    <t>2.303817000000000</t>
  </si>
  <si>
    <t>45.545433000000003</t>
  </si>
  <si>
    <t>2.282020000000000</t>
  </si>
  <si>
    <t>10998-18</t>
  </si>
  <si>
    <t>45.546920999999998</t>
  </si>
  <si>
    <t>2.298889000000000</t>
  </si>
  <si>
    <t>45.608190999999998</t>
  </si>
  <si>
    <t>2.244298000000000</t>
  </si>
  <si>
    <t>45.633530000000000</t>
  </si>
  <si>
    <t>2.101598000000000</t>
  </si>
  <si>
    <t>10468-17</t>
  </si>
  <si>
    <t>45.665717000000001</t>
  </si>
  <si>
    <t>2.178586000000000</t>
  </si>
  <si>
    <t>45.666027999999997</t>
  </si>
  <si>
    <t>2.092034000000000</t>
  </si>
  <si>
    <t>14632-bo</t>
  </si>
  <si>
    <t>45.667904999999998</t>
  </si>
  <si>
    <t>2.117761000000000</t>
  </si>
  <si>
    <t>14770-bo</t>
  </si>
  <si>
    <t>45.672274000000002</t>
  </si>
  <si>
    <t>2.185602000000000</t>
  </si>
  <si>
    <t>migmatites paradérivées</t>
  </si>
  <si>
    <t>14486-bk</t>
  </si>
  <si>
    <t>45.692388000000001</t>
  </si>
  <si>
    <t>2.164167000000000</t>
  </si>
  <si>
    <t xml:space="preserve">Dordogne aval confluence L'Isle. </t>
  </si>
  <si>
    <t>E56</t>
  </si>
  <si>
    <t>µg/L</t>
  </si>
  <si>
    <t>Doublon de l'échantillon 132770020</t>
  </si>
  <si>
    <t>Fraction calcinée de l'échantillon 131080018</t>
  </si>
  <si>
    <t>commentaire</t>
  </si>
  <si>
    <t>E36</t>
  </si>
  <si>
    <t>Spectro gamma bas niveau</t>
  </si>
  <si>
    <t>Code fraction</t>
  </si>
  <si>
    <t>Sédiments de milieu dulçaquicole (lacs, rivières,...)</t>
  </si>
  <si>
    <t>Sédiments (gravier, sable, limon, ...) de mer, de rivière, de lagune</t>
  </si>
  <si>
    <t>Eau de cours d'eau</t>
  </si>
  <si>
    <t>Eaux douces (eau de pluie, eau de nappe, eau de surface ...)</t>
  </si>
  <si>
    <t>Phanérogames aquatiques (plantes aquatiques ou semi-aquatiques)</t>
  </si>
  <si>
    <t>Iris des marais ou Iris faux-acore</t>
  </si>
  <si>
    <t>Potamot (espèce non identifiée)</t>
  </si>
  <si>
    <t>Phanérogames aquatiques non identifiées</t>
  </si>
  <si>
    <t>Lait (lait de vache, lait de chèvre, ...) et produits laitiers (crème, fromages, ...)</t>
  </si>
  <si>
    <t>Fromage (variété non précisée)</t>
  </si>
  <si>
    <t>Animaux d'élevage et gibier (bœuf, lapin, poulet, sanglier, biche, ...)</t>
  </si>
  <si>
    <t>Cerf, biche</t>
  </si>
  <si>
    <t>Muscle</t>
  </si>
  <si>
    <t>Poissons (anguille, brochet, gardon, perche, rais, sole, truite, ...)</t>
  </si>
  <si>
    <t>Truite fario</t>
  </si>
  <si>
    <t>Champignons (bolets, amanites, morilles, girolles, ...)</t>
  </si>
  <si>
    <t>Champignon non identifié</t>
  </si>
  <si>
    <t>Légumes (légumes -feuilles, -tiges, -fruits, -racines,...) et fines herbes (thym, ...)</t>
  </si>
  <si>
    <t>&lt; (valeur en seuil)</t>
  </si>
  <si>
    <t>Natures</t>
  </si>
  <si>
    <t>Espèces</t>
  </si>
  <si>
    <t>Latitude</t>
  </si>
  <si>
    <t>Longitude</t>
  </si>
  <si>
    <t>Date de prélèvement</t>
  </si>
  <si>
    <t>Point de prélèvement terrain</t>
  </si>
  <si>
    <t>&lt;</t>
  </si>
  <si>
    <t>Eau de source</t>
  </si>
  <si>
    <t>Eau de lac</t>
  </si>
  <si>
    <t>Eau d'étang</t>
  </si>
  <si>
    <t>Hypothèse d'équilibre avec 234Th pour déterminer 238U</t>
  </si>
  <si>
    <t>Hypothèse d'équilibre avec 214Bi pour déterminer 226Ra</t>
  </si>
  <si>
    <t>Hypothèse d'équilibre avec 214Bi pour déterminer 226Ra et correction d'incertitude (3,04 contre 0,85 Bq/Kg sec)</t>
  </si>
  <si>
    <t>{"extentsLinked":false,"version":1}</t>
  </si>
  <si>
    <t>Entier éviscéré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</si>
</sst>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.000"/>
    <numFmt numFmtId="166" formatCode="0.0"/>
    <numFmt numFmtId="167" formatCode="0.00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/>
    <xf numFmtId="0" fontId="0" fillId="0" borderId="0" xfId="0" applyAlignment="1"/>
    <xf numFmtId="0" fontId="2" fillId="0" borderId="2" xfId="1" applyNumberFormat="1" applyFont="1" applyFill="1" applyBorder="1" applyAlignment="1"/>
    <xf numFmtId="0" fontId="2" fillId="0" borderId="2" xfId="1" applyFont="1" applyFill="1" applyBorder="1" applyAlignment="1"/>
    <xf numFmtId="0" fontId="0" fillId="0" borderId="0" xfId="0" applyBorder="1" applyAlignment="1"/>
    <xf numFmtId="0" fontId="2" fillId="0" borderId="0" xfId="1" applyFont="1" applyFill="1" applyBorder="1" applyAlignment="1"/>
    <xf numFmtId="0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11" fontId="2" fillId="0" borderId="0" xfId="1" applyNumberFormat="1" applyFont="1" applyFill="1" applyBorder="1" applyAlignment="1">
      <alignment horizontal="right"/>
    </xf>
    <xf numFmtId="0" fontId="1" fillId="0" borderId="2" xfId="1" applyBorder="1" applyAlignment="1"/>
    <xf numFmtId="0" fontId="2" fillId="0" borderId="2" xfId="1" applyFont="1" applyFill="1" applyBorder="1" applyAlignment="1">
      <alignment horizontal="right"/>
    </xf>
    <xf numFmtId="0" fontId="0" fillId="0" borderId="2" xfId="0" applyBorder="1" applyAlignment="1"/>
    <xf numFmtId="0" fontId="2" fillId="0" borderId="0" xfId="1" applyFont="1" applyFill="1" applyBorder="1" applyAlignment="1">
      <alignment horizontal="right"/>
    </xf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right"/>
    </xf>
    <xf numFmtId="0" fontId="2" fillId="0" borderId="2" xfId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0" fontId="0" fillId="0" borderId="0" xfId="0" applyNumberFormat="1" applyAlignment="1"/>
    <xf numFmtId="22" fontId="0" fillId="0" borderId="0" xfId="0" applyNumberFormat="1" applyAlignment="1"/>
    <xf numFmtId="0" fontId="0" fillId="0" borderId="0" xfId="0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/>
    </xf>
    <xf numFmtId="0" fontId="0" fillId="0" borderId="0" xfId="0" quotePrefix="1" applyNumberFormat="1" applyAlignment="1"/>
    <xf numFmtId="0" fontId="0" fillId="0" borderId="0" xfId="0" pivotButton="1" applyAlignment="1">
      <alignment horizont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ill="1" applyBorder="1" applyAlignment="1">
      <alignment vertical="center"/>
    </xf>
    <xf numFmtId="164" fontId="0" fillId="0" borderId="2" xfId="0" applyNumberFormat="1" applyBorder="1" applyAlignment="1">
      <alignment horizontal="left"/>
    </xf>
    <xf numFmtId="11" fontId="2" fillId="0" borderId="2" xfId="1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0" fontId="2" fillId="0" borderId="0" xfId="1" quotePrefix="1" applyFont="1" applyFill="1" applyBorder="1" applyAlignment="1"/>
    <xf numFmtId="14" fontId="0" fillId="0" borderId="0" xfId="0" applyNumberFormat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4" fontId="0" fillId="0" borderId="0" xfId="0" pivotButton="1" applyNumberFormat="1" applyAlignment="1">
      <alignment horizontal="center"/>
    </xf>
    <xf numFmtId="0" fontId="0" fillId="0" borderId="0" xfId="0" quotePrefix="1" applyAlignment="1"/>
    <xf numFmtId="0" fontId="1" fillId="0" borderId="2" xfId="1" quotePrefix="1" applyBorder="1" applyAlignment="1"/>
    <xf numFmtId="0" fontId="0" fillId="0" borderId="0" xfId="0" pivotButton="1" applyAlignment="1">
      <alignment horizontal="left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pivotButton="1" applyAlignment="1">
      <alignment vertical="center"/>
    </xf>
  </cellXfs>
  <cellStyles count="2">
    <cellStyle name="Normal" xfId="0" builtinId="0"/>
    <cellStyle name="Normal_Feuil1" xfId="1"/>
  </cellStyles>
  <dxfs count="2200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5" formatCode="0.000"/>
    </dxf>
    <dxf>
      <numFmt numFmtId="165" formatCode="0.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alignment horizontal="left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65" formatCode="0.000"/>
    </dxf>
    <dxf>
      <numFmt numFmtId="165" formatCode="0.000"/>
    </dxf>
    <dxf>
      <numFmt numFmtId="165" formatCode="0.000"/>
    </dxf>
    <dxf>
      <alignment horizontal="center" readingOrder="0"/>
    </dxf>
    <dxf>
      <numFmt numFmtId="165" formatCode="0.0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alignment horizontal="center" readingOrder="0"/>
    </dxf>
    <dxf>
      <alignment horizontal="center" readingOrder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alignment horizontal="left" readingOrder="0"/>
    </dxf>
    <dxf>
      <numFmt numFmtId="19" formatCode="dd/mm/yyyy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65" formatCode="0.000"/>
    </dxf>
    <dxf>
      <numFmt numFmtId="165" formatCode="0.000"/>
    </dxf>
    <dxf>
      <numFmt numFmtId="165" formatCode="0.000"/>
    </dxf>
    <dxf>
      <alignment horizontal="center" readingOrder="0"/>
    </dxf>
    <dxf>
      <numFmt numFmtId="165" formatCode="0.0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2" formatCode="0.00"/>
    </dxf>
    <dxf>
      <numFmt numFmtId="2" formatCode="0.00"/>
    </dxf>
    <dxf>
      <numFmt numFmtId="166" formatCode="0.0"/>
    </dxf>
    <dxf>
      <numFmt numFmtId="2" formatCode="0.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65" formatCode="0.000"/>
    </dxf>
    <dxf>
      <numFmt numFmtId="165" formatCode="0.000"/>
    </dxf>
    <dxf>
      <numFmt numFmtId="165" formatCode="0.000"/>
    </dxf>
    <dxf>
      <alignment horizontal="center" readingOrder="0"/>
    </dxf>
    <dxf>
      <numFmt numFmtId="165" formatCode="0.0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5" formatCode="0.00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165" formatCode="0.000"/>
    </dxf>
    <dxf>
      <numFmt numFmtId="2" formatCode="0.0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167" formatCode="0.0000"/>
    </dxf>
    <dxf>
      <numFmt numFmtId="167" formatCode="0.0000"/>
    </dxf>
    <dxf>
      <numFmt numFmtId="165" formatCode="0.000"/>
    </dxf>
    <dxf>
      <numFmt numFmtId="165" formatCode="0.000"/>
    </dxf>
    <dxf>
      <numFmt numFmtId="2" formatCode="0.00"/>
    </dxf>
    <dxf>
      <numFmt numFmtId="2" formatCode="0.00"/>
    </dxf>
    <dxf>
      <numFmt numFmtId="167" formatCode="0.0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5" formatCode="0.000"/>
    </dxf>
    <dxf>
      <numFmt numFmtId="165" formatCode="0.000"/>
    </dxf>
    <dxf>
      <numFmt numFmtId="165" formatCode="0.00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5" formatCode="0.000"/>
    </dxf>
    <dxf>
      <numFmt numFmtId="165" formatCode="0.000"/>
    </dxf>
    <dxf>
      <numFmt numFmtId="2" formatCode="0.00"/>
    </dxf>
    <dxf>
      <numFmt numFmtId="165" formatCode="0.000"/>
    </dxf>
    <dxf>
      <numFmt numFmtId="165" formatCode="0.000"/>
    </dxf>
    <dxf>
      <numFmt numFmtId="167" formatCode="0.0000"/>
    </dxf>
    <dxf>
      <numFmt numFmtId="167" formatCode="0.0000"/>
    </dxf>
    <dxf>
      <numFmt numFmtId="165" formatCode="0.000"/>
    </dxf>
    <dxf>
      <numFmt numFmtId="165" formatCode="0.000"/>
    </dxf>
    <dxf>
      <numFmt numFmtId="2" formatCode="0.00"/>
    </dxf>
    <dxf>
      <numFmt numFmtId="165" formatCode="0.000"/>
    </dxf>
    <dxf>
      <numFmt numFmtId="165" formatCode="0.000"/>
    </dxf>
    <dxf>
      <numFmt numFmtId="2" formatCode="0.00"/>
    </dxf>
    <dxf>
      <numFmt numFmtId="165" formatCode="0.000"/>
    </dxf>
    <dxf>
      <numFmt numFmtId="165" formatCode="0.000"/>
    </dxf>
    <dxf>
      <numFmt numFmtId="2" formatCode="0.00"/>
    </dxf>
    <dxf>
      <numFmt numFmtId="166" formatCode="0.0"/>
    </dxf>
    <dxf>
      <numFmt numFmtId="166" formatCode="0.0"/>
    </dxf>
    <dxf>
      <numFmt numFmtId="2" formatCode="0.00"/>
    </dxf>
    <dxf>
      <numFmt numFmtId="165" formatCode="0.000"/>
    </dxf>
    <dxf>
      <numFmt numFmtId="165" formatCode="0.000"/>
    </dxf>
    <dxf>
      <numFmt numFmtId="2" formatCode="0.00"/>
    </dxf>
    <dxf>
      <numFmt numFmtId="2" formatCode="0.00"/>
    </dxf>
    <dxf>
      <numFmt numFmtId="165" formatCode="0.000"/>
    </dxf>
    <dxf>
      <numFmt numFmtId="165" formatCode="0.00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6" formatCode="0.0"/>
    </dxf>
    <dxf>
      <numFmt numFmtId="2" formatCode="0.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2" formatCode="0.00"/>
    </dxf>
    <dxf>
      <numFmt numFmtId="2" formatCode="0.00"/>
    </dxf>
    <dxf>
      <numFmt numFmtId="166" formatCode="0.0"/>
    </dxf>
    <dxf>
      <numFmt numFmtId="2" formatCode="0.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9" formatCode="dd/mm/yyyy"/>
    </dxf>
    <dxf>
      <numFmt numFmtId="165" formatCode="0.000"/>
    </dxf>
    <dxf>
      <numFmt numFmtId="165" formatCode="0.000"/>
    </dxf>
    <dxf>
      <numFmt numFmtId="165" formatCode="0.000"/>
    </dxf>
    <dxf>
      <alignment horizontal="center" readingOrder="0"/>
    </dxf>
    <dxf>
      <numFmt numFmtId="165" formatCode="0.0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749486</xdr:colOff>
      <xdr:row>2</xdr:row>
      <xdr:rowOff>136072</xdr:rowOff>
    </xdr:from>
    <xdr:to>
      <xdr:col>27</xdr:col>
      <xdr:colOff>367393</xdr:colOff>
      <xdr:row>24</xdr:row>
      <xdr:rowOff>52401</xdr:rowOff>
    </xdr:to>
    <xdr:sp macro="" textlink="">
      <xdr:nvSpPr>
        <xdr:cNvPr id="2" name="Rectangle 1"/>
        <xdr:cNvSpPr/>
      </xdr:nvSpPr>
      <xdr:spPr>
        <a:xfrm>
          <a:off x="29276861" y="898072"/>
          <a:ext cx="5713907" cy="4107329"/>
        </a:xfrm>
        <a:prstGeom prst="rect">
          <a:avLst/>
        </a:prstGeom>
        <a:solidFill>
          <a:schemeClr val="accent1">
            <a:alpha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581028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8201028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NE PAS MODIFIER </a:t>
          </a:r>
        </a:p>
        <a:p>
          <a:pPr algn="ctr"/>
          <a:r>
            <a:rPr lang="fr-F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Pour Esri uniquement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munication\2014-06%20saint%20julien\R&#233;f&#233;rentie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 Ra sed"/>
      <sheetName val="refer U sed"/>
      <sheetName val="refer Ra eau"/>
      <sheetName val="refer U eau"/>
      <sheetName val="Feuil4"/>
      <sheetName val="Feuil2"/>
      <sheetName val="Feuil3"/>
    </sheetNames>
    <sheetDataSet>
      <sheetData sheetId="0">
        <row r="12">
          <cell r="A12" t="str">
            <v>Aval site minier (Cellier)</v>
          </cell>
        </row>
      </sheetData>
      <sheetData sheetId="1"/>
      <sheetData sheetId="2">
        <row r="4">
          <cell r="D4" t="str">
            <v>Site minier</v>
          </cell>
        </row>
      </sheetData>
      <sheetData sheetId="3">
        <row r="2">
          <cell r="G2">
            <v>0</v>
          </cell>
          <cell r="H2">
            <v>0</v>
          </cell>
        </row>
        <row r="3">
          <cell r="G3">
            <v>0</v>
          </cell>
          <cell r="H3">
            <v>0</v>
          </cell>
        </row>
        <row r="4">
          <cell r="G4">
            <v>0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G6">
            <v>2.9990418550724651E-3</v>
          </cell>
          <cell r="H6">
            <v>1.0886332814114703E-2</v>
          </cell>
        </row>
        <row r="12">
          <cell r="D12" t="str">
            <v>Site minier</v>
          </cell>
          <cell r="E12">
            <v>1000</v>
          </cell>
        </row>
        <row r="13">
          <cell r="D13" t="str">
            <v>Env. proche site minier</v>
          </cell>
          <cell r="E13">
            <v>100</v>
          </cell>
        </row>
        <row r="14">
          <cell r="D14" t="str">
            <v xml:space="preserve">Env. spécifique </v>
          </cell>
          <cell r="E14">
            <v>50</v>
          </cell>
        </row>
        <row r="15">
          <cell r="D15" t="str">
            <v>Env. courant</v>
          </cell>
          <cell r="E15">
            <v>0.5</v>
          </cell>
        </row>
        <row r="16">
          <cell r="D16" t="str">
            <v>Constat Dordogne</v>
          </cell>
          <cell r="E16">
            <v>0.16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URNIEUX Damien" refreshedDate="42632.480387268515" createdVersion="4" refreshedVersion="4" minRefreshableVersion="3" recordCount="1958">
  <cacheSource type="worksheet">
    <worksheetSource ref="A1:X1048576" sheet="data"/>
  </cacheSource>
  <cacheFields count="26">
    <cacheField name="N° Echantillon" numFmtId="0">
      <sharedItems containsBlank="1" containsMixedTypes="1" containsNumber="1" containsInteger="1" minValue="122790001" maxValue="132770036" count="96">
        <n v="122790001"/>
        <n v="122790002"/>
        <n v="122790003"/>
        <n v="122790004"/>
        <n v="122790005"/>
        <n v="122790006"/>
        <n v="122790007"/>
        <n v="122790008"/>
        <n v="122790009"/>
        <n v="122790010"/>
        <n v="122790011"/>
        <n v="122790012"/>
        <n v="122790013"/>
        <n v="122790014"/>
        <n v="122790015"/>
        <n v="122900007"/>
        <n v="122900008"/>
        <n v="122900009"/>
        <n v="122900010"/>
        <n v="122900011"/>
        <n v="122900012"/>
        <n v="122900013"/>
        <n v="122900014"/>
        <n v="122900015"/>
        <n v="122900016"/>
        <n v="122900017"/>
        <n v="122900018"/>
        <n v="122900019"/>
        <n v="122900020"/>
        <n v="122900021"/>
        <n v="122900022"/>
        <n v="122900023"/>
        <n v="122900024"/>
        <n v="123390015"/>
        <n v="131360001"/>
        <n v="131360002"/>
        <n v="131360003"/>
        <n v="131360004"/>
        <n v="131360005"/>
        <n v="131720029"/>
        <n v="131720030"/>
        <n v="131720031"/>
        <n v="131720032"/>
        <n v="131720033"/>
        <n v="131720034"/>
        <n v="131720035"/>
        <n v="131720036"/>
        <n v="131720037"/>
        <n v="131720038"/>
        <n v="131720039"/>
        <n v="131720040"/>
        <n v="131080015"/>
        <n v="131080016"/>
        <n v="131080017"/>
        <n v="131080018"/>
        <n v="131080019"/>
        <n v="131080020"/>
        <n v="131080021"/>
        <n v="131580003"/>
        <n v="132770019"/>
        <n v="132770020"/>
        <n v="132770021"/>
        <n v="132770022"/>
        <n v="132770023"/>
        <n v="132770024"/>
        <n v="132770025"/>
        <n v="132770026"/>
        <n v="132770027"/>
        <n v="132770028"/>
        <n v="132770029"/>
        <n v="132770030"/>
        <n v="132770031"/>
        <n v="132770032"/>
        <n v="132770033"/>
        <n v="132770034"/>
        <n v="132770035"/>
        <n v="132770036"/>
        <s v="test"/>
        <s v="LAME08"/>
        <s v="LAME15"/>
        <s v="LAME23"/>
        <s v="LAME28"/>
        <s v="LAME31"/>
        <s v="LAME39"/>
        <s v="LAME40"/>
        <s v="LAME41"/>
        <s v="LAME10C"/>
        <s v="LAME18B"/>
        <s v="LAME23B"/>
        <s v="LAME23T"/>
        <s v="LAME42B"/>
        <s v="LAME42T"/>
        <s v="LAME48S"/>
        <s v="LAME"/>
        <m/>
        <n v="131360006" u="1"/>
      </sharedItems>
    </cacheField>
    <cacheField name="Natures" numFmtId="0">
      <sharedItems containsBlank="1" count="10">
        <s v="Eaux douces (eau de pluie, eau de nappe, eau de surface ...)"/>
        <s v="Poissons (anguille, brochet, gardon, perche, rais, sole, truite, ...)"/>
        <s v="Champignons (bolets, amanites, morilles, girolles, ...)"/>
        <s v="Légumes (légumes -feuilles, -tiges, -fruits, -racines,...) et fines herbes (thym, ...)"/>
        <s v="Phanérogames aquatiques (plantes aquatiques ou semi-aquatiques)"/>
        <s v="Lait (lait de vache, lait de chèvre, ...) et produits laitiers (crème, fromages, ...)"/>
        <s v="Sédiments (gravier, sable, limon, ...) de mer, de rivière, de lagune"/>
        <s v="Animaux d'élevage et gibier (bœuf, lapin, poulet, sanglier, biche, ...)"/>
        <s v="test"/>
        <m/>
      </sharedItems>
    </cacheField>
    <cacheField name="Espèces" numFmtId="0">
      <sharedItems containsBlank="1" count="16">
        <s v="Eau de cours d'eau"/>
        <s v="Eau de source"/>
        <s v="Eau d'étang"/>
        <s v="Eau de lac"/>
        <s v="Truite fario"/>
        <s v="Champignon non identifié"/>
        <s v="Topinambour"/>
        <s v="Phanérogames aquatiques non identifiées"/>
        <s v="Tanche"/>
        <s v="Fromage (variété non précisée)"/>
        <s v="Sédiments de milieu dulçaquicole (lacs, rivières,...)"/>
        <s v="Iris des marais ou Iris faux-acore"/>
        <s v="Potamot (espèce non identifiée)"/>
        <s v="Cerf, biche"/>
        <s v="test"/>
        <m/>
      </sharedItems>
    </cacheField>
    <cacheField name="Fraction" numFmtId="0">
      <sharedItems containsBlank="1"/>
    </cacheField>
    <cacheField name="Code fraction" numFmtId="0">
      <sharedItems containsBlank="1"/>
    </cacheField>
    <cacheField name="n° point" numFmtId="0">
      <sharedItems containsBlank="1" containsMixedTypes="1" containsNumber="1" containsInteger="1" minValue="1" maxValue="58" count="89">
        <n v="26"/>
        <s v="26A"/>
        <n v="27"/>
        <n v="30"/>
        <n v="29"/>
        <n v="15"/>
        <n v="14"/>
        <n v="20"/>
        <n v="21"/>
        <n v="17"/>
        <n v="16"/>
        <n v="19"/>
        <n v="18"/>
        <n v="22"/>
        <s v="20C"/>
        <s v="E6"/>
        <n v="7"/>
        <n v="9"/>
        <n v="10"/>
        <n v="11"/>
        <n v="12"/>
        <s v="12B"/>
        <n v="32"/>
        <n v="33"/>
        <n v="34"/>
        <n v="35"/>
        <s v="37B"/>
        <n v="38"/>
        <n v="42"/>
        <s v="42T"/>
        <n v="43"/>
        <n v="44"/>
        <n v="45"/>
        <n v="58"/>
        <n v="55"/>
        <n v="36"/>
        <n v="54"/>
        <n v="57"/>
        <n v="56"/>
        <s v="E1"/>
        <s v="E2"/>
        <s v="E4"/>
        <s v="5a"/>
        <s v="3b"/>
        <n v="13"/>
        <s v="24a"/>
        <n v="50"/>
        <n v="49"/>
        <n v="48"/>
        <n v="53"/>
        <s v="0a"/>
        <s v="POI1"/>
        <s v="CHAMP1"/>
        <s v="TOP1"/>
        <n v="8"/>
        <s v="POI3"/>
        <s v="FROM1"/>
        <s v="62B"/>
        <s v="18b"/>
        <s v="19t"/>
        <n v="23"/>
        <n v="31"/>
        <n v="40"/>
        <n v="41"/>
        <s v="CERF1"/>
        <s v="0B"/>
        <s v="1s"/>
        <s v="2B"/>
        <s v="2B - bis"/>
        <s v="5B"/>
        <s v="5B-RG"/>
        <s v="24b"/>
        <s v="RT"/>
        <s v="V1"/>
        <n v="24"/>
        <s v="test"/>
        <n v="28"/>
        <n v="39"/>
        <s v="10C"/>
        <s v="23B"/>
        <s v="23T"/>
        <s v="42B"/>
        <s v="48S"/>
        <s v="SED1"/>
        <m/>
        <n v="6" u="1"/>
        <n v="1" u="1"/>
        <n v="2" u="1"/>
        <n v="4" u="1"/>
      </sharedItems>
    </cacheField>
    <cacheField name="Point de prélèvement" numFmtId="0">
      <sharedItems containsBlank="1" count="200">
        <s v="E26"/>
        <s v="E26A"/>
        <s v="E27"/>
        <s v="E30"/>
        <s v="E29"/>
        <s v="E15"/>
        <s v="E14"/>
        <s v="E20"/>
        <s v="E21"/>
        <s v="E17"/>
        <s v="E16"/>
        <s v="E19"/>
        <s v="E18"/>
        <s v="E22"/>
        <s v="E20C"/>
        <s v="E6"/>
        <s v="E7"/>
        <s v="E9"/>
        <s v="E10"/>
        <s v="E11"/>
        <s v="E12"/>
        <s v="E12B"/>
        <s v="E32"/>
        <s v="E33"/>
        <s v="E34"/>
        <s v="E35"/>
        <s v="E37B"/>
        <s v="E38"/>
        <s v="E42"/>
        <s v="E42T"/>
        <s v="E43"/>
        <s v="E44"/>
        <s v="E45"/>
        <s v="E58"/>
        <s v="E55"/>
        <s v="E36"/>
        <s v="E54"/>
        <s v="E57"/>
        <s v="E56"/>
        <s v="E1"/>
        <s v="E2"/>
        <s v="E4"/>
        <s v="E5a"/>
        <s v="E3b"/>
        <s v="E13"/>
        <s v="E24a"/>
        <s v="E50"/>
        <s v="E49"/>
        <s v="E48"/>
        <s v="E53"/>
        <s v="E0a"/>
        <s v="POI1"/>
        <s v="CHAMP1"/>
        <s v="TOP1"/>
        <s v="VEG8"/>
        <s v="POI3"/>
        <s v="FROM1"/>
        <s v="S62B"/>
        <s v="VEG18b"/>
        <s v="VEG19t"/>
        <s v="VEG23"/>
        <s v="VEG31"/>
        <s v="VEG40"/>
        <s v="VEG41"/>
        <s v="CERF1"/>
        <s v="S0B"/>
        <s v="S1s"/>
        <s v="S2B"/>
        <s v="S2B - bis"/>
        <s v="S5B"/>
        <s v="S5B-RG"/>
        <s v="S24b"/>
        <s v="RT"/>
        <s v="VEGV1"/>
        <s v="VEG24"/>
        <s v="test"/>
        <s v="S8"/>
        <s v="S15"/>
        <s v="S23"/>
        <s v="S28"/>
        <s v="S31"/>
        <s v="S39"/>
        <s v="S40"/>
        <s v="S41"/>
        <s v="S10C"/>
        <s v="S18B"/>
        <s v="S23B"/>
        <s v="S23T"/>
        <s v="S42B"/>
        <s v="S42T"/>
        <s v="S48S"/>
        <s v="SED1"/>
        <m/>
        <s v="La Douyge amont" u="1"/>
        <s v="La Douyge aval rû2 provenant La bréjade au moulin de Maurissous" u="1"/>
        <s v="FP C-DO_Pisciculture" u="1"/>
        <s v="26 - Secteur 4" u="1"/>
        <s v="Etang St Privat" u="1"/>
        <s v="SR C-DO - Point 62B" u="1"/>
        <s v="Aval confluence avec la Vejère" u="1"/>
        <s v="7 - La Diège - Aval les salles" u="1"/>
        <s v="Etang à la Besse" u="1"/>
        <s v="Le Doustre" u="1"/>
        <s v="20 - Secteur 3" u="1"/>
        <s v="10 - Ru Malponge aval conf, Longy" u="1"/>
        <s v="12B - Source de la Venne S1" u="1"/>
        <s v="La Rochette aval confluence ruisseau Clamensac" u="1"/>
        <s v="au pont de Vernejoux" u="1"/>
        <s v="6 - " u="1"/>
        <s v="Plan d'eau à l'Est site La Barrière sur D119" u="1"/>
        <s v="La Luzège amont confluence La Soudeillette" u="1"/>
        <s v="PHA C-DO_Point 8" u="1"/>
        <s v="Dordogne aval confluence L'Isle. " u="1"/>
        <s v="Etang de Saint Privat" u="1"/>
        <s v="La Soudeillette au Sud Ouest site La Barrière près Veuillac" u="1"/>
        <s v="VC C-DO" u="1"/>
        <s v="19 - Secteur 2" u="1"/>
        <s v="Le Doustre aval confluence Le Rabinel" u="1"/>
        <s v="34 - La Corrèze - vimbelle amont confluence" u="1"/>
        <s v="Aval éloigné confluence de l'Isle" u="1"/>
        <s v="19 - Etang de Quinsac" u="1"/>
        <s v="De Servières à Gleny" u="1"/>
        <s v="PHA C-DO_Secteur 1 Point V1" u="1"/>
        <s v="ANIG C-DO_Forêt vers Saint Privat" u="1"/>
        <s v="PHA C-DO_Secteur 2 Point 18b" u="1"/>
        <s v="PHA C-DO_Secteur 3 Point 24VG" u="1"/>
        <s v="PHA C-DO_Secteur 2 Point 19t" u="1"/>
        <s v="Dordogne aval confluence la Diège" u="1"/>
        <s v="18 - Secteur 2" u="1"/>
        <s v="Etang de la Narde" u="1"/>
        <s v="Etang de Ponty, au NO site Les Salles" u="1"/>
        <s v="Le Doustre amont confluence Le Rabinel" u="1"/>
        <s v="Dordogne amontl confluence Le Combret " u="1"/>
        <s v="Dordogne amont à Ribeyrol au lieu-dit Lac de Madic" u="1"/>
        <s v="SR C-DO_Secteur 1 Point 5B RG" u="1"/>
        <s v="44 - Riou tort Amont" u="1"/>
        <s v="La Luzège aval confluence La Soudeillette" u="1"/>
        <s v="Plan d'eau sur la Vimbelle juste à proximité point 30" u="1"/>
        <s v="32 - Amont Vimbelle Corrèze" u="1"/>
        <s v="17 - Secteur 2" u="1"/>
        <s v="Plan d'eau du Puy Nachet à Marcillac La Croisille au Nord" u="1"/>
        <s v="29 - Secteur 4" u="1"/>
        <s v="Etang du Quinsac" u="1"/>
        <s v="Dordogne aval confluence la Luzege" u="1"/>
        <s v="35 - La Corrèze - vimbelle aval conf," u="1"/>
        <s v="11 - La Diège - Amont conf, Malponge" u="1"/>
        <s v="Plan d'eau du Puy Nachet" u="1"/>
        <s v="La Diège Amont Les Salles près Ussel" u="1"/>
        <s v="Dordogne aval confluence Le Doustre, en aval du barrage d'Argentat à Longour" u="1"/>
        <s v="Etang de Sornac" u="1"/>
        <s v="45 - Riou tort aval" u="1"/>
        <s v="Dordogne aval conflence le Combret" u="1"/>
        <s v="PHA C-DO_Secteur 5 Point 40" u="1"/>
        <s v="PHA C-DO_Secteur 3 Point 23" u="1"/>
        <s v="Dordogne au barrage de Marèges" u="1"/>
        <s v="Etang sur le rû du jacquet avant confluence La Soudeillette" u="1"/>
        <s v="33 - Aval vimbelle Corrèze" u="1"/>
        <s v="42T - " u="1"/>
        <s v="30 - Secteur 4" u="1"/>
        <s v="16 - Secteur 2" u="1"/>
        <s v="La Cère à Bretenoux" u="1"/>
        <s v="barrage d'Argentat" u="1"/>
        <s v="Dordogne aval confluence Le Combret" u="1"/>
        <s v="43 - " u="1"/>
        <s v="37B - Glane de Serveil amont conf pré bos" u="1"/>
        <s v="Etang sur le ruisseau de Clamensac sur D980" u="1"/>
        <s v="42 - La Rochette amont ru de Clamensac / conf" u="1"/>
        <s v="Etang de Ponty" u="1"/>
        <s v="9 - Ru Malponge" u="1"/>
        <s v="Le Doustre aval confluence rû de Barras, à l'O éloigné Le Chataignier" u="1"/>
        <s v="Rû Le Malpouge amont confluence rû le Longy" u="1"/>
        <s v="Amont confluence la Dronne" u="1"/>
        <s v="La Vimbelle amont confluence La douyge" u="1"/>
        <s v="20C - Secteur 3" u="1"/>
        <s v="12 - Diège aval conf, Malponge" u="1"/>
        <s v=" Etang Clamensac" u="1"/>
        <s v="chateau du Val" u="1"/>
        <s v="Lac de Feyt à l'arrivée Glane de Servières" u="1"/>
        <s v="22 - Secteur 3" u="1"/>
        <s v="15 - Secteur 2" u="1"/>
        <s v="FP C-DO_Etang du Quinsac" u="1"/>
        <s v="La Douyge amont rû provenant site La Bréjade" u="1"/>
        <s v="barrage du Gour noir" u="1"/>
        <s v="Microcentrale sur le Riou Tort en amont de la confluence avec La Maronne (indication des acteurs locaux)" u="1"/>
        <s v="La Vimbelle aval confluence La douyge" u="1"/>
        <s v="La Dronne aval confluence" u="1"/>
        <s v="27 - Secteur 4" u="1"/>
        <s v="La maronne à Escourbanniez" u="1"/>
        <s v="26A - Secteur 4" u="1"/>
        <s v="38 - Glane de Seveil aval pre bos" u="1"/>
        <s v="Plan d'eau sur La Douyge aux Ribières Sauvages" u="1"/>
        <s v="PLA C-DO - Laiterie Fromagerie Duroux" u="1"/>
        <s v="Aval confluence la Dronne" u="1"/>
        <s v="Plan d'eau sur Glane de Servières à La Brousse" u="1"/>
        <s v="PHA C-DO_Secteur 4 Point 31" u="1"/>
        <s v="21 - Secteur 3" u="1"/>
        <s v="SR C-DO_Secteur 0 Point 0B" u="1"/>
        <s v="14 - Secteur 2" u="1"/>
        <s v="PHA C-DO_Secteur 5 Point 41" u="1"/>
        <s v="Maconne Arrivée Riou Tort" u="1"/>
      </sharedItems>
    </cacheField>
    <cacheField name="secteur" numFmtId="0">
      <sharedItems containsBlank="1" count="10">
        <s v="Secteur 4"/>
        <s v="Secteur 2"/>
        <s v="Secteur 3"/>
        <s v="Secteur 1"/>
        <s v="Secteur 5"/>
        <s v="dordogne"/>
        <s v="Secteur 7"/>
        <m/>
        <s v="test"/>
        <s v="Secteur 0" u="1"/>
      </sharedItems>
    </cacheField>
    <cacheField name="Situation" numFmtId="0">
      <sharedItems containsBlank="1"/>
    </cacheField>
    <cacheField name="Situation1" numFmtId="0">
      <sharedItems containsBlank="1"/>
    </cacheField>
    <cacheField name="Point de prélèvement terrain" numFmtId="0">
      <sharedItems containsBlank="1"/>
    </cacheField>
    <cacheField name="Latitude" numFmtId="0">
      <sharedItems containsBlank="1" containsMixedTypes="1" containsNumber="1" minValue="44.880529850000002" maxValue="45.692388345806499" count="81">
        <n v="45.427865400000002"/>
        <n v="45.423310299999997"/>
        <n v="45.420054999999998"/>
        <n v="45.397132599999999"/>
        <n v="45.397886300000003"/>
        <n v="45.382145000000001"/>
        <n v="45.384405999999998"/>
        <n v="45.306120999999997"/>
        <n v="45.376079099999998"/>
        <n v="45.498643800000004"/>
        <n v="45.509070600000001"/>
        <n v="45.420504000000001"/>
        <n v="45.473578000000003"/>
        <n v="45.387329000000001"/>
        <n v="45.353919400000002"/>
        <n v="45.546920962500003"/>
        <n v="45.527036000000003"/>
        <n v="45.668362600000002"/>
        <n v="45.667905035416702"/>
        <n v="45.692388345806499"/>
        <n v="45.665717390909101"/>
        <n v="45.666027618709698"/>
        <n v="45.3176135770833"/>
        <n v="45.318176231506897"/>
        <n v="45.167356451428603"/>
        <n v="45.164607556666702"/>
        <n v="45.160000199999999"/>
        <n v="45.163666999999997"/>
        <n v="45.124686825714299"/>
        <n v="45.141956084615401"/>
        <n v="45.117517399999997"/>
        <n v="45.111345200000002"/>
        <n v="45.1114137"/>
        <n v="45.136812999999997"/>
        <n v="45.035221800000002"/>
        <n v="44.880529850000002"/>
        <n v="45.037094500000002"/>
        <n v="45.097175100000001"/>
        <n v="44.920450000000002"/>
        <n v="45.385823000000002"/>
        <n v="45.401052"/>
        <n v="45.416558000000002"/>
        <n v="45.392487000000003"/>
        <n v="45.364649999999997"/>
        <n v="45.220115"/>
        <n v="45.103873700000001"/>
        <n v="45.131183800000002"/>
        <n v="45.074878300000002"/>
        <n v="45.083093900000001"/>
        <n v="44.908357799999997"/>
        <n v="45.442526299999997"/>
        <n v="45.607894000000002"/>
        <n v="45.63353"/>
        <n v="45.608190999999998"/>
        <n v="45.545433000000003"/>
        <n v="45.169148999999997"/>
        <n v="45.183133900000001"/>
        <n v="45.474848000000001"/>
        <n v="45.431229299999998"/>
        <n v="45.267919399999997"/>
        <n v="45.396079999999998"/>
        <n v="45.151055999999997"/>
        <n v="45.130499999999998"/>
        <s v=""/>
        <n v="45.398434000000002"/>
        <n v="45.392470000000003"/>
        <n v="45.392491999999997"/>
        <n v="45.099973900000002"/>
        <n v="45.108874"/>
        <s v="test"/>
        <n v="45.298447799999998"/>
        <n v="45.416777777777803"/>
        <n v="45.396083333333301"/>
        <n v="45.171972222222202"/>
        <n v="45.151055555555601"/>
        <n v="45.672274000000002"/>
        <n v="45.255832099999999"/>
        <n v="45.160767999999997"/>
        <n v="45.142668999999998"/>
        <n v="45.088751199999997"/>
        <m/>
      </sharedItems>
    </cacheField>
    <cacheField name="Longitude" numFmtId="0">
      <sharedItems containsBlank="1" containsMixedTypes="1" containsNumber="1" minValue="-0.27615020000000001" maxValue="2.5067313000000002" count="81">
        <n v="1.8590172"/>
        <n v="1.8512458000000001"/>
        <n v="1.8404160000000001"/>
        <n v="1.7947766000000001"/>
        <n v="1.7945173999999999"/>
        <n v="2.1295809999999999"/>
        <n v="2.127907"/>
        <n v="2.0273835999999998"/>
        <n v="2.0306057000000002"/>
        <n v="2.0990872"/>
        <n v="2.0877753999999999"/>
        <n v="2.08379"/>
        <n v="2.0985594000000001"/>
        <n v="2.0271849999999998"/>
        <n v="2.0184365"/>
        <n v="2.2988885749999999"/>
        <n v="2.303817"/>
        <n v="2.1143717"/>
        <n v="2.1177610354166698"/>
        <n v="2.1641671548387098"/>
        <n v="2.17858630242424"/>
        <n v="2.0920335470967801"/>
        <n v="1.7978560479166701"/>
        <n v="1.79426658356164"/>
        <n v="1.4601100514285701"/>
        <n v="1.45829586"/>
        <n v="2.1022574999999999"/>
        <n v="2.0933118999999998"/>
        <n v="2.1538084514285698"/>
        <n v="2.0988271051282101"/>
        <n v="2.1530608999999998"/>
        <n v="2.1548839000000002"/>
        <n v="2.1544249999999998"/>
        <n v="2.1457989999999998"/>
        <n v="-0.1537848"/>
        <n v="0.86881255999999996"/>
        <n v="-0.1471546"/>
        <n v="-5.63793E-2"/>
        <n v="-0.27615020000000001"/>
        <n v="2.4588760000000001"/>
        <n v="2.3971309999999999"/>
        <n v="2.3694739999999999"/>
        <n v="2.3641130000000001"/>
        <n v="2.3679941000000002"/>
        <n v="2.112536"/>
        <n v="1.9544313"/>
        <n v="2.0024521000000002"/>
        <n v="1.9232144"/>
        <n v="2.13853443"/>
        <n v="1.8102925999999999"/>
        <n v="2.5067313000000002"/>
        <n v="2.2442730000000002"/>
        <n v="2.1015980000000001"/>
        <n v="2.2442980000000001"/>
        <n v="2.2820200000000002"/>
        <n v="2.2004380000000001"/>
        <n v="7.2862200000000002E-2"/>
        <n v="2.0977380000000001"/>
        <n v="2.1000261999999998"/>
        <n v="2.0020079000000002"/>
        <n v="1.7940560000000001"/>
        <n v="2.0434999999999999"/>
        <n v="2.1365599999999998"/>
        <s v=""/>
        <n v="2.4022399999999999"/>
        <n v="2.3635999999999999"/>
        <n v="2.3648709999999999"/>
        <n v="2.1515213000000002"/>
        <n v="1.9561850000000001"/>
        <s v="test"/>
        <n v="2.0235732"/>
        <n v="1.8332222222222201"/>
        <n v="1.79405555555556"/>
        <n v="2.077"/>
        <n v="2.1365555555555602"/>
        <n v="2.1856019999999998"/>
        <n v="2.0027341000000001"/>
        <n v="2.143443"/>
        <n v="2.099583"/>
        <n v="2.1405308999999999"/>
        <m/>
      </sharedItems>
    </cacheField>
    <cacheField name="Date de prélèvement" numFmtId="164">
      <sharedItems containsDate="1" containsBlank="1" containsMixedTypes="1" minDate="2012-10-02T00:00:00" maxDate="2013-06-07T12:00:00" count="43">
        <d v="2012-10-03T00:00:00"/>
        <d v="2012-10-02T00:00:00"/>
        <d v="2012-10-05T00:00:00"/>
        <d v="2012-10-04T00:00:00"/>
        <d v="2012-10-02T18:30:00"/>
        <d v="2012-10-02T09:45:00"/>
        <d v="2012-10-02T10:30:00"/>
        <d v="2012-11-23T00:00:00"/>
        <d v="2013-04-25T18:00:00"/>
        <d v="2013-04-26T00:00:00"/>
        <d v="2013-04-25T15:10:00"/>
        <d v="2013-04-25T16:10:00"/>
        <d v="2013-02-12T00:00:00"/>
        <d v="2013-06-04T15:20:00"/>
        <d v="2013-06-05T13:45:00"/>
        <d v="2013-06-05T12:05:00"/>
        <d v="2013-06-05T10:00:00"/>
        <d v="2013-06-05T15:30:00"/>
        <d v="2013-06-05T19:15:00"/>
        <d v="2013-06-06T12:10:00"/>
        <d v="2013-06-06T11:15:00"/>
        <d v="2013-06-06T14:40:00"/>
        <d v="2013-06-07T10:40:00"/>
        <d v="2013-06-06T16:50:00"/>
        <d v="2013-06-04T12:30:00"/>
        <d v="2012-10-04T17:31:00"/>
        <d v="2012-10-05T12:24:00"/>
        <d v="2013-02-12T10:30:00"/>
        <d v="2013-04-25T10:40:00"/>
        <d v="2013-06-03T00:00:00"/>
        <d v="2013-06-04T00:00:00"/>
        <d v="2013-06-05T00:00:00"/>
        <d v="2013-06-04T13:30:00"/>
        <d v="2013-06-05T13:30:00"/>
        <d v="2013-06-05T10:45:00"/>
        <d v="2013-06-05T11:35:00"/>
        <d v="2013-06-06T12:30:00"/>
        <d v="2013-06-07T12:00:00"/>
        <d v="2013-06-04T16:00:00"/>
        <d v="2013-06-06T00:00:00"/>
        <s v="test"/>
        <m/>
        <d v="2012-10-22T09:45:00" u="1"/>
      </sharedItems>
    </cacheField>
    <cacheField name="Radionucléide" numFmtId="0">
      <sharedItems containsBlank="1" count="48">
        <s v="235U"/>
        <s v="226Ra"/>
        <s v="234U"/>
        <s v="ALPHA"/>
        <s v="238U"/>
        <s v="BETA"/>
        <s v="pH"/>
        <s v="110Agm"/>
        <s v="241Am"/>
        <s v="7Be"/>
        <s v="57Co"/>
        <s v="58Co"/>
        <s v="60Co"/>
        <s v="134Cs"/>
        <s v="137Cs"/>
        <s v="154Eu"/>
        <s v="40K"/>
        <s v="54Mn"/>
        <s v="22Na"/>
        <s v="106Rh"/>
        <s v="124Sb"/>
        <s v="125Sb"/>
        <s v="228Ac"/>
        <s v="212Pb"/>
        <s v="212Bi"/>
        <s v="208Tl"/>
        <s v="234Th"/>
        <s v="234Pa"/>
        <s v="214Pb"/>
        <s v="214Bi"/>
        <s v="210Pb"/>
        <s v="210Po"/>
        <s v="P"/>
        <s v="110mAg"/>
        <s v="223Ra"/>
        <s v="227Th"/>
        <s v="F"/>
        <s v="PE GA"/>
        <s v="231Pa"/>
        <s v="K"/>
        <s v="P ECH"/>
        <s v="230Th"/>
        <s v="234mPa"/>
        <s v="131I"/>
        <s v="test"/>
        <s v="U"/>
        <m/>
        <s v="RDTCH" u="1"/>
      </sharedItems>
    </cacheField>
    <cacheField name="Activité" numFmtId="0">
      <sharedItems containsString="0" containsBlank="1" containsNumber="1" minValue="5.8335398230088496E-5" maxValue="8820" count="1306">
        <n v="5.9999999999999995E-5"/>
        <n v="1.5000000000000001E-2"/>
        <n v="2.6000000000000003E-3"/>
        <n v="6.3822943987529501E-3"/>
        <n v="1.3000000000000002E-3"/>
        <n v="5.5563126304327498E-2"/>
        <n v="7"/>
        <n v="2.1000000000000001E-2"/>
        <n v="6.2885705702726202E-3"/>
        <n v="0.10282626073723801"/>
        <n v="6.8"/>
        <n v="9.6735511975731599E-3"/>
        <n v="5.57576541224864E-2"/>
        <n v="1.7418928796471302E-3"/>
        <n v="9.1143711216647803E-3"/>
        <n v="1.5054931316950202E-3"/>
        <n v="8.7324196467883697E-2"/>
        <n v="7.5"/>
        <n v="1.12564224812412E-2"/>
        <n v="5.9356982057196604E-2"/>
        <n v="2.5879551354757399E-3"/>
        <n v="9.6301833451327402E-5"/>
        <n v="2.5461533925824598E-3"/>
        <n v="9.2019021523035913E-3"/>
        <n v="1.4432826717076202E-3"/>
        <n v="6.8934230251338102E-2"/>
        <n v="2.9612178954001303E-3"/>
        <n v="8.4961168327433591E-5"/>
        <n v="1.6E-2"/>
        <n v="2.1421069351392902E-3"/>
        <n v="1.0921928410308999E-2"/>
        <n v="2.6003972274732199E-3"/>
        <n v="7.8629999999999992E-2"/>
        <n v="1.31886175173283E-3"/>
        <n v="6.7"/>
        <n v="9.7337833454672895E-3"/>
        <n v="0.10901920187269899"/>
        <n v="10"/>
        <n v="1.1000000000000001E-2"/>
        <n v="1.5690791825475201E-2"/>
        <n v="8.4370826320745898E-2"/>
        <n v="1.9036400756143701E-3"/>
        <n v="8.4"/>
        <n v="1.3540780672566401E-4"/>
        <n v="3.4045708220816905E-3"/>
        <n v="2.73726023944549E-3"/>
        <n v="2.2682961764703403E-2"/>
        <n v="7.667112040575709E-2"/>
        <n v="8.3337694194690303E-5"/>
        <n v="1.7000000000000001E-2"/>
        <n v="2.0936471440779402E-3"/>
        <n v="1.3123092631355901E-2"/>
        <n v="8.2339999999999997E-2"/>
        <n v="7.5772340264650302E-3"/>
        <n v="6.9"/>
        <n v="1.5192898284955799E-4"/>
        <n v="1.4E-2"/>
        <n v="3.7148055699880401E-3"/>
        <n v="1.6558725342642099E-2"/>
        <n v="5.0002645862063703E-2"/>
        <n v="1.3550264569911502E-4"/>
        <n v="3.42575039822253E-3"/>
        <n v="1.9094245032526602E-2"/>
        <n v="9.1247305827594202E-2"/>
        <n v="6.4"/>
        <n v="7.7504474017699098E-5"/>
        <n v="1.2E-2"/>
        <n v="2.0912989736797099E-3"/>
        <n v="2.26446074354127E-3"/>
        <n v="1.50864026582451E-2"/>
        <n v="6.6577814085342898E-2"/>
        <n v="1.5204236420919998E-2"/>
        <n v="0.01"/>
        <n v="9.306684814114681E-3"/>
        <n v="1.2237994895873501E-2"/>
        <n v="7.560323937748431E-2"/>
        <n v="7.1599999999999997E-3"/>
        <n v="4.6906686830497802E-3"/>
        <n v="7.4242721969255701E-2"/>
        <n v="1.22167711588657E-2"/>
        <n v="4.7155528670447403E-3"/>
        <n v="8.1670169319219998E-2"/>
        <n v="1.24420919974795E-3"/>
        <n v="9.7413098814159299E-5"/>
        <n v="2.7086145543496801E-3"/>
        <n v="7.6643286704473797E-3"/>
        <n v="1.8928552967450298E-2"/>
        <n v="7.17417455286289E-2"/>
        <n v="2.14003982356648E-3"/>
        <n v="1.3460006123893798E-4"/>
        <n v="3.3325602632028701E-3"/>
        <n v="5.9224357908002501E-3"/>
        <n v="4.1785439064608298E-2"/>
        <n v="4.8981801814464897E-2"/>
        <n v="9.0827271581600498E-3"/>
        <n v="1.3000000000000001E-2"/>
        <n v="6.5043123931223705E-3"/>
        <n v="1.106102E-2"/>
        <n v="8.3127628327679504E-2"/>
        <n v="7.0960990252858609E-3"/>
        <n v="9.4095960494479103E-2"/>
        <n v="3.61282572557522E-4"/>
        <n v="3.3000000000000002E-2"/>
        <n v="7.62685745342677E-3"/>
        <n v="8.8595448622108192E-2"/>
        <n v="0.166238723850408"/>
        <n v="9.4218343372388103E-3"/>
        <n v="1.5428194076874599E-3"/>
        <n v="5.7191885912049198E-2"/>
        <n v="9.9700417472478702E-3"/>
        <n v="1.2193250157529899E-3"/>
        <n v="6.9008857108071503E-2"/>
        <n v="1.44328267170762E-3"/>
        <n v="5.6529735717601405E-3"/>
        <n v="2.5381867674858201E-3"/>
        <n v="5.6375329321634096E-2"/>
        <n v="1.39351430371771E-3"/>
        <n v="9.2649318651625706E-3"/>
        <n v="0.185228488991382"/>
        <n v="1.1312967796460201E-4"/>
        <n v="2.4091767860194803E-3"/>
        <n v="1.3038909611920601E-2"/>
        <n v="8.6482068179716598E-2"/>
        <n v="7.0925521279646003E-4"/>
        <n v="1.5922713257562799E-2"/>
        <n v="4.5408160521070905E-2"/>
        <n v="9.1730882913352393E-2"/>
        <n v="4.3529078240708006E-4"/>
        <n v="1.0297509919671799E-2"/>
        <n v="4.7955576734283106E-2"/>
        <n v="0.108599865505521"/>
        <n v="1.29419957787611E-4"/>
        <n v="2.8724339715433299E-3"/>
        <n v="1.0603109667365501E-2"/>
        <n v="5.6474481475375503E-2"/>
        <n v="2.2576901893805302E-4"/>
        <n v="5.6760803631857809E-3"/>
        <n v="3.8063170297320301E-2"/>
        <n v="7.8002346868718694E-2"/>
        <n v="4.7611154294919002E-3"/>
        <n v="9.9646480387181893E-2"/>
        <n v="2.2517983141592899E-4"/>
        <n v="5.1041627435481109E-3"/>
        <n v="3.0026898051009901E-2"/>
        <n v="0.11316236452020201"/>
        <n v="5.8335398230088496E-5"/>
        <n v="1.29E-2"/>
        <n v="2.5323406255341003E-3"/>
        <n v="8.6248587336044801E-3"/>
        <n v="5.8591531026902101E-2"/>
        <n v="6.6"/>
        <n v="1.7"/>
        <n v="2400"/>
        <n v="1.9"/>
        <n v="100"/>
        <n v="2.7"/>
        <n v="2.2000000000000002"/>
        <n v="12.3"/>
        <n v="1.8"/>
        <n v="5100"/>
        <n v="5"/>
        <n v="30"/>
        <n v="180"/>
        <n v="6"/>
        <n v="10.3"/>
        <n v="14"/>
        <n v="2.5"/>
        <n v="16"/>
        <n v="220"/>
        <n v="1300"/>
        <n v="129"/>
        <n v="111"/>
        <n v="101"/>
        <n v="18"/>
        <n v="0.53270000000000006"/>
        <n v="0.95860000000000001"/>
        <n v="2.0017"/>
        <n v="3.8200000000000003"/>
        <n v="3.87"/>
        <n v="3.95"/>
        <n v="4.3"/>
        <n v="4.4710000000000001"/>
        <n v="4.6290000000000004"/>
        <n v="5.0216699999999994"/>
        <n v="6.0200000000000005"/>
        <n v="6.24"/>
        <n v="9.17"/>
        <n v="13.344000000000001"/>
        <n v="13.5"/>
        <n v="14.6"/>
        <n v="17.2"/>
        <n v="19.322171952435902"/>
        <n v="19.900000000000002"/>
        <n v="20"/>
        <n v="22.6"/>
        <n v="34.700000000000003"/>
        <n v="35.6"/>
        <n v="47.9"/>
        <n v="94.6462715105162"/>
        <n v="117"/>
        <n v="183"/>
        <n v="204.15143295199903"/>
        <n v="205.04908800000001"/>
        <n v="214.64000000000001"/>
        <n v="313.8"/>
        <n v="356.5"/>
        <n v="403"/>
        <n v="485"/>
        <n v="515"/>
        <n v="1695.8"/>
        <n v="5670"/>
        <n v="0.50483999999999996"/>
        <n v="0.74630000000000007"/>
        <n v="1.048"/>
        <n v="1.07"/>
        <n v="1.1300000000000001"/>
        <n v="1.1500000000000001"/>
        <n v="1.33"/>
        <n v="1.367"/>
        <n v="1.67"/>
        <n v="1.984"/>
        <n v="2.0108999999999999"/>
        <n v="2.25"/>
        <n v="2.27"/>
        <n v="4.0010599999999998"/>
        <n v="4.0153099999999995"/>
        <n v="4.74"/>
        <n v="4.9800000000000004"/>
        <n v="4.99"/>
        <n v="5.3"/>
        <n v="8.83"/>
        <n v="9.1032524692258896"/>
        <n v="11.42"/>
        <n v="12"/>
        <n v="13.34"/>
        <n v="13.6"/>
        <n v="14.8"/>
        <n v="14.81"/>
        <n v="15.8"/>
        <n v="18.3"/>
        <n v="34.800000000000004"/>
        <n v="54.5"/>
        <n v="75.708716369062003"/>
        <n v="80.837937999999994"/>
        <n v="98.7"/>
        <n v="99.8"/>
        <n v="103"/>
        <n v="120.24048096192401"/>
        <n v="146"/>
        <n v="778.1"/>
        <n v="1080"/>
        <n v="2077.6999999999998"/>
        <n v="2.4"/>
        <n v="4000"/>
        <n v="150"/>
        <n v="4"/>
        <n v="3.3"/>
        <n v="8500"/>
        <n v="50"/>
        <n v="270"/>
        <n v="8"/>
        <n v="53"/>
        <n v="36"/>
        <n v="34"/>
        <n v="12.9"/>
        <n v="26"/>
        <n v="310"/>
        <n v="1900"/>
        <n v="130"/>
        <n v="70"/>
        <n v="69"/>
        <n v="38"/>
        <n v="0.53967999999999994"/>
        <n v="0.82490000000000008"/>
        <n v="2.00875"/>
        <n v="3.9990799999999997"/>
        <n v="4.02806"/>
        <n v="4.0790000000000006"/>
        <n v="4.08"/>
        <n v="4.53"/>
        <n v="4.6100000000000003"/>
        <n v="5.0200000000000005"/>
        <n v="5.25"/>
        <n v="5.32"/>
        <n v="8.64"/>
        <n v="10.8"/>
        <n v="12.161000000000001"/>
        <n v="13.769848455066199"/>
        <n v="14.200000000000001"/>
        <n v="22.2"/>
        <n v="22.48"/>
        <n v="22.8"/>
        <n v="24.44"/>
        <n v="25.7"/>
        <n v="36.9"/>
        <n v="37"/>
        <n v="38.300000000000004"/>
        <n v="39.35"/>
        <n v="41"/>
        <n v="46.4"/>
        <n v="70.7"/>
        <n v="83.2"/>
        <n v="93.5"/>
        <n v="103.424628177103"/>
        <n v="133.138969873664"/>
        <n v="196"/>
        <n v="285"/>
        <n v="411.6"/>
        <n v="514.6"/>
        <n v="539"/>
        <n v="730"/>
        <n v="4666.2"/>
        <n v="8820"/>
        <n v="3300"/>
        <n v="2.1"/>
        <n v="140"/>
        <n v="2.2999999999999998"/>
        <n v="1470"/>
        <n v="240"/>
        <n v="11"/>
        <n v="3.2"/>
        <n v="40"/>
        <n v="2.8"/>
        <n v="19"/>
        <n v="300"/>
        <n v="1500"/>
        <n v="39"/>
        <n v="46"/>
        <n v="8.7200000000000006"/>
        <n v="12.8"/>
        <n v="13.8"/>
        <n v="14.4"/>
        <n v="15.67"/>
        <n v="17.7"/>
        <n v="18.400000000000002"/>
        <n v="19.400000000000002"/>
        <n v="35.200000000000003"/>
        <n v="56"/>
        <n v="57.9"/>
        <n v="59.5"/>
        <n v="68.8"/>
        <n v="71.7"/>
        <n v="72.3"/>
        <n v="75.8"/>
        <n v="85.975282106394388"/>
        <n v="158"/>
        <n v="186.1"/>
        <n v="252"/>
        <n v="908"/>
        <n v="1530"/>
        <n v="1800"/>
        <n v="1000"/>
        <n v="0.9"/>
        <n v="33"/>
        <n v="0.8"/>
        <n v="9"/>
        <n v="1310"/>
        <n v="1.2"/>
        <n v="2"/>
        <n v="90"/>
        <n v="32.4"/>
        <n v="114"/>
        <n v="280"/>
        <n v="202"/>
        <n v="198"/>
        <n v="0.65900000000000003"/>
        <n v="0.69600000000000006"/>
        <n v="0.72100000000000009"/>
        <n v="0.78900000000000003"/>
        <n v="0.80400000000000005"/>
        <n v="1.0085299999999999"/>
        <n v="1.0335000000000001"/>
        <n v="1.52"/>
        <n v="2.0057100000000001"/>
        <n v="4.6399999999999997"/>
        <n v="4.6550000000000002"/>
        <n v="5.0234000000000005"/>
        <n v="5.74"/>
        <n v="8.5400000000000009"/>
        <n v="9.01"/>
        <n v="11.370000000000001"/>
        <n v="25.400000000000002"/>
        <n v="27.8"/>
        <n v="44.800000000000004"/>
        <n v="86"/>
        <n v="87.7"/>
        <n v="87.74"/>
        <n v="92.23"/>
        <n v="96.53"/>
        <n v="102"/>
        <n v="105"/>
        <n v="115.48827196496201"/>
        <n v="121"/>
        <n v="155"/>
        <n v="178.05676229116"/>
        <n v="191"/>
        <n v="200"/>
        <n v="213"/>
        <n v="239.6"/>
        <n v="392.6"/>
        <n v="549.1"/>
        <n v="648.60368389780103"/>
        <n v="841.5"/>
        <n v="1390"/>
        <n v="5225.3"/>
        <n v="1.4"/>
        <n v="1.5"/>
        <n v="3.1"/>
        <n v="4.5999999999999996"/>
        <n v="13"/>
        <n v="28"/>
        <n v="60"/>
        <n v="6100"/>
        <n v="0.1739"/>
        <n v="0.40230000000000005"/>
        <n v="0.67890000000000006"/>
        <n v="1.0580000000000001"/>
        <n v="2.0022199999999999"/>
        <n v="3.29"/>
        <n v="3.62"/>
        <n v="3.7"/>
        <n v="3.74"/>
        <n v="3.89"/>
        <n v="4.0000599999999995"/>
        <n v="4.0291800000000002"/>
        <n v="4.13"/>
        <n v="4.1900000000000004"/>
        <n v="4.7759999999999998"/>
        <n v="5.0209399999999995"/>
        <n v="5.13"/>
        <n v="5.54"/>
        <n v="5.7040000000000006"/>
        <n v="7.59"/>
        <n v="16.2"/>
        <n v="16.899999999999999"/>
        <n v="18.7"/>
        <n v="18.7486019295788"/>
        <n v="26.900000000000002"/>
        <n v="28.6"/>
        <n v="33.799999999999997"/>
        <n v="56.5"/>
        <n v="71.333687566418703"/>
        <n v="229"/>
        <n v="262.82956299044599"/>
        <n v="357"/>
        <n v="389.1"/>
        <n v="601"/>
        <n v="752.80000000000007"/>
        <n v="3045.7000000000003"/>
        <n v="7100"/>
        <n v="0.54900000000000004"/>
        <n v="0.54970000000000008"/>
        <n v="0.67600000000000005"/>
        <n v="0.68600000000000005"/>
        <n v="0.82600000000000007"/>
        <n v="0.95300000000000007"/>
        <n v="1.0720000000000001"/>
        <n v="1.17"/>
        <n v="1.4080000000000001"/>
        <n v="1.47"/>
        <n v="1.84"/>
        <n v="1.95"/>
        <n v="2.0220599999999997"/>
        <n v="2.71"/>
        <n v="3.44"/>
        <n v="4.34"/>
        <n v="4.843"/>
        <n v="8.8800000000000008"/>
        <n v="10.1"/>
        <n v="23.2"/>
        <n v="41.4"/>
        <n v="66.400000000000006"/>
        <n v="66.467982719964994"/>
        <n v="109"/>
        <n v="591"/>
        <n v="720"/>
        <n v="3657.4"/>
        <n v="6155.4000000000005"/>
        <n v="3.4593703051327397E-4"/>
        <n v="8.9482788343872906E-3"/>
        <n v="1.64914824694441E-2"/>
        <n v="9.5223912205752201E-2"/>
        <n v="1.0212370619469E-4"/>
        <n v="2.9420272961886902E-3"/>
        <n v="1.146E-2"/>
        <n v="8.0699999999999994E-2"/>
        <n v="2.7691573805309702E-4"/>
        <n v="1.5900000000000001E-2"/>
        <n v="7.3529042403007996E-3"/>
        <n v="2.2138776501316199E-2"/>
        <n v="5.0658156338711499E-2"/>
        <n v="4.24098345132743E-4"/>
        <n v="1.83E-2"/>
        <n v="1.0873180007691E-2"/>
        <n v="1.5998598522115499E-2"/>
        <n v="8.6287305080104598E-2"/>
        <n v="0.48899999999999999"/>
        <n v="0.56000000000000005"/>
        <n v="0.60399999999999998"/>
        <n v="0.72499999999999998"/>
        <n v="0.79700000000000004"/>
        <n v="0.82199999999999995"/>
        <n v="1.05"/>
        <n v="1.9610000000000001"/>
        <n v="2.4529999999999998"/>
        <n v="2.78"/>
        <n v="5.8840000000000003"/>
        <n v="13.3"/>
        <n v="16.8"/>
        <n v="27.4"/>
        <n v="37.4"/>
        <n v="39.6"/>
        <n v="41.8"/>
        <n v="58.7"/>
        <n v="61.8"/>
        <n v="62.13"/>
        <n v="134.4"/>
        <n v="849"/>
        <n v="6.0000000000000002E-5"/>
        <n v="2.5999999999999999E-3"/>
        <n v="1.0999999999999999E-2"/>
        <n v="7.9290256318916397E-2"/>
        <n v="6.96"/>
        <n v="7.1030548289006901E-2"/>
        <n v="7.26"/>
        <n v="6.1061649912621096E-3"/>
        <n v="5.9138831996449197E-2"/>
        <n v="7.31"/>
        <n v="8.6999999999999994E-3"/>
        <n v="5.0523524151074799E-2"/>
        <n v="1.2500000000000001E-2"/>
        <n v="1.50284622974763E-2"/>
        <n v="6.0582006047424503E-2"/>
        <n v="7.9859898323192901E-5"/>
        <n v="2.1820257398239601E-3"/>
        <n v="2.26339575321555E-2"/>
        <n v="6.8985637296925501E-2"/>
        <n v="7.15"/>
        <n v="6.4000000000000003E-3"/>
        <n v="5.0063470957104401E-2"/>
        <n v="7.4"/>
        <n v="5.8335398230088503E-5"/>
        <n v="2.5323406255340999E-3"/>
        <n v="1.4999999999999999E-2"/>
        <n v="5.3824138973405898E-2"/>
        <n v="7.42"/>
        <n v="7.5618726939185896E-5"/>
        <n v="1.2999999999999999E-2"/>
        <n v="2.0306459901319402E-3"/>
        <n v="5.9904517299191697E-2"/>
        <n v="6.66"/>
        <n v="1.2695229702618099E-4"/>
        <n v="3.34735729119706E-3"/>
        <n v="1.2044883615753999E-2"/>
        <n v="5.1773752288091598E-2"/>
        <n v="6.92"/>
        <n v="7.2420286005323904E-5"/>
        <n v="2.05788703204512E-3"/>
        <n v="4.7231776915862403E-2"/>
        <n v="6.71"/>
        <n v="1.2140713325549E-2"/>
        <n v="6.2682758423775201E-2"/>
        <n v="3"/>
        <n v="22"/>
        <n v="23"/>
        <n v="48"/>
        <n v="62"/>
        <n v="400"/>
        <n v="1.98512"/>
        <n v="7.1820000000000004"/>
        <n v="8.3800858676670096"/>
        <n v="9.51"/>
        <n v="9.7000000000000011"/>
        <n v="11.200000000000001"/>
        <n v="11.5"/>
        <n v="12.700000000000001"/>
        <n v="15.4"/>
        <n v="16.728000000000002"/>
        <n v="25.91"/>
        <n v="30.6"/>
        <n v="30.650000000000002"/>
        <n v="31"/>
        <n v="45.9"/>
        <n v="57.6"/>
        <n v="61.78"/>
        <n v="62.7"/>
        <n v="63.9"/>
        <n v="85.16"/>
        <n v="86.592178770949687"/>
        <n v="89.056166763173096"/>
        <n v="94.0988835725678"/>
        <n v="95.4"/>
        <n v="107.4"/>
        <n v="132"/>
        <n v="269.05"/>
        <n v="426"/>
        <n v="803"/>
        <n v="863.5"/>
        <n v="1206"/>
        <n v="25"/>
        <n v="500"/>
        <n v="990"/>
        <n v="2600"/>
        <n v="1.9842299999999999"/>
        <n v="4.7"/>
        <n v="7.71"/>
        <n v="10.700000000000001"/>
        <n v="11.1"/>
        <n v="12.480123872197199"/>
        <n v="12.5"/>
        <n v="14.5"/>
        <n v="15.3"/>
        <n v="16.010000000000002"/>
        <n v="17.3"/>
        <n v="21.900000000000002"/>
        <n v="22.900000000000002"/>
        <n v="33.299999999999997"/>
        <n v="43.99"/>
        <n v="47.300000000000004"/>
        <n v="53.9"/>
        <n v="66.8"/>
        <n v="80.313418217433892"/>
        <n v="90.816901408450704"/>
        <n v="102.10000000000001"/>
        <n v="137.42071881606802"/>
        <n v="153"/>
        <n v="176"/>
        <n v="472"/>
        <n v="815"/>
        <n v="887.5"/>
        <n v="1330"/>
        <n v="2.6"/>
        <n v="15"/>
        <n v="24"/>
        <n v="27"/>
        <n v="1210"/>
        <n v="2800"/>
        <n v="2.0819899999999998"/>
        <n v="7.68"/>
        <n v="7.7380000000000004"/>
        <n v="10.5"/>
        <n v="14.3"/>
        <n v="15.6"/>
        <n v="20.900000000000002"/>
        <n v="22.7"/>
        <n v="32.299999999999997"/>
        <n v="32.799999999999997"/>
        <n v="45"/>
        <n v="45.7"/>
        <n v="46.800000000000004"/>
        <n v="58.800000000000004"/>
        <n v="66.900000000000006"/>
        <n v="67.400000000000006"/>
        <n v="109.83981693363801"/>
        <n v="142"/>
        <n v="170"/>
        <n v="305.90000000000003"/>
        <n v="466"/>
        <n v="789"/>
        <n v="1420"/>
        <n v="1540"/>
        <n v="1.6"/>
        <n v="17"/>
        <n v="32"/>
        <n v="110"/>
        <n v="190"/>
        <n v="920"/>
        <n v="2000"/>
        <n v="1.498"/>
        <n v="2.0201799999999999"/>
        <n v="6.43"/>
        <n v="6.5200000000000005"/>
        <n v="6.93"/>
        <n v="7.17"/>
        <n v="7.61"/>
        <n v="8.34"/>
        <n v="8.36"/>
        <n v="8.7000000000000011"/>
        <n v="9.42"/>
        <n v="10.220000000000001"/>
        <n v="12.84"/>
        <n v="16.038292857117298"/>
        <n v="19.8"/>
        <n v="20.3"/>
        <n v="26.400000000000002"/>
        <n v="30.1"/>
        <n v="39.9"/>
        <n v="40.6"/>
        <n v="82.7"/>
        <n v="87.4"/>
        <n v="106.3"/>
        <n v="116.08222490931099"/>
        <n v="122"/>
        <n v="138.16321034204103"/>
        <n v="142.99153339604899"/>
        <n v="459"/>
        <n v="742.6"/>
        <n v="834"/>
        <n v="1030"/>
        <n v="1.1000000000000001"/>
        <n v="8.6"/>
        <n v="47"/>
        <n v="66"/>
        <n v="131"/>
        <n v="137"/>
        <n v="570"/>
        <n v="1400"/>
        <n v="2.0524800000000001"/>
        <n v="3.47"/>
        <n v="3.49"/>
        <n v="3.71"/>
        <n v="4.5600000000000005"/>
        <n v="4.75"/>
        <n v="10.200000000000001"/>
        <n v="12.1"/>
        <n v="17.8"/>
        <n v="19.2"/>
        <n v="22.638999999999999"/>
        <n v="28.8"/>
        <n v="48.4"/>
        <n v="66.2"/>
        <n v="112.03766782742402"/>
        <n v="137.80000000000001"/>
        <n v="157"/>
        <n v="161.63222045575"/>
        <n v="162.1"/>
        <n v="166.16016427104699"/>
        <n v="173"/>
        <n v="188.70000000000002"/>
        <n v="363.83"/>
        <n v="383"/>
        <n v="431"/>
        <n v="597"/>
        <n v="674.27513880320805"/>
        <n v="1217.5"/>
        <n v="1.3"/>
        <n v="7.3"/>
        <n v="78"/>
        <n v="780"/>
        <n v="2.0709"/>
        <n v="5.86"/>
        <n v="7.2"/>
        <n v="7.49"/>
        <n v="8.5500000000000007"/>
        <n v="9.41"/>
        <n v="11.3"/>
        <n v="12.0878425561728"/>
        <n v="13.700000000000001"/>
        <n v="23.7"/>
        <n v="23.900000000000002"/>
        <n v="24.6"/>
        <n v="27.6"/>
        <n v="34.4"/>
        <n v="36.200000000000003"/>
        <n v="40.4"/>
        <n v="45.2"/>
        <n v="45.36"/>
        <n v="86.100000000000009"/>
        <n v="99.472871035172204"/>
        <n v="103.8"/>
        <n v="118.5"/>
        <n v="121.518987341772"/>
        <n v="155.10597302504803"/>
        <n v="248"/>
        <n v="423"/>
        <n v="670"/>
        <n v="739"/>
        <n v="976"/>
        <n v="2200.6"/>
        <n v="144"/>
        <n v="164"/>
        <n v="790"/>
        <n v="2.0466899999999999"/>
        <n v="2.4290000000000003"/>
        <n v="3.58"/>
        <n v="4.0999999999999996"/>
        <n v="4.63"/>
        <n v="4.67"/>
        <n v="5.19"/>
        <n v="5.48"/>
        <n v="11.19"/>
        <n v="13.872230582968401"/>
        <n v="17.100000000000001"/>
        <n v="19.3"/>
        <n v="32.5"/>
        <n v="33.127000000000002"/>
        <n v="64.639648178337197"/>
        <n v="83.518107908351809"/>
        <n v="114.2"/>
        <n v="135.30000000000001"/>
        <n v="161"/>
        <n v="179"/>
        <n v="214.60869565217402"/>
        <n v="226"/>
        <n v="271"/>
        <n v="287.5"/>
        <n v="362"/>
        <n v="508"/>
        <n v="532.20000000000005"/>
        <n v="1010"/>
        <n v="5275.4000000000005"/>
        <n v="0.27"/>
        <n v="0.4"/>
        <n v="0.5"/>
        <n v="0.6"/>
        <n v="0.7"/>
        <n v="1"/>
        <n v="9.6"/>
        <n v="430"/>
        <n v="0.42600000000000005"/>
        <n v="0.46"/>
        <n v="0.57500000000000007"/>
        <n v="0.63700000000000001"/>
        <n v="0.77"/>
        <n v="0.83900000000000008"/>
        <n v="0.92300000000000004"/>
        <n v="1.1200000000000001"/>
        <n v="1.7290000000000001"/>
        <n v="2.06"/>
        <n v="2.0699999999999998"/>
        <n v="2.0729099999999998"/>
        <n v="2.1800000000000002"/>
        <n v="2.62"/>
        <n v="2.91"/>
        <n v="4.1100000000000003"/>
        <n v="7.41"/>
        <n v="33.038935818399395"/>
        <n v="47.7"/>
        <n v="72.600000000000009"/>
        <n v="88"/>
        <n v="132.23140495867801"/>
        <n v="249.85695212664501"/>
        <n v="265.18804243008697"/>
        <n v="311.10000000000002"/>
        <n v="476"/>
        <n v="1048.5999999999999"/>
        <n v="0.39500000000000002"/>
        <n v="0.42499999999999999"/>
        <n v="0.48299999999999998"/>
        <n v="0.49"/>
        <n v="0.64200000000000002"/>
        <n v="0.751"/>
        <n v="0.83499999999999996"/>
        <n v="2.99"/>
        <n v="3.7553999999999998"/>
        <n v="6.44"/>
        <n v="15.9"/>
        <n v="21.5"/>
        <n v="22.3"/>
        <n v="23.4"/>
        <n v="28.4"/>
        <n v="40.76"/>
        <n v="44.3"/>
        <n v="44.7"/>
        <n v="46.1"/>
        <n v="64.099999999999994"/>
        <n v="726"/>
        <n v="0.57899999999999996"/>
        <n v="0.72299999999999998"/>
        <n v="0.83599999999999997"/>
        <n v="0.88900000000000001"/>
        <n v="2.544"/>
        <n v="4.42"/>
        <n v="14.077"/>
        <n v="25.5"/>
        <n v="26.9"/>
        <n v="27.9"/>
        <n v="76"/>
        <n v="80.3"/>
        <n v="83.4"/>
        <n v="86.2"/>
        <n v="94.6"/>
        <n v="95.5"/>
        <n v="113"/>
        <n v="118"/>
        <n v="123"/>
        <n v="866"/>
        <n v="0.98099999999999998"/>
        <n v="1.23"/>
        <n v="1.48"/>
        <n v="1.53"/>
        <n v="3.85"/>
        <n v="4.21"/>
        <n v="11.9"/>
        <n v="12.829000000000001"/>
        <n v="20.5"/>
        <n v="40.549999999999997"/>
        <n v="65.3"/>
        <n v="66.5"/>
        <n v="70.3"/>
        <n v="72"/>
        <n v="72.900000000000006"/>
        <n v="78.3"/>
        <n v="635"/>
        <n v="0.63"/>
        <n v="0.77900000000000003"/>
        <n v="0.871"/>
        <n v="0.94599999999999995"/>
        <n v="2.65"/>
        <n v="16.378"/>
        <n v="19.7"/>
        <n v="25.1"/>
        <n v="27.5"/>
        <n v="84.5"/>
        <n v="86.1"/>
        <n v="87.5"/>
        <n v="94.7"/>
        <n v="138"/>
        <n v="744"/>
        <n v="4.25"/>
        <n v="4.76"/>
        <n v="5.0999999999999996"/>
        <n v="7.29"/>
        <n v="17.600000000000001"/>
        <n v="17.899999999999999"/>
        <n v="18.399999999999999"/>
        <n v="20.100000000000001"/>
        <n v="21.59"/>
        <n v="24.9"/>
        <n v="79.5"/>
        <n v="81.8"/>
        <n v="83.7"/>
        <n v="97.7"/>
        <n v="116"/>
        <n v="133"/>
        <n v="254"/>
        <n v="281"/>
        <n v="475"/>
        <n v="571"/>
        <n v="630"/>
        <n v="4.49"/>
        <n v="4.83"/>
        <n v="6.45"/>
        <n v="6.78"/>
        <n v="19.899999999999999"/>
        <n v="22.26"/>
        <n v="40.200000000000003"/>
        <n v="74.599999999999994"/>
        <n v="80"/>
        <n v="84.1"/>
        <n v="284"/>
        <n v="457"/>
        <n v="616"/>
        <n v="651"/>
        <n v="4.01"/>
        <n v="4.16"/>
        <n v="13.1"/>
        <n v="16.3"/>
        <n v="17.399999999999999"/>
        <n v="18.2"/>
        <n v="20.399999999999999"/>
        <n v="26.3"/>
        <n v="53.8"/>
        <n v="61.5"/>
        <n v="70.8"/>
        <n v="73.3"/>
        <n v="77.099999999999994"/>
        <n v="79.400000000000006"/>
        <n v="341"/>
        <n v="0.69899999999999995"/>
        <n v="0.91500000000000004"/>
        <n v="0.99099999999999999"/>
        <n v="1.03"/>
        <n v="2.7559999999999998"/>
        <n v="19.5"/>
        <n v="20.8"/>
        <n v="36.049999999999997"/>
        <n v="50.3"/>
        <n v="65"/>
        <n v="67.2"/>
        <n v="73.599999999999994"/>
        <n v="184"/>
        <n v="199"/>
        <n v="325"/>
        <n v="805"/>
        <n v="3.9"/>
        <n v="5.9"/>
        <n v="6.5"/>
        <n v="800"/>
        <n v="1320"/>
        <n v="1.125"/>
        <n v="1.1599999999999999"/>
        <n v="1.3800000000000001"/>
        <n v="1.57"/>
        <n v="2.0095899999999998"/>
        <n v="2.09"/>
        <n v="2.34"/>
        <n v="2.38"/>
        <n v="3.96"/>
        <n v="5.41"/>
        <n v="5.51"/>
        <n v="6.12"/>
        <n v="6.25"/>
        <n v="6.3100000000000005"/>
        <n v="6.3130000000000006"/>
        <n v="8.7279999999999998"/>
        <n v="20.400000000000002"/>
        <n v="21"/>
        <n v="29.400000000000002"/>
        <n v="51.11"/>
        <n v="53.1"/>
        <n v="96.479036367848096"/>
        <n v="184.3"/>
        <n v="236"/>
        <n v="863.4"/>
        <n v="1640"/>
        <n v="2.9"/>
        <n v="250"/>
        <n v="1270"/>
        <n v="1600"/>
        <n v="0.996"/>
        <n v="1.04"/>
        <n v="1.32"/>
        <n v="1.49"/>
        <n v="1.83"/>
        <n v="1.8800000000000001"/>
        <n v="2.0499999999999998"/>
        <n v="2.0769099999999998"/>
        <n v="2.617"/>
        <n v="2.8000000000000003"/>
        <n v="2.96"/>
        <n v="4.0369999999999999"/>
        <n v="4.6500000000000004"/>
        <n v="4.7300000000000004"/>
        <n v="5.2700000000000005"/>
        <n v="13.9927963676571"/>
        <n v="16.100000000000001"/>
        <n v="19.600000000000001"/>
        <n v="46.300000000000004"/>
        <n v="55.4"/>
        <n v="104.998577255051"/>
        <n v="106.64753706360601"/>
        <n v="133.26653306613201"/>
        <n v="208"/>
        <n v="209.1"/>
        <n v="1054.3"/>
        <n v="1440"/>
        <n v="160"/>
        <n v="9.3000000000000007"/>
        <n v="9.6999999999999993"/>
        <n v="106"/>
        <n v="230"/>
        <n v="299"/>
        <n v="314"/>
        <n v="363"/>
        <n v="1190"/>
        <n v="3.03"/>
        <n v="42"/>
        <n v="49"/>
        <n v="57.3"/>
        <n v="59.2"/>
        <n v="61"/>
        <n v="83"/>
        <n v="7.07"/>
        <n v="12.2"/>
        <n v="24.8"/>
        <n v="64"/>
        <n v="77"/>
        <n v="98"/>
        <n v="167"/>
        <n v="840"/>
        <n v="3.5"/>
        <n v="14.2"/>
        <n v="54"/>
        <n v="1610"/>
        <n v="7.6"/>
        <n v="8.1"/>
        <n v="12.4"/>
        <n v="41.6"/>
        <n v="43"/>
        <n v="119"/>
        <n v="162"/>
        <n v="13.2"/>
        <n v="38.6"/>
        <n v="205"/>
        <n v="212"/>
        <n v="5.5"/>
        <n v="10.4"/>
        <n v="34.799999999999997"/>
        <n v="120"/>
        <n v="134"/>
        <n v="147"/>
        <n v="44.4"/>
        <n v="48.5"/>
        <n v="294"/>
        <n v="329"/>
        <n v="1260"/>
        <n v="44"/>
        <n v="51"/>
        <n v="58"/>
        <n v="59"/>
        <n v="740"/>
        <n v="14.7"/>
        <n v="136"/>
        <n v="141"/>
        <n v="390"/>
        <n v="514"/>
        <n v="523"/>
        <n v="576"/>
        <n v="36.1"/>
        <n v="52"/>
        <n v="93"/>
        <n v="1370"/>
        <n v="6.2"/>
        <n v="163"/>
        <n v="174"/>
        <n v="207"/>
        <n v="263"/>
        <n v="274"/>
        <n v="5.7"/>
        <n v="9.9"/>
        <n v="50.1"/>
        <n v="444"/>
        <n v="558"/>
        <n v="609"/>
        <n v="1220"/>
        <n v="9.5"/>
        <n v="46.3"/>
        <n v="293"/>
        <n v="18.8"/>
        <n v="57"/>
        <n v="227"/>
        <n v="241"/>
        <n v="244"/>
        <n v="360"/>
        <n v="21.7"/>
        <n v="73"/>
        <n v="74"/>
        <n v="245"/>
        <n v="246"/>
        <n v="266"/>
        <n v="850"/>
        <n v="0.13770311209033323"/>
        <n v="3.3048746901679978E-2"/>
        <n v="55.081244836133294"/>
        <n v="3.7179840264389974E-2"/>
        <n v="2.0655466813549985"/>
        <n v="5.5081244836133296E-2"/>
        <n v="4.5442026989809967E-2"/>
        <n v="8.262186725419994E-2"/>
        <n v="3.4425778022583307E-2"/>
        <n v="117.04764527678324"/>
        <n v="9.6392178463233266E-2"/>
        <n v="0.68851556045166618"/>
        <n v="3.7179840264389972"/>
        <n v="0.11016248967226659"/>
        <n v="0.7298264940787661"/>
        <n v="0.49573120352519962"/>
        <n v="0.46819058110713302"/>
        <n v="0.17763701459652986"/>
        <n v="0.35802809143486641"/>
        <n v="4.2687964748003306"/>
        <n v="26.163591297163315"/>
        <n v="1.790140457174332"/>
        <n v="0.96392178463233258"/>
        <n v="0.95015147342329931"/>
        <n v="0.52327182594326627"/>
        <n v="1.3636363636363638"/>
        <n v="649.35064935064929"/>
        <n v="0.58441558441558439"/>
        <n v="21.428571428571427"/>
        <n v="0.51948051948051954"/>
        <n v="5.8441558441558437"/>
        <n v="850.64935064935059"/>
        <n v="1.5584415584415583"/>
        <n v="0.77922077922077915"/>
        <n v="7.1428571428571423"/>
        <n v="45.454545454545453"/>
        <n v="1.2987012987012987"/>
        <n v="75.974025974025977"/>
        <n v="58.441558441558442"/>
        <n v="21.038961038961038"/>
        <n v="74.025974025974023"/>
        <n v="181.81818181818181"/>
        <n v="131.16883116883116"/>
        <n v="128.57142857142856"/>
        <n v="0.54327563249001332"/>
        <n v="0.60319573901464718"/>
        <n v="0.61384820239680427"/>
        <n v="0.66844207723035964"/>
        <n v="0.69906790945406128"/>
        <n v="0.70838881491344874"/>
        <n v="1.1504660452729696"/>
        <n v="1.4380825565912119"/>
        <n v="1.6193075898801601"/>
        <n v="2.9560585885486019"/>
        <n v="2.9933422103861518"/>
        <n v="3.0359520639147806"/>
        <n v="3.2543275632490016"/>
        <n v="3.422103861517976"/>
        <n v="4.9134487350199736"/>
        <n v="4.92676431424767"/>
        <n v="5.0998668442077237"/>
        <n v="5.2396804260985359"/>
        <n v="5.4593874833555258"/>
        <n v="6.1784287616511318"/>
        <n v="9.4141145139813585"/>
        <n v="11.078561917443409"/>
        <n v="12.450066577896139"/>
        <n v="26.098535286284953"/>
        <n v="71.770972037283627"/>
        <n v="97.203728362183753"/>
        <n v="1174.434087882823"/>
        <n v="4.812252852393592E-2"/>
        <n v="4.8752404551736128E-2"/>
        <n v="4.9760206196216461E-2"/>
        <n v="5.4169338390817917E-2"/>
        <n v="0.42298959318826868"/>
        <n v="0.43793755912961213"/>
        <n v="0.56953642384105962"/>
        <n v="0.59035004730368967"/>
        <n v="0.86754966887417218"/>
        <n v="1.2624408703878904"/>
        <n v="1.2771996215704824"/>
        <n v="1.3812677388836327"/>
        <n v="1.6272469252601702"/>
        <n v="1.8921475875118259"/>
        <n v="2.1381267738883634"/>
        <n v="3.2828760643330184"/>
        <n v="3.3680227057710503"/>
        <n v="4.5316934720908231"/>
        <n v="9.460737937559129"/>
        <n v="11.069063386944181"/>
        <n v="20.306527909176918"/>
        <n v="38.126773888363289"/>
        <n v="45.884578997161775"/>
        <n v="48.722800378429518"/>
        <n v="536.42384105960264"/>
        <n v="0.15691868758915836"/>
        <n v="0.23466476462196861"/>
        <n v="0.25820256776034239"/>
        <n v="0.26390870185449361"/>
        <n v="0.26676176890156922"/>
        <n v="0.27746077032810273"/>
        <n v="0.29457917261055633"/>
        <n v="0.29885877318116977"/>
        <n v="0.34065620542082736"/>
        <n v="0.36590584878744653"/>
        <n v="0.39514978601997147"/>
        <n v="0.40684736091298151"/>
        <n v="0.54136947218259635"/>
        <n v="1.1554921540656204"/>
        <n v="1.2054208273894436"/>
        <n v="1.2624821683309557"/>
        <n v="1.333808844507846"/>
        <n v="1.9186875891583455"/>
        <n v="2.0399429386590588"/>
        <n v="2.4108416547788871"/>
        <n v="4.0299572039942939"/>
        <n v="4.2796005706134093"/>
        <n v="25.463623395149789"/>
        <n v="42.867332382310984"/>
        <n v="506.41940085592012"/>
        <n v="3.6600000000000001E-2"/>
        <n v="3.6646666666666675E-2"/>
        <n v="4.5066666666666672E-2"/>
        <n v="4.5733333333333334E-2"/>
        <n v="5.5066666666666673E-2"/>
        <n v="6.3533333333333344E-2"/>
        <n v="7.1466666666666664E-2"/>
        <n v="7.8E-2"/>
        <n v="9.8000000000000004E-2"/>
        <n v="0.12266666666666667"/>
        <n v="0.13"/>
        <n v="0.18000000000000002"/>
        <n v="0.18066666666666667"/>
        <n v="0.22933333333333333"/>
        <n v="0.28933333333333333"/>
        <n v="0.32286666666666669"/>
        <n v="0.59200000000000008"/>
        <n v="0.67333333333333334"/>
        <n v="4.4266666666666667"/>
        <n v="7.2666666666666666"/>
        <n v="39.4"/>
        <n v="5.1008E-4"/>
        <n v="1.139952E-2"/>
        <n v="0.1031"/>
        <n v="2.3082459999999999E-2"/>
        <n v="0.10400000000000001"/>
        <n v="0.13935143037177042"/>
        <n v="0.12043945053560161"/>
        <n v="0.20703641083805918"/>
        <n v="0.11546261373660961"/>
        <n v="0.23689743163201041"/>
        <n v="0.20803177819785759"/>
        <n v="0.1055089401386264"/>
        <n v="0.15229120604914959"/>
        <n v="0.21898081915563919"/>
        <n v="0.60617872211720236"/>
        <n v="0.1811568594833016"/>
        <n v="1.2163389136735998"/>
        <n v="0.74453478512917448"/>
        <n v="0.37525349464398239"/>
        <n v="0.37724422936357921"/>
        <n v="9.9536735979835991E-2"/>
        <n v="0.61314629363579032"/>
        <n v="0.17120318588531838"/>
        <n v="0.47379486326401998"/>
        <n v="0.72661817265280393"/>
        <n v="0.88488159999999993"/>
        <n v="0.12342555261499678"/>
        <n v="9.7546001260239185E-2"/>
        <n v="0.1154626137366096"/>
        <n v="0.2030549413988656"/>
        <n v="0.1114811442974168"/>
        <m/>
      </sharedItems>
    </cacheField>
    <cacheField name="Incertitude" numFmtId="0">
      <sharedItems containsBlank="1" containsMixedTypes="1" containsNumber="1" minValue="5.0880083003724202E-5" maxValue="1093.68" count="597">
        <s v=""/>
        <n v="4.3186861284656899E-3"/>
        <n v="4.37296301829714E-2"/>
        <n v="4.8594498908581399E-3"/>
        <n v="5.2800706128689597E-2"/>
        <n v="5.71816848342592E-3"/>
        <n v="4.3676793492830698E-2"/>
        <n v="1.2193250157529901E-3"/>
        <n v="5.0542725466560202E-3"/>
        <n v="1.05384519218652E-3"/>
        <n v="5.0652328459878604E-2"/>
        <n v="5.7618882449261295E-3"/>
        <n v="4.3987546632404902E-2"/>
        <n v="1.0351820541903002E-3"/>
        <n v="6.7658463528494703E-5"/>
        <n v="1.8176040166729801E-3"/>
        <n v="5.6621975517902809E-3"/>
        <n v="1.0102978701953401E-3"/>
        <n v="4.62156938949611E-2"/>
        <n v="1.1844871581600499E-3"/>
        <n v="5.9690889597914796E-5"/>
        <n v="1.5291703087468801E-3"/>
        <n v="6.1229590102162999E-3"/>
        <n v="1.0401588909892902E-3"/>
        <n v="9.2320322621298003E-4"/>
        <n v="6.0143998148184802E-3"/>
        <n v="5.4627363144581199E-2"/>
        <n v="7.7000000000000002E-3"/>
        <n v="7.0303162782326799E-3"/>
        <n v="4.9012979832706506E-2"/>
        <n v="1.3325480529300601E-3"/>
        <n v="5.4769068336067799E-5"/>
        <n v="1.44283124649752E-3"/>
        <n v="1.0949040957782001E-3"/>
        <n v="8.53482906982494E-3"/>
        <n v="4.85654486899086E-2"/>
        <n v="5.8550290696906502E-5"/>
        <n v="1.49457666991237E-3"/>
        <n v="6.0686697077293504E-3"/>
        <n v="1.5154468052930099E-3"/>
        <n v="6.1451470525440691E-5"/>
        <n v="1.5743063754992E-3"/>
        <n v="6.9434092380558799E-3"/>
        <n v="4.3144571580843699E-2"/>
        <n v="5.4807428326850393E-5"/>
        <n v="8.5799999999999991E-3"/>
        <n v="1.4518069899437599E-3"/>
        <n v="7.3787212236601802E-3"/>
        <n v="5.0816332438594701E-2"/>
        <n v="5.4452064313728605E-5"/>
        <n v="1.4929003985769201E-3"/>
        <n v="1.58512252047889E-3"/>
        <n v="6.7259020532580999E-3"/>
        <n v="4.6674441613713896E-2"/>
        <n v="1.5204236420919999E-3"/>
        <n v="1.86133696282294E-3"/>
        <n v="6.4090467499010309E-3"/>
        <n v="4.7320211243121302E-2"/>
        <n v="1.8762674732199101E-3"/>
        <n v="4.7786837452818601E-2"/>
        <n v="5.8544985353107199E-3"/>
        <n v="1.8862211468178901E-3"/>
        <n v="4.85636739342113E-2"/>
        <n v="6.8439201592631694E-5"/>
        <n v="1.93357898544026E-3"/>
        <n v="1.53286573408948E-3"/>
        <n v="7.4221112573981604E-3"/>
        <n v="4.7377112925412197E-2"/>
        <n v="1.49802787649653E-3"/>
        <n v="5.4442355505911295E-5"/>
        <n v="1.533E-2"/>
        <n v="1.4123137187802999E-3"/>
        <n v="2.3689743163201001E-3"/>
        <n v="1.2401022358730201E-2"/>
        <n v="4.4133949756858901E-2"/>
        <n v="1.81654543163201E-3"/>
        <n v="4.3280537206141501E-3"/>
        <n v="2.2122040000000002E-3"/>
        <n v="4.8808703987871703E-2"/>
        <n v="5.3394618656109998E-3"/>
        <n v="5.1961119616617694E-2"/>
        <n v="7.5438015876564893E-5"/>
        <n v="1.5179999999999999E-2"/>
        <n v="1.86195319357054E-3"/>
        <n v="2.24502190410889E-2"/>
        <n v="7.0024042583688995E-2"/>
        <n v="5.1212576302753898E-3"/>
        <n v="1.07997358538122E-3"/>
        <n v="4.48350487419246E-2"/>
        <n v="5.4572078727492101E-3"/>
        <n v="4.5146776585383006E-2"/>
        <n v="1.0102978701953399E-3"/>
        <n v="4.7260228238656405E-3"/>
        <n v="1.0152747069943301E-3"/>
        <n v="4.5150957711830503E-2"/>
        <n v="9.75460012602394E-4"/>
        <n v="6.1816156937144198E-3"/>
        <n v="7.3643278959812E-2"/>
        <n v="7.9481147100142309E-5"/>
        <n v="1.71982152210513E-3"/>
        <n v="6.1623654007703201E-3"/>
        <n v="5.0823128869585801E-2"/>
        <n v="8.2712660539688502E-5"/>
        <n v="1.8568915008052801E-3"/>
        <n v="1.3189484957154E-2"/>
        <n v="5.24930608207205E-2"/>
        <n v="9.0891383776668005E-5"/>
        <n v="7.8199999999999988E-3"/>
        <n v="2.51394255076088E-3"/>
        <n v="1.38127275637822E-2"/>
        <n v="5.6191729513784802E-2"/>
        <n v="5.2347133326525098E-5"/>
        <n v="1.21731569241071E-3"/>
        <n v="5.4952623882093708E-3"/>
        <n v="4.5189523457219806E-2"/>
        <n v="9.1317916783313998E-5"/>
        <n v="5.7199999999999994E-3"/>
        <n v="2.4054797311068802E-3"/>
        <n v="1.1698702689219902E-2"/>
        <n v="4.9802168429330398E-2"/>
        <n v="3.9930576221481094E-3"/>
        <n v="5.4532899785188098E-2"/>
        <n v="9.1079605178966591E-5"/>
        <n v="2.1631053893297397E-3"/>
        <n v="1.0024370318670799E-2"/>
        <n v="5.7832798033569104E-2"/>
        <n v="4.8791687816214704E-3"/>
        <n v="4.4675295414649402E-2"/>
        <n v="1.5"/>
        <n v="600"/>
        <n v="3.3"/>
        <n v="1.4"/>
        <n v="8"/>
        <n v="0.9"/>
        <n v="16"/>
        <n v="11"/>
        <n v="12"/>
        <n v="0.89149800000000001"/>
        <n v="2.1203729999999998"/>
        <n v="1.07304"/>
        <n v="1.1109599999999999"/>
        <n v="3.8889969999999998"/>
        <n v="4.5630000000000006"/>
        <n v="9.9620800000000003"/>
        <n v="13.35"/>
        <n v="15.046200000000001"/>
        <n v="22.7652"/>
        <n v="705.34800000000007"/>
        <n v="0.649281"/>
        <n v="0.45378399999999997"/>
        <n v="0.68760100000000002"/>
        <n v="0.80748799999999998"/>
        <n v="2.3982000000000001"/>
        <n v="3"/>
        <n v="2.5346000000000002"/>
        <n v="1.8727199999999999"/>
        <n v="3.9987000000000004"/>
        <n v="6.5001199999999999"/>
        <n v="4.3743599999999994"/>
        <n v="135.756"/>
        <n v="1.3"/>
        <n v="900"/>
        <n v="9"/>
        <n v="4"/>
        <n v="14"/>
        <n v="2.1"/>
        <n v="10"/>
        <n v="0.62692399999999993"/>
        <n v="1.1829099999999999"/>
        <n v="1.871424"/>
        <n v="3.6061199999999998"/>
        <n v="3.5968"/>
        <n v="3.9104000000000001"/>
        <n v="9.7703299999999995"/>
        <n v="20.658749999999998"/>
        <n v="9.02"/>
        <n v="17.455829999999999"/>
        <n v="12.554879999999999"/>
        <n v="13.146100000000001"/>
        <n v="35.340000000000003"/>
        <n v="1093.68"/>
        <n v="170"/>
        <n v="1.2"/>
        <n v="6"/>
        <n v="7"/>
        <n v="8.9050200000000004"/>
        <n v="17.63344"/>
        <n v="17.68122"/>
        <n v="30.0045"/>
        <n v="276.84000000000003"/>
        <n v="0.8"/>
        <n v="120"/>
        <n v="13"/>
        <n v="27"/>
        <n v="29"/>
        <n v="17"/>
        <n v="20"/>
        <n v="1.5622879999999999"/>
        <n v="0.65170000000000006"/>
        <n v="1.3896539999999999"/>
        <n v="1.1532799999999999"/>
        <n v="6.3423799999999995"/>
        <n v="3.5862000000000003"/>
        <n v="5.54176"/>
        <n v="26.23"/>
        <n v="16.075409999999998"/>
        <n v="14.979159999999998"/>
        <n v="8.7740000000000009"/>
        <n v="9.2230000000000008"/>
        <n v="9.6530000000000005"/>
        <n v="59.374200000000002"/>
        <n v="14.994000000000002"/>
        <n v="15.282300000000001"/>
        <n v="23.1492"/>
        <n v="44"/>
        <n v="25.7517"/>
        <n v="171.94300000000001"/>
        <n v="700"/>
        <n v="0.26149499999999998"/>
        <n v="0.27155999999999997"/>
        <n v="1.254"/>
        <n v="1.418472"/>
        <n v="2.7835519999999998"/>
        <n v="28.441800000000001"/>
        <n v="881.82"/>
        <n v="0.2462656"/>
        <n v="0.57887999999999995"/>
        <n v="1.738637"/>
        <n v="2.9301599999999999"/>
        <n v="90.936000000000007"/>
        <n v="7.2233772626818506E-5"/>
        <n v="2.18455326514082E-3"/>
        <n v="8.5707181790214502E-3"/>
        <n v="5.2766676357464799E-2"/>
        <n v="7.1748717582416005E-5"/>
        <n v="1.0240000000000001E-2"/>
        <n v="2.1002036429904202E-3"/>
        <n v="1.1200548437720401E-4"/>
        <n v="3.1161049497343998E-3"/>
        <n v="9.6365900852487807E-3"/>
        <n v="4.42376299744364E-2"/>
        <n v="8.8554334262151506E-5"/>
        <n v="2.65448152967528E-3"/>
        <n v="9.2350593756485907E-3"/>
        <n v="5.1146049256397E-2"/>
        <n v="0.24990000000000001"/>
        <n v="0.77067300000000005"/>
        <n v="1.187252"/>
        <n v="3.6814399999999998"/>
        <n v="2.0966399999999998"/>
        <n v="3.4195199999999999"/>
        <n v="4.7946799999999996"/>
        <n v="12.580920000000001"/>
        <n v="5.1790200000000004"/>
        <n v="7.585"/>
        <n v="10.93581"/>
        <n v="8.1637799999999991"/>
        <n v="10.31358"/>
        <n v="105.9552"/>
        <n v="4.6851793360613403E-2"/>
        <n v="4.4728315499229399E-2"/>
        <n v="4.4122377854711597E-2"/>
        <n v="4.3380325494555103E-2"/>
        <n v="6.6782052160964198E-3"/>
        <n v="4.5004720594343801E-2"/>
        <n v="5.6106907048866397E-5"/>
        <n v="1.55766685571338E-3"/>
        <n v="8.5183098099160508E-3"/>
        <n v="4.67215829477447E-2"/>
        <n v="4.2975731537754899E-2"/>
        <n v="4.3753301811070899E-2"/>
        <n v="5.3127201168729002E-5"/>
        <n v="1.44960249404344E-3"/>
        <n v="4.4690421888354398E-2"/>
        <n v="5.1349026318213402E-5"/>
        <n v="1.4185845868165401E-3"/>
        <n v="6.1013284280946201E-3"/>
        <n v="4.37638815468342E-2"/>
        <n v="5.0880083003724202E-5"/>
        <n v="1.4690488586434701E-3"/>
        <n v="4.2119928466677899E-2"/>
        <n v="6.3699626505814696E-3"/>
        <n v="4.4624044912607998E-2"/>
        <n v="1.8"/>
        <n v="100"/>
        <n v="5.0006300000000001"/>
        <n v="20.168500000000002"/>
        <n v="15.073919999999999"/>
        <n v="15.074009999999999"/>
        <n v="8.516"/>
        <n v="37.310939999999995"/>
        <n v="155.30020000000002"/>
        <n v="130"/>
        <n v="2.4015"/>
        <n v="19.97146"/>
        <n v="7.2307199999999998"/>
        <n v="224.346"/>
        <n v="150"/>
        <n v="1.5476000000000001"/>
        <n v="7.5953399999999993"/>
        <n v="236.00400000000002"/>
        <n v="1.6"/>
        <n v="110"/>
        <n v="1.0486"/>
        <n v="5.4677000000000007"/>
        <n v="4.6352399999999996"/>
        <n v="11.597529999999999"/>
        <n v="4.93506"/>
        <n v="152.64600000000002"/>
        <n v="2.2000000000000002"/>
        <n v="5"/>
        <n v="70"/>
        <n v="3.9188399999999999"/>
        <n v="4.0510799999999998"/>
        <n v="5.02494"/>
        <n v="2.91072"/>
        <n v="9.4521599999999992"/>
        <n v="10.31404"/>
        <n v="26.1708"/>
        <n v="37.890599999999999"/>
        <n v="21.448800000000002"/>
        <n v="62.84928"/>
        <n v="12.402000000000001"/>
        <n v="18.7014"/>
        <n v="24.444900000000001"/>
        <n v="21.7288"/>
        <n v="90.505200000000002"/>
        <n v="1.1000000000000001"/>
        <n v="60"/>
        <n v="11.57982"/>
        <n v="4.4167199999999998"/>
        <n v="22.363440000000001"/>
        <n v="4.9896000000000003"/>
        <n v="34.112819999999999"/>
        <n v="136.56720000000001"/>
        <n v="0.7"/>
        <n v="18"/>
        <n v="90"/>
        <n v="1.0298959999999999"/>
        <n v="4.5171000000000001"/>
        <n v="4.5990899999999995"/>
        <n v="4.3972499999999997"/>
        <n v="12.71894"/>
        <n v="10.278"/>
        <n v="23.860200000000003"/>
        <n v="29.221800000000002"/>
        <n v="33.576900000000002"/>
        <n v="136.65300000000002"/>
        <n v="50"/>
        <n v="1.08927"/>
        <n v="1.36269"/>
        <n v="1.9635"/>
        <n v="60.69"/>
        <n v="9.8870100000000002E-2"/>
        <n v="0.43586999999999998"/>
        <n v="3.0950639999999998"/>
        <n v="0.45008999999999999"/>
        <n v="1.85287"/>
        <n v="6.4246299999999996"/>
        <n v="0.81104399999999999"/>
        <n v="3.0430199999999998"/>
        <n v="0.80201599999999995"/>
        <n v="12.064959999999999"/>
        <n v="6.1931399999999996"/>
        <n v="4.0422209999999996"/>
        <n v="2.8913920000000002"/>
        <n v="25.163160000000001"/>
        <n v="1.4577119999999999"/>
        <n v="0.99892000000000003"/>
        <n v="1.39527"/>
        <n v="4.1282699999999997"/>
        <n v="3.2639999999999998"/>
        <n v="3.4568099999999999"/>
        <n v="21.758800000000001"/>
        <n v="9.7965999999999998"/>
        <n v="10.683540000000001"/>
        <n v="15.791840000000001"/>
        <n v="13.3386"/>
        <n v="11.6701"/>
        <n v="54.081800000000001"/>
        <n v="15.918200000000001"/>
        <n v="28.9665"/>
        <n v="107.2974"/>
        <n v="1.4418249999999999"/>
        <n v="4.80403"/>
        <n v="2.13367"/>
        <n v="2.58588"/>
        <n v="2.5912000000000002"/>
        <n v="14.354699999999999"/>
        <n v="8.2408599999999996"/>
        <n v="12.2227"/>
        <n v="26.158629999999999"/>
        <n v="13.219200000000001"/>
        <n v="9.5571900000000003"/>
        <n v="9.8658000000000001"/>
        <n v="36.146000000000001"/>
        <n v="17.056000000000001"/>
        <n v="80.263999999999996"/>
        <n v="1.10805"/>
        <n v="2.05755"/>
        <n v="5.89621"/>
        <n v="2.9832000000000001"/>
        <n v="3.3332799999999998"/>
        <n v="9.1052499999999998"/>
        <n v="24.302199999999999"/>
        <n v="11.04663"/>
        <n v="12.775"/>
        <n v="16.130400000000002"/>
        <n v="11.5534"/>
        <n v="55.280099999999997"/>
        <n v="13.210800000000001"/>
        <n v="17.733000000000001"/>
        <n v="32.228000000000002"/>
        <n v="92.479200000000006"/>
        <n v="8.9356799999999996"/>
        <n v="2.78024"/>
        <n v="4.7601000000000004"/>
        <n v="24.772200000000002"/>
        <n v="34.912239999999997"/>
        <n v="17.978760000000001"/>
        <n v="29.36862"/>
        <n v="16.181999999999999"/>
        <n v="17.728899999999999"/>
        <n v="36.880800000000001"/>
        <n v="86.278099999999995"/>
        <n v="2.8567800000000001"/>
        <n v="2.9213200000000001"/>
        <n v="5.1029600000000004"/>
        <n v="39.99306"/>
        <n v="16.536000000000001"/>
        <n v="18.16"/>
        <n v="30.47784"/>
        <n v="20.0367"/>
        <n v="18.587800000000001"/>
        <n v="46.41"/>
        <n v="90.428799999999995"/>
        <n v="355.5111"/>
        <n v="4.0176600000000002"/>
        <n v="3.2435999999999998"/>
        <n v="3.5794299999999999"/>
        <n v="34.32978"/>
        <n v="8.7391500000000004"/>
        <n v="13.21128"/>
        <n v="9.7562300000000004"/>
        <n v="25.89789"/>
        <n v="19.310079999999999"/>
        <n v="40.666499999999999"/>
        <n v="110.92149999999999"/>
        <n v="1.4744600000000001"/>
        <n v="1.3594200000000001"/>
        <n v="1.6414299999999999"/>
        <n v="2.6227499999999999"/>
        <n v="6.4126399999999997"/>
        <n v="3.2265999999999999"/>
        <n v="18.213629999999998"/>
        <n v="10.2765"/>
        <n v="12.40512"/>
        <n v="9.5312000000000001"/>
        <n v="61.660499999999999"/>
        <n v="22.319199999999999"/>
        <n v="23.423200000000001"/>
        <n v="56.615499999999997"/>
        <n v="115.83"/>
        <n v="99.900499999999994"/>
        <n v="0.47812499999999997"/>
        <n v="1.187208"/>
        <n v="2.687147"/>
        <n v="3.4681249999999997"/>
        <n v="2.6640859999999997"/>
        <n v="1.65832"/>
        <n v="9.9695400000000003"/>
        <n v="19.881789999999999"/>
        <n v="7.1844299999999999"/>
        <n v="221.89200000000002"/>
        <n v="1.1514799999999998"/>
        <n v="0.70475999999999994"/>
        <n v="1.2627359999999999"/>
        <n v="1.3725799999999999"/>
        <n v="5.9310299999999998"/>
        <n v="184.464"/>
        <n v="4.3"/>
        <n v="3.2"/>
        <n v="28"/>
        <n v="33"/>
        <n v="0.39"/>
        <n v="4.9000000000000004"/>
        <n v="4.4000000000000004"/>
        <n v="80"/>
        <n v="0.6"/>
        <n v="2.8"/>
        <n v="4.8"/>
        <n v="430"/>
        <n v="4.2"/>
        <n v="15"/>
        <n v="21"/>
        <n v="23"/>
        <n v="230"/>
        <n v="49"/>
        <n v="19"/>
        <n v="3.6"/>
        <n v="4.0999999999999996"/>
        <n v="3.7"/>
        <n v="40"/>
        <n v="22"/>
        <n v="180"/>
        <n v="140"/>
        <n v="3.1"/>
        <n v="39"/>
        <n v="41"/>
        <n v="47"/>
        <n v="2.4"/>
        <n v="290"/>
        <n v="48"/>
        <n v="380"/>
        <n v="4.7"/>
        <n v="3.9"/>
        <n v="4.5999999999999996"/>
        <n v="3.8"/>
        <n v="34"/>
        <n v="43"/>
        <n v="26"/>
        <n v="36"/>
        <n v="1.7901404571743322E-2"/>
        <n v="12.393280088129991"/>
        <n v="0.1239328008812999"/>
        <n v="5.5081244836133296E-2"/>
        <n v="0.19278435692646653"/>
        <n v="2.8917653538969981E-2"/>
        <n v="0.11016248967226659"/>
        <n v="0.13770311209033323"/>
        <n v="0.51948051948051954"/>
        <n v="77.922077922077918"/>
        <n v="8.4415584415584419"/>
        <n v="5.1948051948051948"/>
        <n v="7.1428571428571423"/>
        <n v="2.1428571428571428"/>
        <n v="17.532467532467532"/>
        <n v="18.831168831168831"/>
        <n v="11.038961038961039"/>
        <n v="12.987012987012987"/>
        <n v="0.24919094540612516"/>
        <n v="0.48017576564580555"/>
        <n v="0.47893475366178428"/>
        <n v="0.52069241011984024"/>
        <n v="1.3009760319573902"/>
        <n v="2.7508322237017309"/>
        <n v="1.2010652463382157"/>
        <n v="2.3243448735019974"/>
        <n v="1.6717549933422102"/>
        <n v="1.7504793608521971"/>
        <n v="145.62982689747005"/>
        <n v="2.6711442453896221E-2"/>
        <n v="0.10151750236518448"/>
        <n v="0.1051050141911069"/>
        <n v="0.36792781456953638"/>
        <n v="0.43169347209082315"/>
        <n v="0.94248628192999051"/>
        <n v="1.2630085146641437"/>
        <n v="1.4234815515610217"/>
        <n v="66.73112582781458"/>
        <n v="8.9443651925820267E-2"/>
        <n v="0.10117489300998574"/>
        <n v="0.19854151212553495"/>
        <n v="62.897289586305284"/>
        <n v="1.6417706666666667E-2"/>
        <n v="3.8591999999999994E-2"/>
        <n v="0.11590913333333333"/>
        <n v="6.0624000000000002"/>
        <n v="1.06507E-4"/>
        <n v="2.7829759999999999E-3"/>
        <n v="1.2148357E-2"/>
        <n v="0.85091399999999995"/>
        <n v="9.7546001260239198E-2"/>
        <n v="8.4307615374921596E-2"/>
        <n v="8.2814564335224009E-2"/>
        <n v="8.0823829615627202E-2"/>
        <n v="9.4758972652803988E-2"/>
        <n v="8.3212711279143203E-2"/>
        <n v="7.3856258097038399E-2"/>
        <n v="0.1066038442344048"/>
        <n v="8.7592327662255998E-2"/>
        <n v="0.12123574442344079"/>
        <n v="0.12680980163831118"/>
        <n v="0.12163389136735998"/>
        <n v="0.1489069570258352"/>
        <n v="0.1501013978575928"/>
        <n v="0.15089769174543119"/>
        <n v="0.12262925872715839"/>
        <n v="0.11984223011972239"/>
        <n v="0.189517945305608"/>
        <n v="0.1453236345305608"/>
        <n v="0.17697631999999999"/>
        <n v="8.6397886830497594E-2"/>
        <n v="8.0823829615627188E-2"/>
        <n v="8.1221976559546397E-2"/>
        <n v="7.803680100819152E-2"/>
        <m/>
      </sharedItems>
    </cacheField>
    <cacheField name="Unité" numFmtId="0">
      <sharedItems containsBlank="1" count="16">
        <s v="Bq/l"/>
        <m/>
        <s v="Bq/kg_ce"/>
        <s v="Bq/kg_s"/>
        <s v="g"/>
        <s v="gc/kgf"/>
        <s v="gc/kgs"/>
        <s v="g/kg_ce"/>
        <s v="gs/kgf"/>
        <s v="g/kg_s"/>
        <s v="Bq/kg_f"/>
        <s v="µg/L"/>
        <s v="Bq/kg cendre" u="1"/>
        <s v="Bq/kg_frais" u="1"/>
        <s v="%" u="1"/>
        <s v="Bq/kg sec" u="1"/>
      </sharedItems>
    </cacheField>
    <cacheField name="&lt; (valeur en seuil)" numFmtId="0">
      <sharedItems containsBlank="1" count="3">
        <s v="&lt;"/>
        <s v=""/>
        <m/>
      </sharedItems>
    </cacheField>
    <cacheField name="commentaire" numFmtId="0">
      <sharedItems containsBlank="1" count="8">
        <s v=""/>
        <s v="Entier éviscéré"/>
        <s v="Fraction calcinée de l'échantillon 131080018"/>
        <s v="Hypothèse d'équilibre avec 214Bi pour déterminer 226Ra"/>
        <s v="Hypothèse d'équilibre avec 234Th pour déterminer 238U"/>
        <s v="Doublon de l'échantillon 132770020"/>
        <m/>
        <s v="Hypothèse d'équilibre avec 214Bi pour déterminer 226Ra et correction d'incertitude (3,04 contre 0,85 Bq/Kg sec)"/>
      </sharedItems>
    </cacheField>
    <cacheField name="moy pond res" numFmtId="0">
      <sharedItems containsString="0" containsBlank="1" containsNumber="1" minValue="5.8335398230088496E-5" maxValue="8820"/>
    </cacheField>
    <cacheField name="inc moy pond" numFmtId="0">
      <sharedItems containsString="0" containsBlank="1" containsNumber="1" minValue="2.9167699115044248E-5" maxValue="3077.7000000000003"/>
    </cacheField>
    <cacheField name="y/u²" numFmtId="0">
      <sharedItems containsString="0" containsBlank="1" containsNumber="1" minValue="6.4983591643110112E-4" maxValue="103671.30256934348"/>
    </cacheField>
    <cacheField name="1/u131" numFmtId="0">
      <sharedItems containsString="0" containsBlank="1" containsNumber="1" minValue="1.0557167957096225E-7" maxValue="1175426986.5389385"/>
    </cacheField>
    <cacheField name="moy pond" numFmtId="0" formula="SUM(#NAME?/#NAME?)" databaseField="0"/>
    <cacheField name="Inc pond" numFmtId="0" formula="SQRT(1/(SUM(#NAME?))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OURNIEUX Damien" refreshedDate="42632.566998263886" createdVersion="4" refreshedVersion="4" minRefreshableVersion="3" recordCount="1958">
  <cacheSource type="worksheet">
    <worksheetSource ref="A1:AN1048576" sheet="data"/>
  </cacheSource>
  <cacheFields count="40">
    <cacheField name="N° Echantillon" numFmtId="0">
      <sharedItems containsBlank="1" containsMixedTypes="1" containsNumber="1" containsInteger="1" minValue="122790001" maxValue="132770036" count="95">
        <n v="122790001"/>
        <n v="122790002"/>
        <n v="122790003"/>
        <n v="122790004"/>
        <n v="122790005"/>
        <n v="122790006"/>
        <n v="122790007"/>
        <n v="122790008"/>
        <n v="122790009"/>
        <n v="122790010"/>
        <n v="122790011"/>
        <n v="122790012"/>
        <n v="122790013"/>
        <n v="122790014"/>
        <n v="122790015"/>
        <n v="122900007"/>
        <n v="122900008"/>
        <n v="122900009"/>
        <n v="122900010"/>
        <n v="122900011"/>
        <n v="122900012"/>
        <n v="122900013"/>
        <n v="122900014"/>
        <n v="122900015"/>
        <n v="122900016"/>
        <n v="122900017"/>
        <n v="122900018"/>
        <n v="122900019"/>
        <n v="122900020"/>
        <n v="122900021"/>
        <n v="122900022"/>
        <n v="122900023"/>
        <n v="122900024"/>
        <n v="123390015"/>
        <n v="131360001"/>
        <n v="131360002"/>
        <n v="131360003"/>
        <n v="131360004"/>
        <n v="131360005"/>
        <n v="131720029"/>
        <n v="131720030"/>
        <n v="131720031"/>
        <n v="131720032"/>
        <n v="131720033"/>
        <n v="131720034"/>
        <n v="131720035"/>
        <n v="131720036"/>
        <n v="131720037"/>
        <n v="131720038"/>
        <n v="131720039"/>
        <n v="131720040"/>
        <n v="131080015"/>
        <n v="131080016"/>
        <n v="131080017"/>
        <n v="131080018"/>
        <n v="131080019"/>
        <n v="131080020"/>
        <n v="131080021"/>
        <n v="131580003"/>
        <n v="132770019"/>
        <n v="132770020"/>
        <n v="132770021"/>
        <n v="132770022"/>
        <n v="132770023"/>
        <n v="132770024"/>
        <n v="132770025"/>
        <n v="132770026"/>
        <n v="132770027"/>
        <n v="132770028"/>
        <n v="132770029"/>
        <n v="132770030"/>
        <n v="132770031"/>
        <n v="132770032"/>
        <n v="132770033"/>
        <n v="132770034"/>
        <n v="132770035"/>
        <n v="132770036"/>
        <s v="test"/>
        <s v="LAME08"/>
        <s v="LAME15"/>
        <s v="LAME23"/>
        <s v="LAME28"/>
        <s v="LAME31"/>
        <s v="LAME39"/>
        <s v="LAME40"/>
        <s v="LAME41"/>
        <s v="LAME10C"/>
        <s v="LAME18B"/>
        <s v="LAME23B"/>
        <s v="LAME23T"/>
        <s v="LAME42B"/>
        <s v="LAME42T"/>
        <s v="LAME48S"/>
        <s v="LAME"/>
        <m/>
      </sharedItems>
    </cacheField>
    <cacheField name="Natures" numFmtId="0">
      <sharedItems containsBlank="1" count="10">
        <s v="Eaux douces (eau de pluie, eau de nappe, eau de surface ...)"/>
        <s v="Poissons (anguille, brochet, gardon, perche, rais, sole, truite, ...)"/>
        <s v="Champignons (bolets, amanites, morilles, girolles, ...)"/>
        <s v="Légumes (légumes -feuilles, -tiges, -fruits, -racines,...) et fines herbes (thym, ...)"/>
        <s v="Phanérogames aquatiques (plantes aquatiques ou semi-aquatiques)"/>
        <s v="Lait (lait de vache, lait de chèvre, ...) et produits laitiers (crème, fromages, ...)"/>
        <s v="Sédiments (gravier, sable, limon, ...) de mer, de rivière, de lagune"/>
        <s v="Animaux d'élevage et gibier (bœuf, lapin, poulet, sanglier, biche, ...)"/>
        <s v="test"/>
        <m/>
      </sharedItems>
    </cacheField>
    <cacheField name="Espèces" numFmtId="0">
      <sharedItems containsBlank="1" count="16">
        <s v="Eau de cours d'eau"/>
        <s v="Eau de source"/>
        <s v="Eau d'étang"/>
        <s v="Eau de lac"/>
        <s v="Truite fario"/>
        <s v="Champignon non identifié"/>
        <s v="Topinambour"/>
        <s v="Phanérogames aquatiques non identifiées"/>
        <s v="Tanche"/>
        <s v="Fromage (variété non précisée)"/>
        <s v="Sédiments de milieu dulçaquicole (lacs, rivières,...)"/>
        <s v="Iris des marais ou Iris faux-acore"/>
        <s v="Potamot (espèce non identifiée)"/>
        <s v="Cerf, biche"/>
        <s v="test"/>
        <m/>
      </sharedItems>
    </cacheField>
    <cacheField name="Fraction" numFmtId="0">
      <sharedItems containsBlank="1"/>
    </cacheField>
    <cacheField name="Code fraction" numFmtId="0">
      <sharedItems containsBlank="1"/>
    </cacheField>
    <cacheField name="n° point" numFmtId="0">
      <sharedItems containsBlank="1" containsMixedTypes="1" containsNumber="1" containsInteger="1" minValue="7" maxValue="58" count="85">
        <n v="26"/>
        <s v="26A"/>
        <n v="27"/>
        <n v="30"/>
        <n v="29"/>
        <n v="15"/>
        <n v="14"/>
        <n v="20"/>
        <n v="21"/>
        <n v="17"/>
        <n v="16"/>
        <n v="19"/>
        <n v="18"/>
        <n v="22"/>
        <s v="20C"/>
        <s v="E6"/>
        <n v="7"/>
        <n v="9"/>
        <n v="10"/>
        <n v="11"/>
        <n v="12"/>
        <s v="12B"/>
        <n v="32"/>
        <n v="33"/>
        <n v="34"/>
        <n v="35"/>
        <s v="37B"/>
        <n v="38"/>
        <n v="42"/>
        <s v="42T"/>
        <n v="43"/>
        <n v="44"/>
        <n v="45"/>
        <n v="58"/>
        <n v="55"/>
        <n v="36"/>
        <n v="54"/>
        <n v="57"/>
        <n v="56"/>
        <s v="E1"/>
        <s v="E2"/>
        <s v="E4"/>
        <s v="5a"/>
        <s v="3b"/>
        <n v="13"/>
        <s v="24a"/>
        <n v="50"/>
        <n v="49"/>
        <n v="48"/>
        <n v="53"/>
        <s v="0a"/>
        <s v="POI1"/>
        <s v="CHAMP1"/>
        <s v="TOP1"/>
        <n v="8"/>
        <s v="POI3"/>
        <s v="FROM1"/>
        <s v="62B"/>
        <s v="18b"/>
        <s v="19t"/>
        <n v="23"/>
        <n v="31"/>
        <n v="40"/>
        <n v="41"/>
        <s v="CERF1"/>
        <s v="0B"/>
        <s v="1s"/>
        <s v="2B"/>
        <s v="2B - bis"/>
        <s v="5B"/>
        <s v="5B-RG"/>
        <s v="24b"/>
        <s v="RT"/>
        <s v="V1"/>
        <n v="24"/>
        <s v="test"/>
        <n v="28"/>
        <n v="39"/>
        <s v="10C"/>
        <s v="23B"/>
        <s v="23T"/>
        <s v="42B"/>
        <s v="48S"/>
        <s v="SED1"/>
        <m/>
      </sharedItems>
    </cacheField>
    <cacheField name="Point de prélèvement" numFmtId="0">
      <sharedItems containsBlank="1" count="93">
        <s v="E26"/>
        <s v="E26A"/>
        <s v="E27"/>
        <s v="E30"/>
        <s v="E29"/>
        <s v="E15"/>
        <s v="E14"/>
        <s v="E20"/>
        <s v="E21"/>
        <s v="E17"/>
        <s v="E16"/>
        <s v="E19"/>
        <s v="E18"/>
        <s v="E22"/>
        <s v="E20C"/>
        <s v="E6"/>
        <s v="E7"/>
        <s v="E9"/>
        <s v="E10"/>
        <s v="E11"/>
        <s v="E12"/>
        <s v="E12B"/>
        <s v="E32"/>
        <s v="E33"/>
        <s v="E34"/>
        <s v="E35"/>
        <s v="E37B"/>
        <s v="E38"/>
        <s v="E42"/>
        <s v="E42T"/>
        <s v="E43"/>
        <s v="E44"/>
        <s v="E45"/>
        <s v="E58"/>
        <s v="E55"/>
        <s v="E36"/>
        <s v="E54"/>
        <s v="E57"/>
        <s v="E56"/>
        <s v="E1"/>
        <s v="E2"/>
        <s v="E4"/>
        <s v="E5a"/>
        <s v="E3b"/>
        <s v="E13"/>
        <s v="E24a"/>
        <s v="E50"/>
        <s v="E49"/>
        <s v="E48"/>
        <s v="E53"/>
        <s v="E0a"/>
        <s v="POI1"/>
        <s v="CHAMP1"/>
        <s v="TOP1"/>
        <s v="VEG8"/>
        <s v="POI3"/>
        <s v="FROM1"/>
        <s v="S62B"/>
        <s v="VEG18b"/>
        <s v="VEG19t"/>
        <s v="VEG23"/>
        <s v="VEG31"/>
        <s v="VEG40"/>
        <s v="VEG41"/>
        <s v="CERF1"/>
        <s v="S0B"/>
        <s v="S1s"/>
        <s v="S2B"/>
        <s v="S2B - bis"/>
        <s v="S5B"/>
        <s v="S5B-RG"/>
        <s v="S24b"/>
        <s v="RT"/>
        <s v="VEGV1"/>
        <s v="VEG24"/>
        <s v="test"/>
        <s v="S8"/>
        <s v="S15"/>
        <s v="S23"/>
        <s v="S28"/>
        <s v="S31"/>
        <s v="S39"/>
        <s v="S40"/>
        <s v="S41"/>
        <s v="S10C"/>
        <s v="S18B"/>
        <s v="S23B"/>
        <s v="S23T"/>
        <s v="S42B"/>
        <s v="S42T"/>
        <s v="S48S"/>
        <s v="SED1"/>
        <m/>
      </sharedItems>
    </cacheField>
    <cacheField name="secteur" numFmtId="0">
      <sharedItems containsBlank="1"/>
    </cacheField>
    <cacheField name="Situation" numFmtId="0">
      <sharedItems containsBlank="1"/>
    </cacheField>
    <cacheField name="Situation1" numFmtId="0">
      <sharedItems containsBlank="1"/>
    </cacheField>
    <cacheField name="Point de prélèvement terrain" numFmtId="0">
      <sharedItems containsBlank="1"/>
    </cacheField>
    <cacheField name="Latitude" numFmtId="0">
      <sharedItems containsBlank="1" containsMixedTypes="1" containsNumber="1" minValue="44.880529850000002" maxValue="45.692388345806499" count="81">
        <n v="45.427865400000002"/>
        <n v="45.423310299999997"/>
        <n v="45.420054999999998"/>
        <n v="45.397132599999999"/>
        <n v="45.397886300000003"/>
        <n v="45.382145000000001"/>
        <n v="45.384405999999998"/>
        <n v="45.306120999999997"/>
        <n v="45.376079099999998"/>
        <n v="45.498643800000004"/>
        <n v="45.509070600000001"/>
        <n v="45.420504000000001"/>
        <n v="45.473578000000003"/>
        <n v="45.387329000000001"/>
        <n v="45.353919400000002"/>
        <n v="45.546920962500003"/>
        <n v="45.527036000000003"/>
        <n v="45.668362600000002"/>
        <n v="45.667905035416702"/>
        <n v="45.692388345806499"/>
        <n v="45.665717390909101"/>
        <n v="45.666027618709698"/>
        <n v="45.3176135770833"/>
        <n v="45.318176231506897"/>
        <n v="45.167356451428603"/>
        <n v="45.164607556666702"/>
        <n v="45.160000199999999"/>
        <n v="45.163666999999997"/>
        <n v="45.124686825714299"/>
        <n v="45.141956084615401"/>
        <n v="45.117517399999997"/>
        <n v="45.111345200000002"/>
        <n v="45.1114137"/>
        <n v="45.136812999999997"/>
        <n v="45.035221800000002"/>
        <n v="44.880529850000002"/>
        <n v="45.037094500000002"/>
        <n v="45.097175100000001"/>
        <n v="44.920450000000002"/>
        <n v="45.385823000000002"/>
        <n v="45.401052"/>
        <n v="45.416558000000002"/>
        <n v="45.392487000000003"/>
        <n v="45.364649999999997"/>
        <n v="45.220115"/>
        <n v="45.103873700000001"/>
        <n v="45.131183800000002"/>
        <n v="45.074878300000002"/>
        <n v="45.083093900000001"/>
        <n v="44.908357799999997"/>
        <n v="45.442526299999997"/>
        <n v="45.607894000000002"/>
        <n v="45.63353"/>
        <n v="45.608190999999998"/>
        <n v="45.545433000000003"/>
        <n v="45.169148999999997"/>
        <n v="45.183133900000001"/>
        <n v="45.474848000000001"/>
        <n v="45.431229299999998"/>
        <n v="45.267919399999997"/>
        <n v="45.396079999999998"/>
        <n v="45.151055999999997"/>
        <n v="45.130499999999998"/>
        <s v=""/>
        <n v="45.398434000000002"/>
        <n v="45.392470000000003"/>
        <n v="45.392491999999997"/>
        <n v="45.099973900000002"/>
        <n v="45.108874"/>
        <s v="test"/>
        <n v="45.298447799999998"/>
        <n v="45.416777777777803"/>
        <n v="45.396083333333301"/>
        <n v="45.171972222222202"/>
        <n v="45.151055555555601"/>
        <n v="45.672274000000002"/>
        <n v="45.255832099999999"/>
        <n v="45.160767999999997"/>
        <n v="45.142668999999998"/>
        <n v="45.088751199999997"/>
        <m/>
      </sharedItems>
    </cacheField>
    <cacheField name="Longitude" numFmtId="0">
      <sharedItems containsBlank="1" containsMixedTypes="1" containsNumber="1" minValue="-0.27615020000000001" maxValue="2.5067313000000002" count="81">
        <n v="1.8590172"/>
        <n v="1.8512458000000001"/>
        <n v="1.8404160000000001"/>
        <n v="1.7947766000000001"/>
        <n v="1.7945173999999999"/>
        <n v="2.1295809999999999"/>
        <n v="2.127907"/>
        <n v="2.0273835999999998"/>
        <n v="2.0306057000000002"/>
        <n v="2.0990872"/>
        <n v="2.0877753999999999"/>
        <n v="2.08379"/>
        <n v="2.0985594000000001"/>
        <n v="2.0271849999999998"/>
        <n v="2.0184365"/>
        <n v="2.2988885749999999"/>
        <n v="2.303817"/>
        <n v="2.1143717"/>
        <n v="2.1177610354166698"/>
        <n v="2.1641671548387098"/>
        <n v="2.17858630242424"/>
        <n v="2.0920335470967801"/>
        <n v="1.7978560479166701"/>
        <n v="1.79426658356164"/>
        <n v="1.4601100514285701"/>
        <n v="1.45829586"/>
        <n v="2.1022574999999999"/>
        <n v="2.0933118999999998"/>
        <n v="2.1538084514285698"/>
        <n v="2.0988271051282101"/>
        <n v="2.1530608999999998"/>
        <n v="2.1548839000000002"/>
        <n v="2.1544249999999998"/>
        <n v="2.1457989999999998"/>
        <n v="-0.1537848"/>
        <n v="0.86881255999999996"/>
        <n v="-0.1471546"/>
        <n v="-5.63793E-2"/>
        <n v="-0.27615020000000001"/>
        <n v="2.4588760000000001"/>
        <n v="2.3971309999999999"/>
        <n v="2.3694739999999999"/>
        <n v="2.3641130000000001"/>
        <n v="2.3679941000000002"/>
        <n v="2.112536"/>
        <n v="1.9544313"/>
        <n v="2.0024521000000002"/>
        <n v="1.9232144"/>
        <n v="2.13853443"/>
        <n v="1.8102925999999999"/>
        <n v="2.5067313000000002"/>
        <n v="2.2442730000000002"/>
        <n v="2.1015980000000001"/>
        <n v="2.2442980000000001"/>
        <n v="2.2820200000000002"/>
        <n v="2.2004380000000001"/>
        <n v="7.2862200000000002E-2"/>
        <n v="2.0977380000000001"/>
        <n v="2.1000261999999998"/>
        <n v="2.0020079000000002"/>
        <n v="1.7940560000000001"/>
        <n v="2.0434999999999999"/>
        <n v="2.1365599999999998"/>
        <s v=""/>
        <n v="2.4022399999999999"/>
        <n v="2.3635999999999999"/>
        <n v="2.3648709999999999"/>
        <n v="2.1515213000000002"/>
        <n v="1.9561850000000001"/>
        <s v="test"/>
        <n v="2.0235732"/>
        <n v="1.8332222222222201"/>
        <n v="1.79405555555556"/>
        <n v="2.077"/>
        <n v="2.1365555555555602"/>
        <n v="2.1856019999999998"/>
        <n v="2.0027341000000001"/>
        <n v="2.143443"/>
        <n v="2.099583"/>
        <n v="2.1405308999999999"/>
        <m/>
      </sharedItems>
    </cacheField>
    <cacheField name="Date de prélèvement" numFmtId="164">
      <sharedItems containsDate="1" containsBlank="1" containsMixedTypes="1" minDate="2012-10-02T00:00:00" maxDate="2013-06-07T12:00:00" count="43">
        <d v="2012-10-03T00:00:00"/>
        <d v="2012-10-02T00:00:00"/>
        <d v="2012-10-05T00:00:00"/>
        <d v="2012-10-04T00:00:00"/>
        <d v="2012-10-02T18:30:00"/>
        <d v="2012-10-02T09:45:00"/>
        <d v="2012-10-02T10:30:00"/>
        <d v="2012-11-23T00:00:00"/>
        <d v="2013-04-25T18:00:00"/>
        <d v="2013-04-26T00:00:00"/>
        <d v="2013-04-25T15:10:00"/>
        <d v="2013-04-25T16:10:00"/>
        <d v="2013-02-12T00:00:00"/>
        <d v="2013-06-04T15:20:00"/>
        <d v="2013-06-05T13:45:00"/>
        <d v="2013-06-05T12:05:00"/>
        <d v="2013-06-05T10:00:00"/>
        <d v="2013-06-05T15:30:00"/>
        <d v="2013-06-05T19:15:00"/>
        <d v="2013-06-06T12:10:00"/>
        <d v="2013-06-06T11:15:00"/>
        <d v="2013-06-06T14:40:00"/>
        <d v="2013-06-07T10:40:00"/>
        <d v="2013-06-06T16:50:00"/>
        <d v="2013-06-04T12:30:00"/>
        <d v="2012-10-04T17:31:00"/>
        <d v="2012-10-05T12:24:00"/>
        <d v="2013-02-12T10:30:00"/>
        <d v="2013-04-25T10:40:00"/>
        <d v="2013-06-03T00:00:00"/>
        <d v="2013-06-04T00:00:00"/>
        <d v="2013-06-05T00:00:00"/>
        <d v="2013-06-04T13:30:00"/>
        <d v="2013-06-05T13:30:00"/>
        <d v="2013-06-05T10:45:00"/>
        <d v="2013-06-05T11:35:00"/>
        <d v="2013-06-06T12:30:00"/>
        <d v="2013-06-07T12:00:00"/>
        <d v="2013-06-04T16:00:00"/>
        <d v="2013-06-06T00:00:00"/>
        <s v="test"/>
        <m/>
        <d v="2012-10-22T09:45:00" u="1"/>
      </sharedItems>
    </cacheField>
    <cacheField name="Radionucléide" numFmtId="0">
      <sharedItems containsBlank="1" count="47">
        <s v="235U"/>
        <s v="226Ra"/>
        <s v="234U"/>
        <s v="ALPHA"/>
        <s v="238U"/>
        <s v="BETA"/>
        <s v="pH"/>
        <s v="110Agm"/>
        <s v="241Am"/>
        <s v="7Be"/>
        <s v="57Co"/>
        <s v="58Co"/>
        <s v="60Co"/>
        <s v="134Cs"/>
        <s v="137Cs"/>
        <s v="154Eu"/>
        <s v="40K"/>
        <s v="54Mn"/>
        <s v="22Na"/>
        <s v="106Rh"/>
        <s v="124Sb"/>
        <s v="125Sb"/>
        <s v="228Ac"/>
        <s v="212Pb"/>
        <s v="212Bi"/>
        <s v="208Tl"/>
        <s v="234Th"/>
        <s v="234Pa"/>
        <s v="214Pb"/>
        <s v="214Bi"/>
        <s v="210Pb"/>
        <s v="210Po"/>
        <s v="P"/>
        <s v="110mAg"/>
        <s v="223Ra"/>
        <s v="227Th"/>
        <s v="F"/>
        <s v="PE GA"/>
        <s v="231Pa"/>
        <s v="K"/>
        <s v="P ECH"/>
        <s v="230Th"/>
        <s v="234mPa"/>
        <s v="131I"/>
        <s v="test"/>
        <s v="U"/>
        <m/>
      </sharedItems>
    </cacheField>
    <cacheField name="Activité" numFmtId="0">
      <sharedItems containsString="0" containsBlank="1" containsNumber="1" minValue="5.8335398230088496E-5" maxValue="8820" count="1306">
        <n v="5.9999999999999995E-5"/>
        <n v="1.5000000000000001E-2"/>
        <n v="2.6000000000000003E-3"/>
        <n v="6.3822943987529501E-3"/>
        <n v="1.3000000000000002E-3"/>
        <n v="5.5563126304327498E-2"/>
        <n v="7"/>
        <n v="2.1000000000000001E-2"/>
        <n v="6.2885705702726202E-3"/>
        <n v="0.10282626073723801"/>
        <n v="6.8"/>
        <n v="9.6735511975731599E-3"/>
        <n v="5.57576541224864E-2"/>
        <n v="1.7418928796471302E-3"/>
        <n v="9.1143711216647803E-3"/>
        <n v="1.5054931316950202E-3"/>
        <n v="8.7324196467883697E-2"/>
        <n v="7.5"/>
        <n v="1.12564224812412E-2"/>
        <n v="5.9356982057196604E-2"/>
        <n v="2.5879551354757399E-3"/>
        <n v="9.6301833451327402E-5"/>
        <n v="2.5461533925824598E-3"/>
        <n v="9.2019021523035913E-3"/>
        <n v="1.4432826717076202E-3"/>
        <n v="6.8934230251338102E-2"/>
        <n v="2.9612178954001303E-3"/>
        <n v="8.4961168327433591E-5"/>
        <n v="1.6E-2"/>
        <n v="2.1421069351392902E-3"/>
        <n v="1.0921928410308999E-2"/>
        <n v="2.6003972274732199E-3"/>
        <n v="7.8629999999999992E-2"/>
        <n v="1.31886175173283E-3"/>
        <n v="6.7"/>
        <n v="9.7337833454672895E-3"/>
        <n v="0.10901920187269899"/>
        <n v="10"/>
        <n v="1.1000000000000001E-2"/>
        <n v="1.5690791825475201E-2"/>
        <n v="8.4370826320745898E-2"/>
        <n v="1.9036400756143701E-3"/>
        <n v="8.4"/>
        <n v="1.3540780672566401E-4"/>
        <n v="3.4045708220816905E-3"/>
        <n v="2.73726023944549E-3"/>
        <n v="2.2682961764703403E-2"/>
        <n v="7.667112040575709E-2"/>
        <n v="8.3337694194690303E-5"/>
        <n v="1.7000000000000001E-2"/>
        <n v="2.0936471440779402E-3"/>
        <n v="1.3123092631355901E-2"/>
        <n v="8.2339999999999997E-2"/>
        <n v="7.5772340264650302E-3"/>
        <n v="6.9"/>
        <n v="1.5192898284955799E-4"/>
        <n v="1.4E-2"/>
        <n v="3.7148055699880401E-3"/>
        <n v="1.6558725342642099E-2"/>
        <n v="5.0002645862063703E-2"/>
        <n v="1.3550264569911502E-4"/>
        <n v="3.42575039822253E-3"/>
        <n v="1.9094245032526602E-2"/>
        <n v="9.1247305827594202E-2"/>
        <n v="6.4"/>
        <n v="7.7504474017699098E-5"/>
        <n v="1.2E-2"/>
        <n v="2.0912989736797099E-3"/>
        <n v="2.26446074354127E-3"/>
        <n v="1.50864026582451E-2"/>
        <n v="6.6577814085342898E-2"/>
        <n v="1.5204236420919998E-2"/>
        <n v="0.01"/>
        <n v="9.306684814114681E-3"/>
        <n v="1.2237994895873501E-2"/>
        <n v="7.560323937748431E-2"/>
        <n v="7.1599999999999997E-3"/>
        <n v="4.6906686830497802E-3"/>
        <n v="7.4242721969255701E-2"/>
        <n v="1.22167711588657E-2"/>
        <n v="4.7155528670447403E-3"/>
        <n v="8.1670169319219998E-2"/>
        <n v="1.24420919974795E-3"/>
        <n v="9.7413098814159299E-5"/>
        <n v="2.7086145543496801E-3"/>
        <n v="7.6643286704473797E-3"/>
        <n v="1.8928552967450298E-2"/>
        <n v="7.17417455286289E-2"/>
        <n v="2.14003982356648E-3"/>
        <n v="1.3460006123893798E-4"/>
        <n v="3.3325602632028701E-3"/>
        <n v="5.9224357908002501E-3"/>
        <n v="4.1785439064608298E-2"/>
        <n v="4.8981801814464897E-2"/>
        <n v="9.0827271581600498E-3"/>
        <n v="1.3000000000000001E-2"/>
        <n v="6.5043123931223705E-3"/>
        <n v="1.106102E-2"/>
        <n v="8.3127628327679504E-2"/>
        <n v="7.0960990252858609E-3"/>
        <n v="9.4095960494479103E-2"/>
        <n v="3.61282572557522E-4"/>
        <n v="3.3000000000000002E-2"/>
        <n v="7.62685745342677E-3"/>
        <n v="8.8595448622108192E-2"/>
        <n v="0.166238723850408"/>
        <n v="9.4218343372388103E-3"/>
        <n v="1.5428194076874599E-3"/>
        <n v="5.7191885912049198E-2"/>
        <n v="9.9700417472478702E-3"/>
        <n v="1.2193250157529899E-3"/>
        <n v="6.9008857108071503E-2"/>
        <n v="1.44328267170762E-3"/>
        <n v="5.6529735717601405E-3"/>
        <n v="2.5381867674858201E-3"/>
        <n v="5.6375329321634096E-2"/>
        <n v="1.39351430371771E-3"/>
        <n v="9.2649318651625706E-3"/>
        <n v="0.185228488991382"/>
        <n v="1.1312967796460201E-4"/>
        <n v="2.4091767860194803E-3"/>
        <n v="1.3038909611920601E-2"/>
        <n v="8.6482068179716598E-2"/>
        <n v="7.0925521279646003E-4"/>
        <n v="1.5922713257562799E-2"/>
        <n v="4.5408160521070905E-2"/>
        <n v="9.1730882913352393E-2"/>
        <n v="4.3529078240708006E-4"/>
        <n v="1.0297509919671799E-2"/>
        <n v="4.7955576734283106E-2"/>
        <n v="0.108599865505521"/>
        <n v="1.29419957787611E-4"/>
        <n v="2.8724339715433299E-3"/>
        <n v="1.0603109667365501E-2"/>
        <n v="5.6474481475375503E-2"/>
        <n v="2.2576901893805302E-4"/>
        <n v="5.6760803631857809E-3"/>
        <n v="3.8063170297320301E-2"/>
        <n v="7.8002346868718694E-2"/>
        <n v="4.7611154294919002E-3"/>
        <n v="9.9646480387181893E-2"/>
        <n v="2.2517983141592899E-4"/>
        <n v="5.1041627435481109E-3"/>
        <n v="3.0026898051009901E-2"/>
        <n v="0.11316236452020201"/>
        <n v="5.8335398230088496E-5"/>
        <n v="1.29E-2"/>
        <n v="2.5323406255341003E-3"/>
        <n v="8.6248587336044801E-3"/>
        <n v="5.8591531026902101E-2"/>
        <n v="6.6"/>
        <n v="1.7"/>
        <n v="2400"/>
        <n v="1.9"/>
        <n v="100"/>
        <n v="2.7"/>
        <n v="2.2000000000000002"/>
        <n v="12.3"/>
        <n v="1.8"/>
        <n v="5100"/>
        <n v="5"/>
        <n v="30"/>
        <n v="180"/>
        <n v="6"/>
        <n v="10.3"/>
        <n v="14"/>
        <n v="2.5"/>
        <n v="16"/>
        <n v="220"/>
        <n v="1300"/>
        <n v="129"/>
        <n v="111"/>
        <n v="101"/>
        <n v="18"/>
        <n v="0.53270000000000006"/>
        <n v="0.95860000000000001"/>
        <n v="2.0017"/>
        <n v="3.8200000000000003"/>
        <n v="3.87"/>
        <n v="3.95"/>
        <n v="4.3"/>
        <n v="4.4710000000000001"/>
        <n v="4.6290000000000004"/>
        <n v="5.0216699999999994"/>
        <n v="6.0200000000000005"/>
        <n v="6.24"/>
        <n v="9.17"/>
        <n v="13.344000000000001"/>
        <n v="13.5"/>
        <n v="14.6"/>
        <n v="17.2"/>
        <n v="19.322171952435902"/>
        <n v="19.900000000000002"/>
        <n v="20"/>
        <n v="22.6"/>
        <n v="34.700000000000003"/>
        <n v="35.6"/>
        <n v="47.9"/>
        <n v="94.6462715105162"/>
        <n v="117"/>
        <n v="183"/>
        <n v="204.15143295199903"/>
        <n v="205.04908800000001"/>
        <n v="214.64000000000001"/>
        <n v="313.8"/>
        <n v="356.5"/>
        <n v="403"/>
        <n v="485"/>
        <n v="515"/>
        <n v="1695.8"/>
        <n v="5670"/>
        <n v="0.50483999999999996"/>
        <n v="0.74630000000000007"/>
        <n v="1.048"/>
        <n v="1.07"/>
        <n v="1.1300000000000001"/>
        <n v="1.1500000000000001"/>
        <n v="1.33"/>
        <n v="1.367"/>
        <n v="1.67"/>
        <n v="1.984"/>
        <n v="2.0108999999999999"/>
        <n v="2.25"/>
        <n v="2.27"/>
        <n v="4.0010599999999998"/>
        <n v="4.0153099999999995"/>
        <n v="4.74"/>
        <n v="4.9800000000000004"/>
        <n v="4.99"/>
        <n v="5.3"/>
        <n v="8.83"/>
        <n v="9.1032524692258896"/>
        <n v="11.42"/>
        <n v="12"/>
        <n v="13.34"/>
        <n v="13.6"/>
        <n v="14.8"/>
        <n v="14.81"/>
        <n v="15.8"/>
        <n v="18.3"/>
        <n v="34.800000000000004"/>
        <n v="54.5"/>
        <n v="75.708716369062003"/>
        <n v="80.837937999999994"/>
        <n v="98.7"/>
        <n v="99.8"/>
        <n v="103"/>
        <n v="120.24048096192401"/>
        <n v="146"/>
        <n v="778.1"/>
        <n v="1080"/>
        <n v="2077.6999999999998"/>
        <n v="2.4"/>
        <n v="4000"/>
        <n v="150"/>
        <n v="4"/>
        <n v="3.3"/>
        <n v="8500"/>
        <n v="50"/>
        <n v="270"/>
        <n v="8"/>
        <n v="53"/>
        <n v="36"/>
        <n v="34"/>
        <n v="12.9"/>
        <n v="26"/>
        <n v="310"/>
        <n v="1900"/>
        <n v="130"/>
        <n v="70"/>
        <n v="69"/>
        <n v="38"/>
        <n v="0.53967999999999994"/>
        <n v="0.82490000000000008"/>
        <n v="2.00875"/>
        <n v="3.9990799999999997"/>
        <n v="4.02806"/>
        <n v="4.0790000000000006"/>
        <n v="4.08"/>
        <n v="4.53"/>
        <n v="4.6100000000000003"/>
        <n v="5.0200000000000005"/>
        <n v="5.25"/>
        <n v="5.32"/>
        <n v="8.64"/>
        <n v="10.8"/>
        <n v="12.161000000000001"/>
        <n v="13.769848455066199"/>
        <n v="14.200000000000001"/>
        <n v="22.2"/>
        <n v="22.48"/>
        <n v="22.8"/>
        <n v="24.44"/>
        <n v="25.7"/>
        <n v="36.9"/>
        <n v="37"/>
        <n v="38.300000000000004"/>
        <n v="39.35"/>
        <n v="41"/>
        <n v="46.4"/>
        <n v="70.7"/>
        <n v="83.2"/>
        <n v="93.5"/>
        <n v="103.424628177103"/>
        <n v="133.138969873664"/>
        <n v="196"/>
        <n v="285"/>
        <n v="411.6"/>
        <n v="514.6"/>
        <n v="539"/>
        <n v="730"/>
        <n v="4666.2"/>
        <n v="8820"/>
        <n v="3300"/>
        <n v="2.1"/>
        <n v="140"/>
        <n v="2.2999999999999998"/>
        <n v="1470"/>
        <n v="240"/>
        <n v="11"/>
        <n v="3.2"/>
        <n v="40"/>
        <n v="2.8"/>
        <n v="19"/>
        <n v="300"/>
        <n v="1500"/>
        <n v="39"/>
        <n v="46"/>
        <n v="8.7200000000000006"/>
        <n v="12.8"/>
        <n v="13.8"/>
        <n v="14.4"/>
        <n v="15.67"/>
        <n v="17.7"/>
        <n v="18.400000000000002"/>
        <n v="19.400000000000002"/>
        <n v="35.200000000000003"/>
        <n v="56"/>
        <n v="57.9"/>
        <n v="59.5"/>
        <n v="68.8"/>
        <n v="71.7"/>
        <n v="72.3"/>
        <n v="75.8"/>
        <n v="85.975282106394388"/>
        <n v="158"/>
        <n v="186.1"/>
        <n v="252"/>
        <n v="908"/>
        <n v="1530"/>
        <n v="1800"/>
        <n v="1000"/>
        <n v="0.9"/>
        <n v="33"/>
        <n v="0.8"/>
        <n v="9"/>
        <n v="1310"/>
        <n v="1.2"/>
        <n v="2"/>
        <n v="90"/>
        <n v="32.4"/>
        <n v="114"/>
        <n v="280"/>
        <n v="202"/>
        <n v="198"/>
        <n v="0.65900000000000003"/>
        <n v="0.69600000000000006"/>
        <n v="0.72100000000000009"/>
        <n v="0.78900000000000003"/>
        <n v="0.80400000000000005"/>
        <n v="1.0085299999999999"/>
        <n v="1.0335000000000001"/>
        <n v="1.52"/>
        <n v="2.0057100000000001"/>
        <n v="4.6399999999999997"/>
        <n v="4.6550000000000002"/>
        <n v="5.0234000000000005"/>
        <n v="5.74"/>
        <n v="8.5400000000000009"/>
        <n v="9.01"/>
        <n v="11.370000000000001"/>
        <n v="25.400000000000002"/>
        <n v="27.8"/>
        <n v="44.800000000000004"/>
        <n v="86"/>
        <n v="87.7"/>
        <n v="87.74"/>
        <n v="92.23"/>
        <n v="96.53"/>
        <n v="102"/>
        <n v="105"/>
        <n v="115.48827196496201"/>
        <n v="121"/>
        <n v="155"/>
        <n v="178.05676229116"/>
        <n v="191"/>
        <n v="200"/>
        <n v="213"/>
        <n v="239.6"/>
        <n v="392.6"/>
        <n v="549.1"/>
        <n v="648.60368389780103"/>
        <n v="841.5"/>
        <n v="1390"/>
        <n v="5225.3"/>
        <n v="1.4"/>
        <n v="1.5"/>
        <n v="3.1"/>
        <n v="4.5999999999999996"/>
        <n v="13"/>
        <n v="28"/>
        <n v="60"/>
        <n v="6100"/>
        <n v="0.1739"/>
        <n v="0.40230000000000005"/>
        <n v="0.67890000000000006"/>
        <n v="1.0580000000000001"/>
        <n v="2.0022199999999999"/>
        <n v="3.29"/>
        <n v="3.62"/>
        <n v="3.7"/>
        <n v="3.74"/>
        <n v="3.89"/>
        <n v="4.0000599999999995"/>
        <n v="4.0291800000000002"/>
        <n v="4.13"/>
        <n v="4.1900000000000004"/>
        <n v="4.7759999999999998"/>
        <n v="5.0209399999999995"/>
        <n v="5.13"/>
        <n v="5.54"/>
        <n v="5.7040000000000006"/>
        <n v="7.59"/>
        <n v="16.2"/>
        <n v="16.899999999999999"/>
        <n v="18.7"/>
        <n v="18.7486019295788"/>
        <n v="26.900000000000002"/>
        <n v="28.6"/>
        <n v="33.799999999999997"/>
        <n v="56.5"/>
        <n v="71.333687566418703"/>
        <n v="229"/>
        <n v="262.82956299044599"/>
        <n v="357"/>
        <n v="389.1"/>
        <n v="601"/>
        <n v="752.80000000000007"/>
        <n v="3045.7000000000003"/>
        <n v="7100"/>
        <n v="0.54900000000000004"/>
        <n v="0.54970000000000008"/>
        <n v="0.67600000000000005"/>
        <n v="0.68600000000000005"/>
        <n v="0.82600000000000007"/>
        <n v="0.95300000000000007"/>
        <n v="1.0720000000000001"/>
        <n v="1.17"/>
        <n v="1.4080000000000001"/>
        <n v="1.47"/>
        <n v="1.84"/>
        <n v="1.95"/>
        <n v="2.0220599999999997"/>
        <n v="2.71"/>
        <n v="3.44"/>
        <n v="4.34"/>
        <n v="4.843"/>
        <n v="8.8800000000000008"/>
        <n v="10.1"/>
        <n v="23.2"/>
        <n v="41.4"/>
        <n v="66.400000000000006"/>
        <n v="66.467982719964994"/>
        <n v="109"/>
        <n v="591"/>
        <n v="720"/>
        <n v="3657.4"/>
        <n v="6155.4000000000005"/>
        <n v="3.4593703051327397E-4"/>
        <n v="8.9482788343872906E-3"/>
        <n v="1.64914824694441E-2"/>
        <n v="9.5223912205752201E-2"/>
        <n v="1.0212370619469E-4"/>
        <n v="2.9420272961886902E-3"/>
        <n v="1.146E-2"/>
        <n v="8.0699999999999994E-2"/>
        <n v="2.7691573805309702E-4"/>
        <n v="1.5900000000000001E-2"/>
        <n v="7.3529042403007996E-3"/>
        <n v="2.2138776501316199E-2"/>
        <n v="5.0658156338711499E-2"/>
        <n v="4.24098345132743E-4"/>
        <n v="1.83E-2"/>
        <n v="1.0873180007691E-2"/>
        <n v="1.5998598522115499E-2"/>
        <n v="8.6287305080104598E-2"/>
        <n v="0.48899999999999999"/>
        <n v="0.56000000000000005"/>
        <n v="0.60399999999999998"/>
        <n v="0.72499999999999998"/>
        <n v="0.79700000000000004"/>
        <n v="0.82199999999999995"/>
        <n v="1.05"/>
        <n v="1.9610000000000001"/>
        <n v="2.4529999999999998"/>
        <n v="2.78"/>
        <n v="5.8840000000000003"/>
        <n v="13.3"/>
        <n v="16.8"/>
        <n v="27.4"/>
        <n v="37.4"/>
        <n v="39.6"/>
        <n v="41.8"/>
        <n v="58.7"/>
        <n v="61.8"/>
        <n v="62.13"/>
        <n v="134.4"/>
        <n v="849"/>
        <n v="6.0000000000000002E-5"/>
        <n v="2.5999999999999999E-3"/>
        <n v="1.0999999999999999E-2"/>
        <n v="7.9290256318916397E-2"/>
        <n v="6.96"/>
        <n v="7.1030548289006901E-2"/>
        <n v="7.26"/>
        <n v="6.1061649912621096E-3"/>
        <n v="5.9138831996449197E-2"/>
        <n v="7.31"/>
        <n v="8.6999999999999994E-3"/>
        <n v="5.0523524151074799E-2"/>
        <n v="1.2500000000000001E-2"/>
        <n v="1.50284622974763E-2"/>
        <n v="6.0582006047424503E-2"/>
        <n v="7.9859898323192901E-5"/>
        <n v="2.1820257398239601E-3"/>
        <n v="2.26339575321555E-2"/>
        <n v="6.8985637296925501E-2"/>
        <n v="7.15"/>
        <n v="6.4000000000000003E-3"/>
        <n v="5.0063470957104401E-2"/>
        <n v="7.4"/>
        <n v="5.8335398230088503E-5"/>
        <n v="2.5323406255340999E-3"/>
        <n v="1.4999999999999999E-2"/>
        <n v="5.3824138973405898E-2"/>
        <n v="7.42"/>
        <n v="7.5618726939185896E-5"/>
        <n v="1.2999999999999999E-2"/>
        <n v="2.0306459901319402E-3"/>
        <n v="5.9904517299191697E-2"/>
        <n v="6.66"/>
        <n v="1.2695229702618099E-4"/>
        <n v="3.34735729119706E-3"/>
        <n v="1.2044883615753999E-2"/>
        <n v="5.1773752288091598E-2"/>
        <n v="6.92"/>
        <n v="7.2420286005323904E-5"/>
        <n v="2.05788703204512E-3"/>
        <n v="4.7231776915862403E-2"/>
        <n v="6.71"/>
        <n v="1.2140713325549E-2"/>
        <n v="6.2682758423775201E-2"/>
        <n v="3"/>
        <n v="22"/>
        <n v="23"/>
        <n v="48"/>
        <n v="62"/>
        <n v="400"/>
        <n v="1.98512"/>
        <n v="7.1820000000000004"/>
        <n v="8.3800858676670096"/>
        <n v="9.51"/>
        <n v="9.7000000000000011"/>
        <n v="11.200000000000001"/>
        <n v="11.5"/>
        <n v="12.700000000000001"/>
        <n v="15.4"/>
        <n v="16.728000000000002"/>
        <n v="25.91"/>
        <n v="30.6"/>
        <n v="30.650000000000002"/>
        <n v="31"/>
        <n v="45.9"/>
        <n v="57.6"/>
        <n v="61.78"/>
        <n v="62.7"/>
        <n v="63.9"/>
        <n v="85.16"/>
        <n v="86.592178770949687"/>
        <n v="89.056166763173096"/>
        <n v="94.0988835725678"/>
        <n v="95.4"/>
        <n v="107.4"/>
        <n v="132"/>
        <n v="269.05"/>
        <n v="426"/>
        <n v="803"/>
        <n v="863.5"/>
        <n v="1206"/>
        <n v="25"/>
        <n v="500"/>
        <n v="990"/>
        <n v="2600"/>
        <n v="1.9842299999999999"/>
        <n v="4.7"/>
        <n v="7.71"/>
        <n v="10.700000000000001"/>
        <n v="11.1"/>
        <n v="12.480123872197199"/>
        <n v="12.5"/>
        <n v="14.5"/>
        <n v="15.3"/>
        <n v="16.010000000000002"/>
        <n v="17.3"/>
        <n v="21.900000000000002"/>
        <n v="22.900000000000002"/>
        <n v="33.299999999999997"/>
        <n v="43.99"/>
        <n v="47.300000000000004"/>
        <n v="53.9"/>
        <n v="66.8"/>
        <n v="80.313418217433892"/>
        <n v="90.816901408450704"/>
        <n v="102.10000000000001"/>
        <n v="137.42071881606802"/>
        <n v="153"/>
        <n v="176"/>
        <n v="472"/>
        <n v="815"/>
        <n v="887.5"/>
        <n v="1330"/>
        <n v="2.6"/>
        <n v="15"/>
        <n v="24"/>
        <n v="27"/>
        <n v="1210"/>
        <n v="2800"/>
        <n v="2.0819899999999998"/>
        <n v="7.68"/>
        <n v="7.7380000000000004"/>
        <n v="10.5"/>
        <n v="14.3"/>
        <n v="15.6"/>
        <n v="20.900000000000002"/>
        <n v="22.7"/>
        <n v="32.299999999999997"/>
        <n v="32.799999999999997"/>
        <n v="45"/>
        <n v="45.7"/>
        <n v="46.800000000000004"/>
        <n v="58.800000000000004"/>
        <n v="66.900000000000006"/>
        <n v="67.400000000000006"/>
        <n v="109.83981693363801"/>
        <n v="142"/>
        <n v="170"/>
        <n v="305.90000000000003"/>
        <n v="466"/>
        <n v="789"/>
        <n v="1420"/>
        <n v="1540"/>
        <n v="1.6"/>
        <n v="17"/>
        <n v="32"/>
        <n v="110"/>
        <n v="190"/>
        <n v="920"/>
        <n v="2000"/>
        <n v="1.498"/>
        <n v="2.0201799999999999"/>
        <n v="6.43"/>
        <n v="6.5200000000000005"/>
        <n v="6.93"/>
        <n v="7.17"/>
        <n v="7.61"/>
        <n v="8.34"/>
        <n v="8.36"/>
        <n v="8.7000000000000011"/>
        <n v="9.42"/>
        <n v="10.220000000000001"/>
        <n v="12.84"/>
        <n v="16.038292857117298"/>
        <n v="19.8"/>
        <n v="20.3"/>
        <n v="26.400000000000002"/>
        <n v="30.1"/>
        <n v="39.9"/>
        <n v="40.6"/>
        <n v="82.7"/>
        <n v="87.4"/>
        <n v="106.3"/>
        <n v="116.08222490931099"/>
        <n v="122"/>
        <n v="138.16321034204103"/>
        <n v="142.99153339604899"/>
        <n v="459"/>
        <n v="742.6"/>
        <n v="834"/>
        <n v="1030"/>
        <n v="1.1000000000000001"/>
        <n v="8.6"/>
        <n v="47"/>
        <n v="66"/>
        <n v="131"/>
        <n v="137"/>
        <n v="570"/>
        <n v="1400"/>
        <n v="2.0524800000000001"/>
        <n v="3.47"/>
        <n v="3.49"/>
        <n v="3.71"/>
        <n v="4.5600000000000005"/>
        <n v="4.75"/>
        <n v="10.200000000000001"/>
        <n v="12.1"/>
        <n v="17.8"/>
        <n v="19.2"/>
        <n v="22.638999999999999"/>
        <n v="28.8"/>
        <n v="48.4"/>
        <n v="66.2"/>
        <n v="112.03766782742402"/>
        <n v="137.80000000000001"/>
        <n v="157"/>
        <n v="161.63222045575"/>
        <n v="162.1"/>
        <n v="166.16016427104699"/>
        <n v="173"/>
        <n v="188.70000000000002"/>
        <n v="363.83"/>
        <n v="383"/>
        <n v="431"/>
        <n v="597"/>
        <n v="674.27513880320805"/>
        <n v="1217.5"/>
        <n v="1.3"/>
        <n v="7.3"/>
        <n v="78"/>
        <n v="780"/>
        <n v="2.0709"/>
        <n v="5.86"/>
        <n v="7.2"/>
        <n v="7.49"/>
        <n v="8.5500000000000007"/>
        <n v="9.41"/>
        <n v="11.3"/>
        <n v="12.0878425561728"/>
        <n v="13.700000000000001"/>
        <n v="23.7"/>
        <n v="23.900000000000002"/>
        <n v="24.6"/>
        <n v="27.6"/>
        <n v="34.4"/>
        <n v="36.200000000000003"/>
        <n v="40.4"/>
        <n v="45.2"/>
        <n v="45.36"/>
        <n v="86.100000000000009"/>
        <n v="99.472871035172204"/>
        <n v="103.8"/>
        <n v="118.5"/>
        <n v="121.518987341772"/>
        <n v="155.10597302504803"/>
        <n v="248"/>
        <n v="423"/>
        <n v="670"/>
        <n v="739"/>
        <n v="976"/>
        <n v="2200.6"/>
        <n v="144"/>
        <n v="164"/>
        <n v="790"/>
        <n v="2.0466899999999999"/>
        <n v="2.4290000000000003"/>
        <n v="3.58"/>
        <n v="4.0999999999999996"/>
        <n v="4.63"/>
        <n v="4.67"/>
        <n v="5.19"/>
        <n v="5.48"/>
        <n v="11.19"/>
        <n v="13.872230582968401"/>
        <n v="17.100000000000001"/>
        <n v="19.3"/>
        <n v="32.5"/>
        <n v="33.127000000000002"/>
        <n v="64.639648178337197"/>
        <n v="83.518107908351809"/>
        <n v="114.2"/>
        <n v="135.30000000000001"/>
        <n v="161"/>
        <n v="179"/>
        <n v="214.60869565217402"/>
        <n v="226"/>
        <n v="271"/>
        <n v="287.5"/>
        <n v="362"/>
        <n v="508"/>
        <n v="532.20000000000005"/>
        <n v="1010"/>
        <n v="5275.4000000000005"/>
        <n v="0.27"/>
        <n v="0.4"/>
        <n v="0.5"/>
        <n v="0.6"/>
        <n v="0.7"/>
        <n v="1"/>
        <n v="9.6"/>
        <n v="430"/>
        <n v="0.42600000000000005"/>
        <n v="0.46"/>
        <n v="0.57500000000000007"/>
        <n v="0.63700000000000001"/>
        <n v="0.77"/>
        <n v="0.83900000000000008"/>
        <n v="0.92300000000000004"/>
        <n v="1.1200000000000001"/>
        <n v="1.7290000000000001"/>
        <n v="2.06"/>
        <n v="2.0699999999999998"/>
        <n v="2.0729099999999998"/>
        <n v="2.1800000000000002"/>
        <n v="2.62"/>
        <n v="2.91"/>
        <n v="4.1100000000000003"/>
        <n v="7.41"/>
        <n v="33.038935818399395"/>
        <n v="47.7"/>
        <n v="72.600000000000009"/>
        <n v="88"/>
        <n v="132.23140495867801"/>
        <n v="249.85695212664501"/>
        <n v="265.18804243008697"/>
        <n v="311.10000000000002"/>
        <n v="476"/>
        <n v="1048.5999999999999"/>
        <n v="0.39500000000000002"/>
        <n v="0.42499999999999999"/>
        <n v="0.48299999999999998"/>
        <n v="0.49"/>
        <n v="0.64200000000000002"/>
        <n v="0.751"/>
        <n v="0.83499999999999996"/>
        <n v="2.99"/>
        <n v="3.7553999999999998"/>
        <n v="6.44"/>
        <n v="15.9"/>
        <n v="21.5"/>
        <n v="22.3"/>
        <n v="23.4"/>
        <n v="28.4"/>
        <n v="40.76"/>
        <n v="44.3"/>
        <n v="44.7"/>
        <n v="46.1"/>
        <n v="64.099999999999994"/>
        <n v="726"/>
        <n v="0.57899999999999996"/>
        <n v="0.72299999999999998"/>
        <n v="0.83599999999999997"/>
        <n v="0.88900000000000001"/>
        <n v="2.544"/>
        <n v="4.42"/>
        <n v="14.077"/>
        <n v="25.5"/>
        <n v="26.9"/>
        <n v="27.9"/>
        <n v="76"/>
        <n v="80.3"/>
        <n v="83.4"/>
        <n v="86.2"/>
        <n v="94.6"/>
        <n v="95.5"/>
        <n v="113"/>
        <n v="118"/>
        <n v="123"/>
        <n v="866"/>
        <n v="0.98099999999999998"/>
        <n v="1.23"/>
        <n v="1.48"/>
        <n v="1.53"/>
        <n v="3.85"/>
        <n v="4.21"/>
        <n v="11.9"/>
        <n v="12.829000000000001"/>
        <n v="20.5"/>
        <n v="40.549999999999997"/>
        <n v="65.3"/>
        <n v="66.5"/>
        <n v="70.3"/>
        <n v="72"/>
        <n v="72.900000000000006"/>
        <n v="78.3"/>
        <n v="635"/>
        <n v="0.63"/>
        <n v="0.77900000000000003"/>
        <n v="0.871"/>
        <n v="0.94599999999999995"/>
        <n v="2.65"/>
        <n v="16.378"/>
        <n v="19.7"/>
        <n v="25.1"/>
        <n v="27.5"/>
        <n v="84.5"/>
        <n v="86.1"/>
        <n v="87.5"/>
        <n v="94.7"/>
        <n v="138"/>
        <n v="744"/>
        <n v="4.25"/>
        <n v="4.76"/>
        <n v="5.0999999999999996"/>
        <n v="7.29"/>
        <n v="17.600000000000001"/>
        <n v="17.899999999999999"/>
        <n v="18.399999999999999"/>
        <n v="20.100000000000001"/>
        <n v="21.59"/>
        <n v="24.9"/>
        <n v="79.5"/>
        <n v="81.8"/>
        <n v="83.7"/>
        <n v="97.7"/>
        <n v="116"/>
        <n v="133"/>
        <n v="254"/>
        <n v="281"/>
        <n v="475"/>
        <n v="571"/>
        <n v="630"/>
        <n v="4.49"/>
        <n v="4.83"/>
        <n v="6.45"/>
        <n v="6.78"/>
        <n v="19.899999999999999"/>
        <n v="22.26"/>
        <n v="40.200000000000003"/>
        <n v="74.599999999999994"/>
        <n v="80"/>
        <n v="84.1"/>
        <n v="284"/>
        <n v="457"/>
        <n v="616"/>
        <n v="651"/>
        <n v="4.01"/>
        <n v="4.16"/>
        <n v="13.1"/>
        <n v="16.3"/>
        <n v="17.399999999999999"/>
        <n v="18.2"/>
        <n v="20.399999999999999"/>
        <n v="26.3"/>
        <n v="53.8"/>
        <n v="61.5"/>
        <n v="70.8"/>
        <n v="73.3"/>
        <n v="77.099999999999994"/>
        <n v="79.400000000000006"/>
        <n v="341"/>
        <n v="0.69899999999999995"/>
        <n v="0.91500000000000004"/>
        <n v="0.99099999999999999"/>
        <n v="1.03"/>
        <n v="2.7559999999999998"/>
        <n v="19.5"/>
        <n v="20.8"/>
        <n v="36.049999999999997"/>
        <n v="50.3"/>
        <n v="65"/>
        <n v="67.2"/>
        <n v="73.599999999999994"/>
        <n v="184"/>
        <n v="199"/>
        <n v="325"/>
        <n v="805"/>
        <n v="3.9"/>
        <n v="5.9"/>
        <n v="6.5"/>
        <n v="800"/>
        <n v="1320"/>
        <n v="1.125"/>
        <n v="1.1599999999999999"/>
        <n v="1.3800000000000001"/>
        <n v="1.57"/>
        <n v="2.0095899999999998"/>
        <n v="2.09"/>
        <n v="2.34"/>
        <n v="2.38"/>
        <n v="3.96"/>
        <n v="5.41"/>
        <n v="5.51"/>
        <n v="6.12"/>
        <n v="6.25"/>
        <n v="6.3100000000000005"/>
        <n v="6.3130000000000006"/>
        <n v="8.7279999999999998"/>
        <n v="20.400000000000002"/>
        <n v="21"/>
        <n v="29.400000000000002"/>
        <n v="51.11"/>
        <n v="53.1"/>
        <n v="96.479036367848096"/>
        <n v="184.3"/>
        <n v="236"/>
        <n v="863.4"/>
        <n v="1640"/>
        <n v="2.9"/>
        <n v="250"/>
        <n v="1270"/>
        <n v="1600"/>
        <n v="0.996"/>
        <n v="1.04"/>
        <n v="1.32"/>
        <n v="1.49"/>
        <n v="1.83"/>
        <n v="1.8800000000000001"/>
        <n v="2.0499999999999998"/>
        <n v="2.0769099999999998"/>
        <n v="2.617"/>
        <n v="2.8000000000000003"/>
        <n v="2.96"/>
        <n v="4.0369999999999999"/>
        <n v="4.6500000000000004"/>
        <n v="4.7300000000000004"/>
        <n v="5.2700000000000005"/>
        <n v="13.9927963676571"/>
        <n v="16.100000000000001"/>
        <n v="19.600000000000001"/>
        <n v="46.300000000000004"/>
        <n v="55.4"/>
        <n v="104.998577255051"/>
        <n v="106.64753706360601"/>
        <n v="133.26653306613201"/>
        <n v="208"/>
        <n v="209.1"/>
        <n v="1054.3"/>
        <n v="1440"/>
        <n v="160"/>
        <n v="9.3000000000000007"/>
        <n v="9.6999999999999993"/>
        <n v="106"/>
        <n v="230"/>
        <n v="299"/>
        <n v="314"/>
        <n v="363"/>
        <n v="1190"/>
        <n v="3.03"/>
        <n v="42"/>
        <n v="49"/>
        <n v="57.3"/>
        <n v="59.2"/>
        <n v="61"/>
        <n v="83"/>
        <n v="7.07"/>
        <n v="12.2"/>
        <n v="24.8"/>
        <n v="64"/>
        <n v="77"/>
        <n v="98"/>
        <n v="167"/>
        <n v="840"/>
        <n v="3.5"/>
        <n v="14.2"/>
        <n v="54"/>
        <n v="1610"/>
        <n v="7.6"/>
        <n v="8.1"/>
        <n v="12.4"/>
        <n v="41.6"/>
        <n v="43"/>
        <n v="119"/>
        <n v="162"/>
        <n v="13.2"/>
        <n v="38.6"/>
        <n v="205"/>
        <n v="212"/>
        <n v="5.5"/>
        <n v="10.4"/>
        <n v="34.799999999999997"/>
        <n v="120"/>
        <n v="134"/>
        <n v="147"/>
        <n v="44.4"/>
        <n v="48.5"/>
        <n v="294"/>
        <n v="329"/>
        <n v="1260"/>
        <n v="44"/>
        <n v="51"/>
        <n v="58"/>
        <n v="59"/>
        <n v="740"/>
        <n v="14.7"/>
        <n v="136"/>
        <n v="141"/>
        <n v="390"/>
        <n v="514"/>
        <n v="523"/>
        <n v="576"/>
        <n v="36.1"/>
        <n v="52"/>
        <n v="93"/>
        <n v="1370"/>
        <n v="6.2"/>
        <n v="163"/>
        <n v="174"/>
        <n v="207"/>
        <n v="263"/>
        <n v="274"/>
        <n v="5.7"/>
        <n v="9.9"/>
        <n v="50.1"/>
        <n v="444"/>
        <n v="558"/>
        <n v="609"/>
        <n v="1220"/>
        <n v="9.5"/>
        <n v="46.3"/>
        <n v="293"/>
        <n v="18.8"/>
        <n v="57"/>
        <n v="227"/>
        <n v="241"/>
        <n v="244"/>
        <n v="360"/>
        <n v="21.7"/>
        <n v="73"/>
        <n v="74"/>
        <n v="245"/>
        <n v="246"/>
        <n v="266"/>
        <n v="850"/>
        <n v="0.13770311209033323"/>
        <n v="3.3048746901679978E-2"/>
        <n v="55.081244836133294"/>
        <n v="3.7179840264389974E-2"/>
        <n v="2.0655466813549985"/>
        <n v="5.5081244836133296E-2"/>
        <n v="4.5442026989809967E-2"/>
        <n v="8.262186725419994E-2"/>
        <n v="3.4425778022583307E-2"/>
        <n v="117.04764527678324"/>
        <n v="9.6392178463233266E-2"/>
        <n v="0.68851556045166618"/>
        <n v="3.7179840264389972"/>
        <n v="0.11016248967226659"/>
        <n v="0.7298264940787661"/>
        <n v="0.49573120352519962"/>
        <n v="0.46819058110713302"/>
        <n v="0.17763701459652986"/>
        <n v="0.35802809143486641"/>
        <n v="4.2687964748003306"/>
        <n v="26.163591297163315"/>
        <n v="1.790140457174332"/>
        <n v="0.96392178463233258"/>
        <n v="0.95015147342329931"/>
        <n v="0.52327182594326627"/>
        <n v="1.3636363636363638"/>
        <n v="649.35064935064929"/>
        <n v="0.58441558441558439"/>
        <n v="21.428571428571427"/>
        <n v="0.51948051948051954"/>
        <n v="5.8441558441558437"/>
        <n v="850.64935064935059"/>
        <n v="1.5584415584415583"/>
        <n v="0.77922077922077915"/>
        <n v="7.1428571428571423"/>
        <n v="45.454545454545453"/>
        <n v="1.2987012987012987"/>
        <n v="75.974025974025977"/>
        <n v="58.441558441558442"/>
        <n v="21.038961038961038"/>
        <n v="74.025974025974023"/>
        <n v="181.81818181818181"/>
        <n v="131.16883116883116"/>
        <n v="128.57142857142856"/>
        <n v="0.54327563249001332"/>
        <n v="0.60319573901464718"/>
        <n v="0.61384820239680427"/>
        <n v="0.66844207723035964"/>
        <n v="0.69906790945406128"/>
        <n v="0.70838881491344874"/>
        <n v="1.1504660452729696"/>
        <n v="1.4380825565912119"/>
        <n v="1.6193075898801601"/>
        <n v="2.9560585885486019"/>
        <n v="2.9933422103861518"/>
        <n v="3.0359520639147806"/>
        <n v="3.2543275632490016"/>
        <n v="3.422103861517976"/>
        <n v="4.9134487350199736"/>
        <n v="4.92676431424767"/>
        <n v="5.0998668442077237"/>
        <n v="5.2396804260985359"/>
        <n v="5.4593874833555258"/>
        <n v="6.1784287616511318"/>
        <n v="9.4141145139813585"/>
        <n v="11.078561917443409"/>
        <n v="12.450066577896139"/>
        <n v="26.098535286284953"/>
        <n v="71.770972037283627"/>
        <n v="97.203728362183753"/>
        <n v="1174.434087882823"/>
        <n v="4.812252852393592E-2"/>
        <n v="4.8752404551736128E-2"/>
        <n v="4.9760206196216461E-2"/>
        <n v="5.4169338390817917E-2"/>
        <n v="0.42298959318826868"/>
        <n v="0.43793755912961213"/>
        <n v="0.56953642384105962"/>
        <n v="0.59035004730368967"/>
        <n v="0.86754966887417218"/>
        <n v="1.2624408703878904"/>
        <n v="1.2771996215704824"/>
        <n v="1.3812677388836327"/>
        <n v="1.6272469252601702"/>
        <n v="1.8921475875118259"/>
        <n v="2.1381267738883634"/>
        <n v="3.2828760643330184"/>
        <n v="3.3680227057710503"/>
        <n v="4.5316934720908231"/>
        <n v="9.460737937559129"/>
        <n v="11.069063386944181"/>
        <n v="20.306527909176918"/>
        <n v="38.126773888363289"/>
        <n v="45.884578997161775"/>
        <n v="48.722800378429518"/>
        <n v="536.42384105960264"/>
        <n v="0.15691868758915836"/>
        <n v="0.23466476462196861"/>
        <n v="0.25820256776034239"/>
        <n v="0.26390870185449361"/>
        <n v="0.26676176890156922"/>
        <n v="0.27746077032810273"/>
        <n v="0.29457917261055633"/>
        <n v="0.29885877318116977"/>
        <n v="0.34065620542082736"/>
        <n v="0.36590584878744653"/>
        <n v="0.39514978601997147"/>
        <n v="0.40684736091298151"/>
        <n v="0.54136947218259635"/>
        <n v="1.1554921540656204"/>
        <n v="1.2054208273894436"/>
        <n v="1.2624821683309557"/>
        <n v="1.333808844507846"/>
        <n v="1.9186875891583455"/>
        <n v="2.0399429386590588"/>
        <n v="2.4108416547788871"/>
        <n v="4.0299572039942939"/>
        <n v="4.2796005706134093"/>
        <n v="25.463623395149789"/>
        <n v="42.867332382310984"/>
        <n v="506.41940085592012"/>
        <n v="3.6600000000000001E-2"/>
        <n v="3.6646666666666675E-2"/>
        <n v="4.5066666666666672E-2"/>
        <n v="4.5733333333333334E-2"/>
        <n v="5.5066666666666673E-2"/>
        <n v="6.3533333333333344E-2"/>
        <n v="7.1466666666666664E-2"/>
        <n v="7.8E-2"/>
        <n v="9.8000000000000004E-2"/>
        <n v="0.12266666666666667"/>
        <n v="0.13"/>
        <n v="0.18000000000000002"/>
        <n v="0.18066666666666667"/>
        <n v="0.22933333333333333"/>
        <n v="0.28933333333333333"/>
        <n v="0.32286666666666669"/>
        <n v="0.59200000000000008"/>
        <n v="0.67333333333333334"/>
        <n v="4.4266666666666667"/>
        <n v="7.2666666666666666"/>
        <n v="39.4"/>
        <n v="5.1008E-4"/>
        <n v="1.139952E-2"/>
        <n v="0.1031"/>
        <n v="2.3082459999999999E-2"/>
        <n v="0.10400000000000001"/>
        <n v="0.13935143037177042"/>
        <n v="0.12043945053560161"/>
        <n v="0.20703641083805918"/>
        <n v="0.11546261373660961"/>
        <n v="0.23689743163201041"/>
        <n v="0.20803177819785759"/>
        <n v="0.1055089401386264"/>
        <n v="0.15229120604914959"/>
        <n v="0.21898081915563919"/>
        <n v="0.60617872211720236"/>
        <n v="0.1811568594833016"/>
        <n v="1.2163389136735998"/>
        <n v="0.74453478512917448"/>
        <n v="0.37525349464398239"/>
        <n v="0.37724422936357921"/>
        <n v="9.9536735979835991E-2"/>
        <n v="0.61314629363579032"/>
        <n v="0.17120318588531838"/>
        <n v="0.47379486326401998"/>
        <n v="0.72661817265280393"/>
        <n v="0.88488159999999993"/>
        <n v="0.12342555261499678"/>
        <n v="9.7546001260239185E-2"/>
        <n v="0.1154626137366096"/>
        <n v="0.2030549413988656"/>
        <n v="0.1114811442974168"/>
        <m/>
      </sharedItems>
    </cacheField>
    <cacheField name="Incertitude" numFmtId="0">
      <sharedItems containsBlank="1" containsMixedTypes="1" containsNumber="1" minValue="5.0880083003724202E-5" maxValue="1093.68" count="597">
        <s v=""/>
        <n v="4.3186861284656899E-3"/>
        <n v="4.37296301829714E-2"/>
        <n v="4.8594498908581399E-3"/>
        <n v="5.2800706128689597E-2"/>
        <n v="5.71816848342592E-3"/>
        <n v="4.3676793492830698E-2"/>
        <n v="1.2193250157529901E-3"/>
        <n v="5.0542725466560202E-3"/>
        <n v="1.05384519218652E-3"/>
        <n v="5.0652328459878604E-2"/>
        <n v="5.7618882449261295E-3"/>
        <n v="4.3987546632404902E-2"/>
        <n v="1.0351820541903002E-3"/>
        <n v="6.7658463528494703E-5"/>
        <n v="1.8176040166729801E-3"/>
        <n v="5.6621975517902809E-3"/>
        <n v="1.0102978701953401E-3"/>
        <n v="4.62156938949611E-2"/>
        <n v="1.1844871581600499E-3"/>
        <n v="5.9690889597914796E-5"/>
        <n v="1.5291703087468801E-3"/>
        <n v="6.1229590102162999E-3"/>
        <n v="1.0401588909892902E-3"/>
        <n v="9.2320322621298003E-4"/>
        <n v="6.0143998148184802E-3"/>
        <n v="5.4627363144581199E-2"/>
        <n v="7.7000000000000002E-3"/>
        <n v="7.0303162782326799E-3"/>
        <n v="4.9012979832706506E-2"/>
        <n v="1.3325480529300601E-3"/>
        <n v="5.4769068336067799E-5"/>
        <n v="1.44283124649752E-3"/>
        <n v="1.0949040957782001E-3"/>
        <n v="8.53482906982494E-3"/>
        <n v="4.85654486899086E-2"/>
        <n v="5.8550290696906502E-5"/>
        <n v="1.49457666991237E-3"/>
        <n v="6.0686697077293504E-3"/>
        <n v="1.5154468052930099E-3"/>
        <n v="6.1451470525440691E-5"/>
        <n v="1.5743063754992E-3"/>
        <n v="6.9434092380558799E-3"/>
        <n v="4.3144571580843699E-2"/>
        <n v="5.4807428326850393E-5"/>
        <n v="8.5799999999999991E-3"/>
        <n v="1.4518069899437599E-3"/>
        <n v="7.3787212236601802E-3"/>
        <n v="5.0816332438594701E-2"/>
        <n v="5.4452064313728605E-5"/>
        <n v="1.4929003985769201E-3"/>
        <n v="1.58512252047889E-3"/>
        <n v="6.7259020532580999E-3"/>
        <n v="4.6674441613713896E-2"/>
        <n v="1.5204236420919999E-3"/>
        <n v="1.86133696282294E-3"/>
        <n v="6.4090467499010309E-3"/>
        <n v="4.7320211243121302E-2"/>
        <n v="1.8762674732199101E-3"/>
        <n v="4.7786837452818601E-2"/>
        <n v="5.8544985353107199E-3"/>
        <n v="1.8862211468178901E-3"/>
        <n v="4.85636739342113E-2"/>
        <n v="6.8439201592631694E-5"/>
        <n v="1.93357898544026E-3"/>
        <n v="1.53286573408948E-3"/>
        <n v="7.4221112573981604E-3"/>
        <n v="4.7377112925412197E-2"/>
        <n v="1.49802787649653E-3"/>
        <n v="5.4442355505911295E-5"/>
        <n v="1.533E-2"/>
        <n v="1.4123137187802999E-3"/>
        <n v="2.3689743163201001E-3"/>
        <n v="1.2401022358730201E-2"/>
        <n v="4.4133949756858901E-2"/>
        <n v="1.81654543163201E-3"/>
        <n v="4.3280537206141501E-3"/>
        <n v="2.2122040000000002E-3"/>
        <n v="4.8808703987871703E-2"/>
        <n v="5.3394618656109998E-3"/>
        <n v="5.1961119616617694E-2"/>
        <n v="7.5438015876564893E-5"/>
        <n v="1.5179999999999999E-2"/>
        <n v="1.86195319357054E-3"/>
        <n v="2.24502190410889E-2"/>
        <n v="7.0024042583688995E-2"/>
        <n v="5.1212576302753898E-3"/>
        <n v="1.07997358538122E-3"/>
        <n v="4.48350487419246E-2"/>
        <n v="5.4572078727492101E-3"/>
        <n v="4.5146776585383006E-2"/>
        <n v="1.0102978701953399E-3"/>
        <n v="4.7260228238656405E-3"/>
        <n v="1.0152747069943301E-3"/>
        <n v="4.5150957711830503E-2"/>
        <n v="9.75460012602394E-4"/>
        <n v="6.1816156937144198E-3"/>
        <n v="7.3643278959812E-2"/>
        <n v="7.9481147100142309E-5"/>
        <n v="1.71982152210513E-3"/>
        <n v="6.1623654007703201E-3"/>
        <n v="5.0823128869585801E-2"/>
        <n v="8.2712660539688502E-5"/>
        <n v="1.8568915008052801E-3"/>
        <n v="1.3189484957154E-2"/>
        <n v="5.24930608207205E-2"/>
        <n v="9.0891383776668005E-5"/>
        <n v="7.8199999999999988E-3"/>
        <n v="2.51394255076088E-3"/>
        <n v="1.38127275637822E-2"/>
        <n v="5.6191729513784802E-2"/>
        <n v="5.2347133326525098E-5"/>
        <n v="1.21731569241071E-3"/>
        <n v="5.4952623882093708E-3"/>
        <n v="4.5189523457219806E-2"/>
        <n v="9.1317916783313998E-5"/>
        <n v="5.7199999999999994E-3"/>
        <n v="2.4054797311068802E-3"/>
        <n v="1.1698702689219902E-2"/>
        <n v="4.9802168429330398E-2"/>
        <n v="3.9930576221481094E-3"/>
        <n v="5.4532899785188098E-2"/>
        <n v="9.1079605178966591E-5"/>
        <n v="2.1631053893297397E-3"/>
        <n v="1.0024370318670799E-2"/>
        <n v="5.7832798033569104E-2"/>
        <n v="4.8791687816214704E-3"/>
        <n v="4.4675295414649402E-2"/>
        <n v="1.5"/>
        <n v="600"/>
        <n v="3.3"/>
        <n v="1.4"/>
        <n v="8"/>
        <n v="0.9"/>
        <n v="16"/>
        <n v="11"/>
        <n v="12"/>
        <n v="0.89149800000000001"/>
        <n v="2.1203729999999998"/>
        <n v="1.07304"/>
        <n v="1.1109599999999999"/>
        <n v="3.8889969999999998"/>
        <n v="4.5630000000000006"/>
        <n v="9.9620800000000003"/>
        <n v="13.35"/>
        <n v="15.046200000000001"/>
        <n v="22.7652"/>
        <n v="705.34800000000007"/>
        <n v="0.649281"/>
        <n v="0.45378399999999997"/>
        <n v="0.68760100000000002"/>
        <n v="0.80748799999999998"/>
        <n v="2.3982000000000001"/>
        <n v="3"/>
        <n v="2.5346000000000002"/>
        <n v="1.8727199999999999"/>
        <n v="3.9987000000000004"/>
        <n v="6.5001199999999999"/>
        <n v="4.3743599999999994"/>
        <n v="135.756"/>
        <n v="1.3"/>
        <n v="900"/>
        <n v="9"/>
        <n v="4"/>
        <n v="14"/>
        <n v="2.1"/>
        <n v="10"/>
        <n v="0.62692399999999993"/>
        <n v="1.1829099999999999"/>
        <n v="1.871424"/>
        <n v="3.6061199999999998"/>
        <n v="3.5968"/>
        <n v="3.9104000000000001"/>
        <n v="9.7703299999999995"/>
        <n v="20.658749999999998"/>
        <n v="9.02"/>
        <n v="17.455829999999999"/>
        <n v="12.554879999999999"/>
        <n v="13.146100000000001"/>
        <n v="35.340000000000003"/>
        <n v="1093.68"/>
        <n v="170"/>
        <n v="1.2"/>
        <n v="6"/>
        <n v="7"/>
        <n v="8.9050200000000004"/>
        <n v="17.63344"/>
        <n v="17.68122"/>
        <n v="30.0045"/>
        <n v="276.84000000000003"/>
        <n v="0.8"/>
        <n v="120"/>
        <n v="13"/>
        <n v="27"/>
        <n v="29"/>
        <n v="17"/>
        <n v="20"/>
        <n v="1.5622879999999999"/>
        <n v="0.65170000000000006"/>
        <n v="1.3896539999999999"/>
        <n v="1.1532799999999999"/>
        <n v="6.3423799999999995"/>
        <n v="3.5862000000000003"/>
        <n v="5.54176"/>
        <n v="26.23"/>
        <n v="16.075409999999998"/>
        <n v="14.979159999999998"/>
        <n v="8.7740000000000009"/>
        <n v="9.2230000000000008"/>
        <n v="9.6530000000000005"/>
        <n v="59.374200000000002"/>
        <n v="14.994000000000002"/>
        <n v="15.282300000000001"/>
        <n v="23.1492"/>
        <n v="44"/>
        <n v="25.7517"/>
        <n v="171.94300000000001"/>
        <n v="700"/>
        <n v="0.26149499999999998"/>
        <n v="0.27155999999999997"/>
        <n v="1.254"/>
        <n v="1.418472"/>
        <n v="2.7835519999999998"/>
        <n v="28.441800000000001"/>
        <n v="881.82"/>
        <n v="0.2462656"/>
        <n v="0.57887999999999995"/>
        <n v="1.738637"/>
        <n v="2.9301599999999999"/>
        <n v="90.936000000000007"/>
        <n v="7.2233772626818506E-5"/>
        <n v="2.18455326514082E-3"/>
        <n v="8.5707181790214502E-3"/>
        <n v="5.2766676357464799E-2"/>
        <n v="7.1748717582416005E-5"/>
        <n v="1.0240000000000001E-2"/>
        <n v="2.1002036429904202E-3"/>
        <n v="1.1200548437720401E-4"/>
        <n v="3.1161049497343998E-3"/>
        <n v="9.6365900852487807E-3"/>
        <n v="4.42376299744364E-2"/>
        <n v="8.8554334262151506E-5"/>
        <n v="2.65448152967528E-3"/>
        <n v="9.2350593756485907E-3"/>
        <n v="5.1146049256397E-2"/>
        <n v="0.24990000000000001"/>
        <n v="0.77067300000000005"/>
        <n v="1.187252"/>
        <n v="3.6814399999999998"/>
        <n v="2.0966399999999998"/>
        <n v="3.4195199999999999"/>
        <n v="4.7946799999999996"/>
        <n v="12.580920000000001"/>
        <n v="5.1790200000000004"/>
        <n v="7.585"/>
        <n v="10.93581"/>
        <n v="8.1637799999999991"/>
        <n v="10.31358"/>
        <n v="105.9552"/>
        <n v="4.6851793360613403E-2"/>
        <n v="4.4728315499229399E-2"/>
        <n v="4.4122377854711597E-2"/>
        <n v="4.3380325494555103E-2"/>
        <n v="6.6782052160964198E-3"/>
        <n v="4.5004720594343801E-2"/>
        <n v="5.6106907048866397E-5"/>
        <n v="1.55766685571338E-3"/>
        <n v="8.5183098099160508E-3"/>
        <n v="4.67215829477447E-2"/>
        <n v="4.2975731537754899E-2"/>
        <n v="4.3753301811070899E-2"/>
        <n v="5.3127201168729002E-5"/>
        <n v="1.44960249404344E-3"/>
        <n v="4.4690421888354398E-2"/>
        <n v="5.1349026318213402E-5"/>
        <n v="1.4185845868165401E-3"/>
        <n v="6.1013284280946201E-3"/>
        <n v="4.37638815468342E-2"/>
        <n v="5.0880083003724202E-5"/>
        <n v="1.4690488586434701E-3"/>
        <n v="4.2119928466677899E-2"/>
        <n v="6.3699626505814696E-3"/>
        <n v="4.4624044912607998E-2"/>
        <n v="1.8"/>
        <n v="100"/>
        <n v="5.0006300000000001"/>
        <n v="20.168500000000002"/>
        <n v="15.073919999999999"/>
        <n v="15.074009999999999"/>
        <n v="8.516"/>
        <n v="37.310939999999995"/>
        <n v="155.30020000000002"/>
        <n v="130"/>
        <n v="2.4015"/>
        <n v="19.97146"/>
        <n v="7.2307199999999998"/>
        <n v="224.346"/>
        <n v="150"/>
        <n v="1.5476000000000001"/>
        <n v="7.5953399999999993"/>
        <n v="236.00400000000002"/>
        <n v="1.6"/>
        <n v="110"/>
        <n v="1.0486"/>
        <n v="5.4677000000000007"/>
        <n v="4.6352399999999996"/>
        <n v="11.597529999999999"/>
        <n v="4.93506"/>
        <n v="152.64600000000002"/>
        <n v="2.2000000000000002"/>
        <n v="5"/>
        <n v="70"/>
        <n v="3.9188399999999999"/>
        <n v="4.0510799999999998"/>
        <n v="5.02494"/>
        <n v="2.91072"/>
        <n v="9.4521599999999992"/>
        <n v="10.31404"/>
        <n v="26.1708"/>
        <n v="37.890599999999999"/>
        <n v="21.448800000000002"/>
        <n v="62.84928"/>
        <n v="12.402000000000001"/>
        <n v="18.7014"/>
        <n v="24.444900000000001"/>
        <n v="21.7288"/>
        <n v="90.505200000000002"/>
        <n v="1.1000000000000001"/>
        <n v="60"/>
        <n v="11.57982"/>
        <n v="4.4167199999999998"/>
        <n v="22.363440000000001"/>
        <n v="4.9896000000000003"/>
        <n v="34.112819999999999"/>
        <n v="136.56720000000001"/>
        <n v="0.7"/>
        <n v="18"/>
        <n v="90"/>
        <n v="1.0298959999999999"/>
        <n v="4.5171000000000001"/>
        <n v="4.5990899999999995"/>
        <n v="4.3972499999999997"/>
        <n v="12.71894"/>
        <n v="10.278"/>
        <n v="23.860200000000003"/>
        <n v="29.221800000000002"/>
        <n v="33.576900000000002"/>
        <n v="136.65300000000002"/>
        <n v="50"/>
        <n v="1.08927"/>
        <n v="1.36269"/>
        <n v="1.9635"/>
        <n v="60.69"/>
        <n v="9.8870100000000002E-2"/>
        <n v="0.43586999999999998"/>
        <n v="3.0950639999999998"/>
        <n v="0.45008999999999999"/>
        <n v="1.85287"/>
        <n v="6.4246299999999996"/>
        <n v="0.81104399999999999"/>
        <n v="3.0430199999999998"/>
        <n v="0.80201599999999995"/>
        <n v="12.064959999999999"/>
        <n v="6.1931399999999996"/>
        <n v="4.0422209999999996"/>
        <n v="2.8913920000000002"/>
        <n v="25.163160000000001"/>
        <n v="1.4577119999999999"/>
        <n v="0.99892000000000003"/>
        <n v="1.39527"/>
        <n v="4.1282699999999997"/>
        <n v="3.2639999999999998"/>
        <n v="3.4568099999999999"/>
        <n v="21.758800000000001"/>
        <n v="9.7965999999999998"/>
        <n v="10.683540000000001"/>
        <n v="15.791840000000001"/>
        <n v="13.3386"/>
        <n v="11.6701"/>
        <n v="54.081800000000001"/>
        <n v="15.918200000000001"/>
        <n v="28.9665"/>
        <n v="107.2974"/>
        <n v="1.4418249999999999"/>
        <n v="4.80403"/>
        <n v="2.13367"/>
        <n v="2.58588"/>
        <n v="2.5912000000000002"/>
        <n v="14.354699999999999"/>
        <n v="8.2408599999999996"/>
        <n v="12.2227"/>
        <n v="26.158629999999999"/>
        <n v="13.219200000000001"/>
        <n v="9.5571900000000003"/>
        <n v="9.8658000000000001"/>
        <n v="36.146000000000001"/>
        <n v="17.056000000000001"/>
        <n v="80.263999999999996"/>
        <n v="1.10805"/>
        <n v="2.05755"/>
        <n v="5.89621"/>
        <n v="2.9832000000000001"/>
        <n v="3.3332799999999998"/>
        <n v="9.1052499999999998"/>
        <n v="24.302199999999999"/>
        <n v="11.04663"/>
        <n v="12.775"/>
        <n v="16.130400000000002"/>
        <n v="11.5534"/>
        <n v="55.280099999999997"/>
        <n v="13.210800000000001"/>
        <n v="17.733000000000001"/>
        <n v="32.228000000000002"/>
        <n v="92.479200000000006"/>
        <n v="8.9356799999999996"/>
        <n v="2.78024"/>
        <n v="4.7601000000000004"/>
        <n v="24.772200000000002"/>
        <n v="34.912239999999997"/>
        <n v="17.978760000000001"/>
        <n v="29.36862"/>
        <n v="16.181999999999999"/>
        <n v="17.728899999999999"/>
        <n v="36.880800000000001"/>
        <n v="86.278099999999995"/>
        <n v="2.8567800000000001"/>
        <n v="2.9213200000000001"/>
        <n v="5.1029600000000004"/>
        <n v="39.99306"/>
        <n v="16.536000000000001"/>
        <n v="18.16"/>
        <n v="30.47784"/>
        <n v="20.0367"/>
        <n v="18.587800000000001"/>
        <n v="46.41"/>
        <n v="90.428799999999995"/>
        <n v="355.5111"/>
        <n v="4.0176600000000002"/>
        <n v="3.2435999999999998"/>
        <n v="3.5794299999999999"/>
        <n v="34.32978"/>
        <n v="8.7391500000000004"/>
        <n v="13.21128"/>
        <n v="9.7562300000000004"/>
        <n v="25.89789"/>
        <n v="19.310079999999999"/>
        <n v="40.666499999999999"/>
        <n v="110.92149999999999"/>
        <n v="1.4744600000000001"/>
        <n v="1.3594200000000001"/>
        <n v="1.6414299999999999"/>
        <n v="2.6227499999999999"/>
        <n v="6.4126399999999997"/>
        <n v="3.2265999999999999"/>
        <n v="18.213629999999998"/>
        <n v="10.2765"/>
        <n v="12.40512"/>
        <n v="9.5312000000000001"/>
        <n v="61.660499999999999"/>
        <n v="22.319199999999999"/>
        <n v="23.423200000000001"/>
        <n v="56.615499999999997"/>
        <n v="115.83"/>
        <n v="99.900499999999994"/>
        <n v="0.47812499999999997"/>
        <n v="1.187208"/>
        <n v="2.687147"/>
        <n v="3.4681249999999997"/>
        <n v="2.6640859999999997"/>
        <n v="1.65832"/>
        <n v="9.9695400000000003"/>
        <n v="19.881789999999999"/>
        <n v="7.1844299999999999"/>
        <n v="221.89200000000002"/>
        <n v="1.1514799999999998"/>
        <n v="0.70475999999999994"/>
        <n v="1.2627359999999999"/>
        <n v="1.3725799999999999"/>
        <n v="5.9310299999999998"/>
        <n v="184.464"/>
        <n v="4.3"/>
        <n v="3.2"/>
        <n v="28"/>
        <n v="33"/>
        <n v="0.39"/>
        <n v="4.9000000000000004"/>
        <n v="4.4000000000000004"/>
        <n v="80"/>
        <n v="0.6"/>
        <n v="2.8"/>
        <n v="4.8"/>
        <n v="430"/>
        <n v="4.2"/>
        <n v="15"/>
        <n v="21"/>
        <n v="23"/>
        <n v="230"/>
        <n v="49"/>
        <n v="19"/>
        <n v="3.6"/>
        <n v="4.0999999999999996"/>
        <n v="3.7"/>
        <n v="40"/>
        <n v="22"/>
        <n v="180"/>
        <n v="140"/>
        <n v="3.1"/>
        <n v="39"/>
        <n v="41"/>
        <n v="47"/>
        <n v="2.4"/>
        <n v="290"/>
        <n v="48"/>
        <n v="380"/>
        <n v="4.7"/>
        <n v="3.9"/>
        <n v="4.5999999999999996"/>
        <n v="3.8"/>
        <n v="34"/>
        <n v="43"/>
        <n v="26"/>
        <n v="36"/>
        <n v="1.7901404571743322E-2"/>
        <n v="12.393280088129991"/>
        <n v="0.1239328008812999"/>
        <n v="5.5081244836133296E-2"/>
        <n v="0.19278435692646653"/>
        <n v="2.8917653538969981E-2"/>
        <n v="0.11016248967226659"/>
        <n v="0.13770311209033323"/>
        <n v="0.51948051948051954"/>
        <n v="77.922077922077918"/>
        <n v="8.4415584415584419"/>
        <n v="5.1948051948051948"/>
        <n v="7.1428571428571423"/>
        <n v="2.1428571428571428"/>
        <n v="17.532467532467532"/>
        <n v="18.831168831168831"/>
        <n v="11.038961038961039"/>
        <n v="12.987012987012987"/>
        <n v="0.24919094540612516"/>
        <n v="0.48017576564580555"/>
        <n v="0.47893475366178428"/>
        <n v="0.52069241011984024"/>
        <n v="1.3009760319573902"/>
        <n v="2.7508322237017309"/>
        <n v="1.2010652463382157"/>
        <n v="2.3243448735019974"/>
        <n v="1.6717549933422102"/>
        <n v="1.7504793608521971"/>
        <n v="145.62982689747005"/>
        <n v="2.6711442453896221E-2"/>
        <n v="0.10151750236518448"/>
        <n v="0.1051050141911069"/>
        <n v="0.36792781456953638"/>
        <n v="0.43169347209082315"/>
        <n v="0.94248628192999051"/>
        <n v="1.2630085146641437"/>
        <n v="1.4234815515610217"/>
        <n v="66.73112582781458"/>
        <n v="8.9443651925820267E-2"/>
        <n v="0.10117489300998574"/>
        <n v="0.19854151212553495"/>
        <n v="62.897289586305284"/>
        <n v="1.6417706666666667E-2"/>
        <n v="3.8591999999999994E-2"/>
        <n v="0.11590913333333333"/>
        <n v="6.0624000000000002"/>
        <n v="1.06507E-4"/>
        <n v="2.7829759999999999E-3"/>
        <n v="1.2148357E-2"/>
        <n v="0.85091399999999995"/>
        <n v="9.7546001260239198E-2"/>
        <n v="8.4307615374921596E-2"/>
        <n v="8.2814564335224009E-2"/>
        <n v="8.0823829615627202E-2"/>
        <n v="9.4758972652803988E-2"/>
        <n v="8.3212711279143203E-2"/>
        <n v="7.3856258097038399E-2"/>
        <n v="0.1066038442344048"/>
        <n v="8.7592327662255998E-2"/>
        <n v="0.12123574442344079"/>
        <n v="0.12680980163831118"/>
        <n v="0.12163389136735998"/>
        <n v="0.1489069570258352"/>
        <n v="0.1501013978575928"/>
        <n v="0.15089769174543119"/>
        <n v="0.12262925872715839"/>
        <n v="0.11984223011972239"/>
        <n v="0.189517945305608"/>
        <n v="0.1453236345305608"/>
        <n v="0.17697631999999999"/>
        <n v="8.6397886830497594E-2"/>
        <n v="8.0823829615627188E-2"/>
        <n v="8.1221976559546397E-2"/>
        <n v="7.803680100819152E-2"/>
        <m/>
      </sharedItems>
    </cacheField>
    <cacheField name="Unité" numFmtId="0">
      <sharedItems containsBlank="1" count="12">
        <s v="Bq/l"/>
        <m/>
        <s v="Bq/kg_ce"/>
        <s v="Bq/kg_s"/>
        <s v="g"/>
        <s v="gc/kgf"/>
        <s v="gc/kgs"/>
        <s v="g/kg_ce"/>
        <s v="gs/kgf"/>
        <s v="g/kg_s"/>
        <s v="Bq/kg_f"/>
        <s v="µg/L"/>
      </sharedItems>
    </cacheField>
    <cacheField name="&lt; (valeur en seuil)" numFmtId="0">
      <sharedItems containsBlank="1" count="3">
        <s v="&lt;"/>
        <s v=""/>
        <m/>
      </sharedItems>
    </cacheField>
    <cacheField name="commentaire" numFmtId="0">
      <sharedItems containsBlank="1" count="8">
        <s v=""/>
        <s v="Entier éviscéré"/>
        <s v="Fraction calcinée de l'échantillon 131080018"/>
        <s v="Hypothèse d'équilibre avec 214Bi pour déterminer 226Ra"/>
        <s v="Hypothèse d'équilibre avec 234Th pour déterminer 238U"/>
        <s v="Doublon de l'échantillon 132770020"/>
        <s v="Hypothèse d'équilibre avec 214Bi pour déterminer 226Ra et correction d'incertitude (3,04 contre 0,85 Bq/Kg sec)"/>
        <m/>
      </sharedItems>
    </cacheField>
    <cacheField name="moy pond res" numFmtId="0">
      <sharedItems containsString="0" containsBlank="1" containsNumber="1" minValue="5.8335398230088496E-5" maxValue="8820"/>
    </cacheField>
    <cacheField name="inc moy pond" numFmtId="0">
      <sharedItems containsString="0" containsBlank="1" containsNumber="1" minValue="2.9167699115044248E-5" maxValue="3077.7000000000003"/>
    </cacheField>
    <cacheField name="y/u²" numFmtId="0">
      <sharedItems containsString="0" containsBlank="1" containsNumber="1" minValue="6.4983591643110112E-4" maxValue="103671.30256934348"/>
    </cacheField>
    <cacheField name="1/u131" numFmtId="0">
      <sharedItems containsString="0" containsBlank="1" containsNumber="1" minValue="1.0557167957096225E-7" maxValue="1175426986.5389385"/>
    </cacheField>
    <cacheField name="PF/PS" numFmtId="0">
      <sharedItems containsString="0" containsBlank="1" containsNumber="1" minValue="3.8" maxValue="15.47"/>
    </cacheField>
    <cacheField name="PS/PC" numFmtId="0">
      <sharedItems containsString="0" containsBlank="1" containsNumber="1" minValue="1.54" maxValue="15"/>
    </cacheField>
    <cacheField name="PF/PC" numFmtId="0">
      <sharedItems containsDate="1" containsString="0" containsBlank="1" containsMixedTypes="1" minDate="1900-01-07T15:36:00" maxDate="1899-12-30T00:00:00"/>
    </cacheField>
    <cacheField name="N° LMRE" numFmtId="0">
      <sharedItems containsString="0" containsBlank="1" containsNumber="1" containsInteger="1" minValue="133378" maxValue="133393"/>
    </cacheField>
    <cacheField name="Procédure" numFmtId="0">
      <sharedItems containsBlank="1" count="9">
        <m/>
        <s v="Spectro gamma bas niveau"/>
        <s v="spectro alpha U isotopique"/>
        <s v="spectro alpha 210Po"/>
        <s v="Pesée bal. précision à 0,001mg"/>
        <s v="Spectro gamma N ou P"/>
        <s v="pas de procedure "/>
        <s v="pesee sur trebuchet a 0,1g"/>
        <s v="Act. 226Ra 2 essais"/>
      </sharedItems>
    </cacheField>
    <cacheField name="n°carto" numFmtId="0">
      <sharedItems containsBlank="1"/>
    </cacheField>
    <cacheField name="X" numFmtId="0">
      <sharedItems containsBlank="1"/>
    </cacheField>
    <cacheField name="Y" numFmtId="0">
      <sharedItems containsBlank="1"/>
    </cacheField>
    <cacheField name="LITHOLOGIE" numFmtId="0">
      <sharedItems containsBlank="1"/>
    </cacheField>
    <cacheField name="ERE" numFmtId="0">
      <sharedItems containsBlank="1"/>
    </cacheField>
    <cacheField name="SYSTEME" numFmtId="0">
      <sharedItems containsBlank="1"/>
    </cacheField>
    <cacheField name="GEOCHIMIE" numFmtId="0">
      <sharedItems containsBlank="1"/>
    </cacheField>
    <cacheField name="REGION" numFmtId="0">
      <sharedItems containsBlank="1"/>
    </cacheField>
    <cacheField name="N_CAISSON" numFmtId="0">
      <sharedItems containsBlank="1" containsMixedTypes="1" containsNumber="1" containsInteger="1" minValue="14" maxValue="18"/>
    </cacheField>
    <cacheField name="LEG_SURCH" numFmtId="0">
      <sharedItems containsBlank="1"/>
    </cacheField>
    <cacheField name="Lie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8">
  <r>
    <x v="0"/>
    <x v="0"/>
    <x v="0"/>
    <s v="Filtrée"/>
    <s v="Liquide filtré"/>
    <x v="0"/>
    <x v="0"/>
    <x v="0"/>
    <s v="Amont total"/>
    <s v="Amont BV"/>
    <s v="La Douyge amont"/>
    <x v="0"/>
    <x v="0"/>
    <x v="0"/>
    <x v="0"/>
    <x v="0"/>
    <x v="0"/>
    <x v="0"/>
    <x v="0"/>
    <x v="0"/>
    <n v="5.9999999999999995E-5"/>
    <n v="2.9999999999999997E-5"/>
    <n v="66666.666666666672"/>
    <n v="1111111111.1111112"/>
  </r>
  <r>
    <x v="0"/>
    <x v="0"/>
    <x v="0"/>
    <s v="Filtrée"/>
    <s v="Liquide filtré"/>
    <x v="0"/>
    <x v="0"/>
    <x v="0"/>
    <s v="Amont total"/>
    <s v="Amont BV"/>
    <s v="La Douyge amont"/>
    <x v="0"/>
    <x v="0"/>
    <x v="0"/>
    <x v="1"/>
    <x v="1"/>
    <x v="0"/>
    <x v="0"/>
    <x v="0"/>
    <x v="0"/>
    <n v="1.5000000000000001E-2"/>
    <n v="7.5000000000000006E-3"/>
    <n v="266.66666666666663"/>
    <n v="17777.777777777774"/>
  </r>
  <r>
    <x v="0"/>
    <x v="0"/>
    <x v="0"/>
    <s v="Filtrée"/>
    <s v="Liquide filtré"/>
    <x v="0"/>
    <x v="0"/>
    <x v="0"/>
    <s v="Amont total"/>
    <s v="Amont BV"/>
    <s v="La Douyge amont"/>
    <x v="0"/>
    <x v="0"/>
    <x v="0"/>
    <x v="2"/>
    <x v="2"/>
    <x v="0"/>
    <x v="0"/>
    <x v="0"/>
    <x v="0"/>
    <n v="2.6000000000000003E-3"/>
    <n v="1.3000000000000002E-3"/>
    <n v="1538.4615384615383"/>
    <n v="591715.97633136087"/>
  </r>
  <r>
    <x v="0"/>
    <x v="0"/>
    <x v="0"/>
    <s v="Filtrée"/>
    <s v="Liquide filtré"/>
    <x v="0"/>
    <x v="0"/>
    <x v="0"/>
    <s v="Amont total"/>
    <s v="Amont BV"/>
    <s v="La Douyge amont"/>
    <x v="0"/>
    <x v="0"/>
    <x v="0"/>
    <x v="3"/>
    <x v="3"/>
    <x v="1"/>
    <x v="0"/>
    <x v="1"/>
    <x v="0"/>
    <n v="6.3822943987529501E-3"/>
    <n v="4.3186861284656899E-3"/>
    <n v="342.19491348294099"/>
    <n v="53616.284693762042"/>
  </r>
  <r>
    <x v="0"/>
    <x v="0"/>
    <x v="0"/>
    <s v="Filtrée"/>
    <s v="Liquide filtré"/>
    <x v="0"/>
    <x v="0"/>
    <x v="0"/>
    <s v="Amont total"/>
    <s v="Amont BV"/>
    <s v="La Douyge amont"/>
    <x v="0"/>
    <x v="0"/>
    <x v="0"/>
    <x v="4"/>
    <x v="4"/>
    <x v="0"/>
    <x v="0"/>
    <x v="0"/>
    <x v="0"/>
    <n v="1.3000000000000002E-3"/>
    <n v="6.5000000000000008E-4"/>
    <n v="3076.9230769230767"/>
    <n v="2366863.9053254435"/>
  </r>
  <r>
    <x v="0"/>
    <x v="0"/>
    <x v="0"/>
    <s v="Filtrée"/>
    <s v="Liquide filtré"/>
    <x v="0"/>
    <x v="0"/>
    <x v="0"/>
    <s v="Amont total"/>
    <s v="Amont BV"/>
    <s v="La Douyge amont"/>
    <x v="0"/>
    <x v="0"/>
    <x v="0"/>
    <x v="5"/>
    <x v="5"/>
    <x v="2"/>
    <x v="0"/>
    <x v="1"/>
    <x v="0"/>
    <n v="5.5563126304327498E-2"/>
    <n v="4.37296301829714E-2"/>
    <n v="29.055948998566837"/>
    <n v="522.93581969133788"/>
  </r>
  <r>
    <x v="1"/>
    <x v="0"/>
    <x v="0"/>
    <s v="Filtrée"/>
    <s v="Liquide filtré"/>
    <x v="1"/>
    <x v="1"/>
    <x v="0"/>
    <s v="Amont total"/>
    <s v="Amont BV"/>
    <s v="La Douyge amont rû provenant site La Bréjade"/>
    <x v="1"/>
    <x v="1"/>
    <x v="0"/>
    <x v="4"/>
    <x v="4"/>
    <x v="0"/>
    <x v="0"/>
    <x v="0"/>
    <x v="0"/>
    <n v="1.3000000000000002E-3"/>
    <n v="6.5000000000000008E-4"/>
    <n v="3076.9230769230767"/>
    <n v="2366863.9053254435"/>
  </r>
  <r>
    <x v="0"/>
    <x v="0"/>
    <x v="0"/>
    <s v="Filtrée"/>
    <s v="Liquide filtré"/>
    <x v="0"/>
    <x v="0"/>
    <x v="0"/>
    <s v="Amont total"/>
    <s v="Amont BV"/>
    <s v="La Douyge amont"/>
    <x v="0"/>
    <x v="0"/>
    <x v="0"/>
    <x v="6"/>
    <x v="6"/>
    <x v="0"/>
    <x v="1"/>
    <x v="0"/>
    <x v="0"/>
    <n v="7"/>
    <n v="3.5"/>
    <n v="0.5714285714285714"/>
    <n v="8.1632653061224483E-2"/>
  </r>
  <r>
    <x v="1"/>
    <x v="0"/>
    <x v="0"/>
    <s v="Filtrée"/>
    <s v="Liquide filtré"/>
    <x v="1"/>
    <x v="1"/>
    <x v="0"/>
    <s v="Amont total"/>
    <s v="Amont BV"/>
    <s v="La Douyge amont rû provenant site La Bréjade"/>
    <x v="1"/>
    <x v="1"/>
    <x v="0"/>
    <x v="0"/>
    <x v="0"/>
    <x v="0"/>
    <x v="0"/>
    <x v="0"/>
    <x v="0"/>
    <n v="5.9999999999999995E-5"/>
    <n v="2.9999999999999997E-5"/>
    <n v="66666.666666666672"/>
    <n v="1111111111.1111112"/>
  </r>
  <r>
    <x v="1"/>
    <x v="0"/>
    <x v="0"/>
    <s v="Filtrée"/>
    <s v="Liquide filtré"/>
    <x v="1"/>
    <x v="1"/>
    <x v="0"/>
    <s v="Amont total"/>
    <s v="Amont BV"/>
    <s v="La Douyge amont rû provenant site La Bréjade"/>
    <x v="1"/>
    <x v="1"/>
    <x v="0"/>
    <x v="1"/>
    <x v="7"/>
    <x v="0"/>
    <x v="0"/>
    <x v="0"/>
    <x v="0"/>
    <n v="2.1000000000000001E-2"/>
    <n v="1.0500000000000001E-2"/>
    <n v="190.47619047619048"/>
    <n v="9070.2947845804974"/>
  </r>
  <r>
    <x v="1"/>
    <x v="0"/>
    <x v="0"/>
    <s v="Filtrée"/>
    <s v="Liquide filtré"/>
    <x v="1"/>
    <x v="1"/>
    <x v="0"/>
    <s v="Amont total"/>
    <s v="Amont BV"/>
    <s v="La Douyge amont rû provenant site La Bréjade"/>
    <x v="1"/>
    <x v="1"/>
    <x v="0"/>
    <x v="2"/>
    <x v="2"/>
    <x v="0"/>
    <x v="0"/>
    <x v="0"/>
    <x v="0"/>
    <n v="2.6000000000000003E-3"/>
    <n v="1.3000000000000002E-3"/>
    <n v="1538.4615384615383"/>
    <n v="591715.97633136087"/>
  </r>
  <r>
    <x v="1"/>
    <x v="0"/>
    <x v="0"/>
    <s v="Filtrée"/>
    <s v="Liquide filtré"/>
    <x v="1"/>
    <x v="1"/>
    <x v="0"/>
    <s v="Amont total"/>
    <s v="Amont BV"/>
    <s v="La Douyge amont rû provenant site La Bréjade"/>
    <x v="1"/>
    <x v="1"/>
    <x v="0"/>
    <x v="3"/>
    <x v="8"/>
    <x v="3"/>
    <x v="0"/>
    <x v="1"/>
    <x v="0"/>
    <n v="6.2885705702726202E-3"/>
    <n v="4.8594498908581399E-3"/>
    <n v="266.30402011406602"/>
    <n v="42347.305661630082"/>
  </r>
  <r>
    <x v="2"/>
    <x v="0"/>
    <x v="0"/>
    <s v="Filtrée"/>
    <s v="Liquide filtré"/>
    <x v="2"/>
    <x v="2"/>
    <x v="0"/>
    <s v="Aval site"/>
    <s v="Aval site"/>
    <s v="La Douyge aval rû2 provenant La bréjade au moulin de Maurissous"/>
    <x v="2"/>
    <x v="2"/>
    <x v="0"/>
    <x v="4"/>
    <x v="4"/>
    <x v="0"/>
    <x v="0"/>
    <x v="0"/>
    <x v="0"/>
    <n v="1.3000000000000002E-3"/>
    <n v="6.5000000000000008E-4"/>
    <n v="3076.9230769230767"/>
    <n v="2366863.9053254435"/>
  </r>
  <r>
    <x v="1"/>
    <x v="0"/>
    <x v="0"/>
    <s v="Filtrée"/>
    <s v="Liquide filtré"/>
    <x v="1"/>
    <x v="1"/>
    <x v="0"/>
    <s v="Amont total"/>
    <s v="Amont BV"/>
    <s v="La Douyge amont rû provenant site La Bréjade"/>
    <x v="1"/>
    <x v="1"/>
    <x v="0"/>
    <x v="5"/>
    <x v="9"/>
    <x v="4"/>
    <x v="0"/>
    <x v="1"/>
    <x v="0"/>
    <n v="0.10282626073723801"/>
    <n v="5.2800706128689597E-2"/>
    <n v="36.882859298842277"/>
    <n v="358.69104871072426"/>
  </r>
  <r>
    <x v="3"/>
    <x v="0"/>
    <x v="0"/>
    <s v="Filtrée"/>
    <s v="Liquide filtré"/>
    <x v="3"/>
    <x v="3"/>
    <x v="0"/>
    <s v="aval"/>
    <s v="aval BV"/>
    <s v="La Vimbelle aval confluence La douyge"/>
    <x v="3"/>
    <x v="3"/>
    <x v="0"/>
    <x v="4"/>
    <x v="4"/>
    <x v="0"/>
    <x v="0"/>
    <x v="0"/>
    <x v="0"/>
    <n v="1.3000000000000002E-3"/>
    <n v="6.5000000000000008E-4"/>
    <n v="3076.9230769230767"/>
    <n v="2366863.9053254435"/>
  </r>
  <r>
    <x v="1"/>
    <x v="0"/>
    <x v="0"/>
    <s v="Filtrée"/>
    <s v="Liquide filtré"/>
    <x v="1"/>
    <x v="1"/>
    <x v="0"/>
    <s v="Amont total"/>
    <s v="Amont BV"/>
    <s v="La Douyge amont rû provenant site La Bréjade"/>
    <x v="1"/>
    <x v="1"/>
    <x v="0"/>
    <x v="6"/>
    <x v="10"/>
    <x v="0"/>
    <x v="1"/>
    <x v="0"/>
    <x v="0"/>
    <n v="6.8"/>
    <n v="3.4"/>
    <n v="0.58823529411764708"/>
    <n v="8.6505190311418692E-2"/>
  </r>
  <r>
    <x v="2"/>
    <x v="0"/>
    <x v="0"/>
    <s v="Filtrée"/>
    <s v="Liquide filtré"/>
    <x v="2"/>
    <x v="2"/>
    <x v="0"/>
    <s v="Aval site"/>
    <s v="Aval site"/>
    <s v="La Douyge aval rû2 provenant La bréjade au moulin de Maurissous"/>
    <x v="2"/>
    <x v="2"/>
    <x v="0"/>
    <x v="0"/>
    <x v="0"/>
    <x v="0"/>
    <x v="0"/>
    <x v="0"/>
    <x v="0"/>
    <n v="5.9999999999999995E-5"/>
    <n v="2.9999999999999997E-5"/>
    <n v="66666.666666666672"/>
    <n v="1111111111.1111112"/>
  </r>
  <r>
    <x v="2"/>
    <x v="0"/>
    <x v="0"/>
    <s v="Filtrée"/>
    <s v="Liquide filtré"/>
    <x v="2"/>
    <x v="2"/>
    <x v="0"/>
    <s v="Aval site"/>
    <s v="Aval site"/>
    <s v="La Douyge aval rû2 provenant La bréjade au moulin de Maurissous"/>
    <x v="2"/>
    <x v="2"/>
    <x v="0"/>
    <x v="1"/>
    <x v="1"/>
    <x v="0"/>
    <x v="0"/>
    <x v="0"/>
    <x v="0"/>
    <n v="1.5000000000000001E-2"/>
    <n v="7.5000000000000006E-3"/>
    <n v="266.66666666666663"/>
    <n v="17777.777777777774"/>
  </r>
  <r>
    <x v="2"/>
    <x v="0"/>
    <x v="0"/>
    <s v="Filtrée"/>
    <s v="Liquide filtré"/>
    <x v="2"/>
    <x v="2"/>
    <x v="0"/>
    <s v="Aval site"/>
    <s v="Aval site"/>
    <s v="La Douyge aval rû2 provenant La bréjade au moulin de Maurissous"/>
    <x v="2"/>
    <x v="2"/>
    <x v="0"/>
    <x v="2"/>
    <x v="2"/>
    <x v="0"/>
    <x v="0"/>
    <x v="0"/>
    <x v="0"/>
    <n v="2.6000000000000003E-3"/>
    <n v="1.3000000000000002E-3"/>
    <n v="1538.4615384615383"/>
    <n v="591715.97633136087"/>
  </r>
  <r>
    <x v="2"/>
    <x v="0"/>
    <x v="0"/>
    <s v="Filtrée"/>
    <s v="Liquide filtré"/>
    <x v="2"/>
    <x v="2"/>
    <x v="0"/>
    <s v="Aval site"/>
    <s v="Aval site"/>
    <s v="La Douyge aval rû2 provenant La bréjade au moulin de Maurissous"/>
    <x v="2"/>
    <x v="2"/>
    <x v="0"/>
    <x v="3"/>
    <x v="11"/>
    <x v="5"/>
    <x v="0"/>
    <x v="1"/>
    <x v="0"/>
    <n v="9.6735511975731599E-3"/>
    <n v="5.71816848342592E-3"/>
    <n v="295.85031736295542"/>
    <n v="30583.423948505748"/>
  </r>
  <r>
    <x v="4"/>
    <x v="0"/>
    <x v="0"/>
    <s v="Filtrée"/>
    <s v="Liquide filtré"/>
    <x v="4"/>
    <x v="4"/>
    <x v="0"/>
    <s v="amont"/>
    <s v="aval BV"/>
    <s v="La Vimbelle amont confluence La douyge"/>
    <x v="4"/>
    <x v="4"/>
    <x v="0"/>
    <x v="4"/>
    <x v="4"/>
    <x v="0"/>
    <x v="0"/>
    <x v="0"/>
    <x v="0"/>
    <n v="1.3000000000000002E-3"/>
    <n v="6.5000000000000008E-4"/>
    <n v="3076.9230769230767"/>
    <n v="2366863.9053254435"/>
  </r>
  <r>
    <x v="2"/>
    <x v="0"/>
    <x v="0"/>
    <s v="Filtrée"/>
    <s v="Liquide filtré"/>
    <x v="2"/>
    <x v="2"/>
    <x v="0"/>
    <s v="Aval site"/>
    <s v="Aval site"/>
    <s v="La Douyge aval rû2 provenant La bréjade au moulin de Maurissous"/>
    <x v="2"/>
    <x v="2"/>
    <x v="0"/>
    <x v="5"/>
    <x v="12"/>
    <x v="6"/>
    <x v="0"/>
    <x v="1"/>
    <x v="0"/>
    <n v="5.57576541224864E-2"/>
    <n v="4.3676793492830698E-2"/>
    <n v="29.228262476102405"/>
    <n v="524.20179679537478"/>
  </r>
  <r>
    <x v="5"/>
    <x v="0"/>
    <x v="0"/>
    <s v="Filtrée"/>
    <s v="Liquide filtré"/>
    <x v="5"/>
    <x v="5"/>
    <x v="1"/>
    <s v="aval"/>
    <s v="aval BV"/>
    <s v="La Luzège aval confluence La Soudeillette"/>
    <x v="5"/>
    <x v="5"/>
    <x v="1"/>
    <x v="4"/>
    <x v="13"/>
    <x v="7"/>
    <x v="0"/>
    <x v="1"/>
    <x v="0"/>
    <n v="1.7418928796471302E-3"/>
    <n v="1.2193250157529901E-3"/>
    <n v="1171.6083981834984"/>
    <n v="672606.45696010941"/>
  </r>
  <r>
    <x v="3"/>
    <x v="0"/>
    <x v="0"/>
    <s v="Filtrée"/>
    <s v="Liquide filtré"/>
    <x v="3"/>
    <x v="3"/>
    <x v="0"/>
    <s v="aval"/>
    <s v="aval BV"/>
    <s v="La Vimbelle aval confluence La douyge"/>
    <x v="3"/>
    <x v="3"/>
    <x v="0"/>
    <x v="0"/>
    <x v="0"/>
    <x v="0"/>
    <x v="0"/>
    <x v="0"/>
    <x v="0"/>
    <n v="5.9999999999999995E-5"/>
    <n v="2.9999999999999997E-5"/>
    <n v="66666.666666666672"/>
    <n v="1111111111.1111112"/>
  </r>
  <r>
    <x v="3"/>
    <x v="0"/>
    <x v="0"/>
    <s v="Filtrée"/>
    <s v="Liquide filtré"/>
    <x v="3"/>
    <x v="3"/>
    <x v="0"/>
    <s v="aval"/>
    <s v="aval BV"/>
    <s v="La Vimbelle aval confluence La douyge"/>
    <x v="3"/>
    <x v="3"/>
    <x v="0"/>
    <x v="1"/>
    <x v="1"/>
    <x v="0"/>
    <x v="0"/>
    <x v="0"/>
    <x v="0"/>
    <n v="1.5000000000000001E-2"/>
    <n v="7.5000000000000006E-3"/>
    <n v="266.66666666666663"/>
    <n v="17777.777777777774"/>
  </r>
  <r>
    <x v="3"/>
    <x v="0"/>
    <x v="0"/>
    <s v="Filtrée"/>
    <s v="Liquide filtré"/>
    <x v="3"/>
    <x v="3"/>
    <x v="0"/>
    <s v="aval"/>
    <s v="aval BV"/>
    <s v="La Vimbelle aval confluence La douyge"/>
    <x v="3"/>
    <x v="3"/>
    <x v="0"/>
    <x v="2"/>
    <x v="2"/>
    <x v="0"/>
    <x v="0"/>
    <x v="0"/>
    <x v="0"/>
    <n v="2.6000000000000003E-3"/>
    <n v="1.3000000000000002E-3"/>
    <n v="1538.4615384615383"/>
    <n v="591715.97633136087"/>
  </r>
  <r>
    <x v="3"/>
    <x v="0"/>
    <x v="0"/>
    <s v="Filtrée"/>
    <s v="Liquide filtré"/>
    <x v="3"/>
    <x v="3"/>
    <x v="0"/>
    <s v="aval"/>
    <s v="aval BV"/>
    <s v="La Vimbelle aval confluence La douyge"/>
    <x v="3"/>
    <x v="3"/>
    <x v="0"/>
    <x v="3"/>
    <x v="14"/>
    <x v="8"/>
    <x v="0"/>
    <x v="1"/>
    <x v="0"/>
    <n v="9.1143711216647803E-3"/>
    <n v="5.0542725466560202E-3"/>
    <n v="356.7873057736565"/>
    <n v="39145.575817686004"/>
  </r>
  <r>
    <x v="6"/>
    <x v="0"/>
    <x v="0"/>
    <s v="Filtrée"/>
    <s v="Liquide filtré"/>
    <x v="6"/>
    <x v="6"/>
    <x v="1"/>
    <s v="amont"/>
    <s v="aval BV"/>
    <s v="La Luzège amont confluence La Soudeillette"/>
    <x v="6"/>
    <x v="6"/>
    <x v="1"/>
    <x v="4"/>
    <x v="15"/>
    <x v="9"/>
    <x v="0"/>
    <x v="1"/>
    <x v="0"/>
    <n v="1.5054931316950202E-3"/>
    <n v="1.05384519218652E-3"/>
    <n v="1355.5799648403934"/>
    <n v="900422.55012758449"/>
  </r>
  <r>
    <x v="3"/>
    <x v="0"/>
    <x v="0"/>
    <s v="Filtrée"/>
    <s v="Liquide filtré"/>
    <x v="3"/>
    <x v="3"/>
    <x v="0"/>
    <s v="aval"/>
    <s v="aval BV"/>
    <s v="La Vimbelle aval confluence La douyge"/>
    <x v="3"/>
    <x v="3"/>
    <x v="0"/>
    <x v="5"/>
    <x v="16"/>
    <x v="10"/>
    <x v="0"/>
    <x v="1"/>
    <x v="0"/>
    <n v="8.7324196467883697E-2"/>
    <n v="5.0652328459878604E-2"/>
    <n v="34.035784811728576"/>
    <n v="389.76350414224925"/>
  </r>
  <r>
    <x v="7"/>
    <x v="0"/>
    <x v="0"/>
    <s v="Filtrée"/>
    <s v="Liquide filtré"/>
    <x v="7"/>
    <x v="7"/>
    <x v="2"/>
    <s v="aval"/>
    <s v="aval BV"/>
    <s v="Le Doustre aval confluence rû de Barras, à l'O éloigné Le Chataignier"/>
    <x v="7"/>
    <x v="7"/>
    <x v="1"/>
    <x v="4"/>
    <x v="4"/>
    <x v="0"/>
    <x v="0"/>
    <x v="0"/>
    <x v="0"/>
    <n v="1.3000000000000002E-3"/>
    <n v="6.5000000000000008E-4"/>
    <n v="3076.9230769230767"/>
    <n v="2366863.9053254435"/>
  </r>
  <r>
    <x v="3"/>
    <x v="0"/>
    <x v="0"/>
    <s v="Filtrée"/>
    <s v="Liquide filtré"/>
    <x v="3"/>
    <x v="3"/>
    <x v="0"/>
    <s v="aval"/>
    <s v="aval BV"/>
    <s v="La Vimbelle aval confluence La douyge"/>
    <x v="3"/>
    <x v="3"/>
    <x v="0"/>
    <x v="6"/>
    <x v="17"/>
    <x v="0"/>
    <x v="1"/>
    <x v="0"/>
    <x v="0"/>
    <n v="7.5"/>
    <n v="3.75"/>
    <n v="0.53333333333333333"/>
    <n v="7.1111111111111111E-2"/>
  </r>
  <r>
    <x v="4"/>
    <x v="0"/>
    <x v="0"/>
    <s v="Filtrée"/>
    <s v="Liquide filtré"/>
    <x v="4"/>
    <x v="4"/>
    <x v="0"/>
    <s v="amont"/>
    <s v="aval BV"/>
    <s v="La Vimbelle amont confluence La douyge"/>
    <x v="4"/>
    <x v="4"/>
    <x v="0"/>
    <x v="0"/>
    <x v="0"/>
    <x v="0"/>
    <x v="0"/>
    <x v="0"/>
    <x v="0"/>
    <n v="5.9999999999999995E-5"/>
    <n v="2.9999999999999997E-5"/>
    <n v="66666.666666666672"/>
    <n v="1111111111.1111112"/>
  </r>
  <r>
    <x v="4"/>
    <x v="0"/>
    <x v="0"/>
    <s v="Filtrée"/>
    <s v="Liquide filtré"/>
    <x v="4"/>
    <x v="4"/>
    <x v="0"/>
    <s v="amont"/>
    <s v="aval BV"/>
    <s v="La Vimbelle amont confluence La douyge"/>
    <x v="4"/>
    <x v="4"/>
    <x v="0"/>
    <x v="1"/>
    <x v="1"/>
    <x v="0"/>
    <x v="0"/>
    <x v="0"/>
    <x v="0"/>
    <n v="1.5000000000000001E-2"/>
    <n v="7.5000000000000006E-3"/>
    <n v="266.66666666666663"/>
    <n v="17777.777777777774"/>
  </r>
  <r>
    <x v="4"/>
    <x v="0"/>
    <x v="0"/>
    <s v="Filtrée"/>
    <s v="Liquide filtré"/>
    <x v="4"/>
    <x v="4"/>
    <x v="0"/>
    <s v="amont"/>
    <s v="aval BV"/>
    <s v="La Vimbelle amont confluence La douyge"/>
    <x v="4"/>
    <x v="4"/>
    <x v="0"/>
    <x v="2"/>
    <x v="2"/>
    <x v="0"/>
    <x v="0"/>
    <x v="0"/>
    <x v="0"/>
    <n v="2.6000000000000003E-3"/>
    <n v="1.3000000000000002E-3"/>
    <n v="1538.4615384615383"/>
    <n v="591715.97633136087"/>
  </r>
  <r>
    <x v="4"/>
    <x v="0"/>
    <x v="0"/>
    <s v="Filtrée"/>
    <s v="Liquide filtré"/>
    <x v="4"/>
    <x v="4"/>
    <x v="0"/>
    <s v="amont"/>
    <s v="aval BV"/>
    <s v="La Vimbelle amont confluence La douyge"/>
    <x v="4"/>
    <x v="4"/>
    <x v="0"/>
    <x v="3"/>
    <x v="18"/>
    <x v="11"/>
    <x v="0"/>
    <x v="1"/>
    <x v="0"/>
    <n v="1.12564224812412E-2"/>
    <n v="5.7618882449261295E-3"/>
    <n v="339.05544527411843"/>
    <n v="30121.066070428104"/>
  </r>
  <r>
    <x v="8"/>
    <x v="0"/>
    <x v="0"/>
    <s v="Filtrée"/>
    <s v="Liquide filtré"/>
    <x v="8"/>
    <x v="8"/>
    <x v="2"/>
    <s v="aval"/>
    <s v="aval BV"/>
    <s v="Le Doustre aval confluence Le Rabinel"/>
    <x v="8"/>
    <x v="8"/>
    <x v="1"/>
    <x v="4"/>
    <x v="4"/>
    <x v="0"/>
    <x v="0"/>
    <x v="0"/>
    <x v="0"/>
    <n v="1.3000000000000002E-3"/>
    <n v="6.5000000000000008E-4"/>
    <n v="3076.9230769230767"/>
    <n v="2366863.9053254435"/>
  </r>
  <r>
    <x v="4"/>
    <x v="0"/>
    <x v="0"/>
    <s v="Filtrée"/>
    <s v="Liquide filtré"/>
    <x v="4"/>
    <x v="4"/>
    <x v="0"/>
    <s v="amont"/>
    <s v="aval BV"/>
    <s v="La Vimbelle amont confluence La douyge"/>
    <x v="4"/>
    <x v="4"/>
    <x v="0"/>
    <x v="5"/>
    <x v="19"/>
    <x v="12"/>
    <x v="0"/>
    <x v="1"/>
    <x v="0"/>
    <n v="5.9356982057196604E-2"/>
    <n v="4.3987546632404902E-2"/>
    <n v="30.676960779398492"/>
    <n v="516.82143727991524"/>
  </r>
  <r>
    <x v="9"/>
    <x v="0"/>
    <x v="0"/>
    <s v="Filtrée"/>
    <s v="Liquide filtré"/>
    <x v="9"/>
    <x v="9"/>
    <x v="1"/>
    <s v="Aval site"/>
    <s v="Aval site"/>
    <s v="17 - Secteur 2"/>
    <x v="9"/>
    <x v="9"/>
    <x v="1"/>
    <x v="4"/>
    <x v="20"/>
    <x v="13"/>
    <x v="0"/>
    <x v="1"/>
    <x v="0"/>
    <n v="2.5879551354757399E-3"/>
    <n v="1.0351820541903002E-3"/>
    <n v="2415.0341380825448"/>
    <n v="933182.38209666358"/>
  </r>
  <r>
    <x v="4"/>
    <x v="0"/>
    <x v="0"/>
    <s v="Filtrée"/>
    <s v="Liquide filtré"/>
    <x v="4"/>
    <x v="4"/>
    <x v="0"/>
    <s v="amont"/>
    <s v="aval BV"/>
    <s v="La Vimbelle amont confluence La douyge"/>
    <x v="4"/>
    <x v="4"/>
    <x v="0"/>
    <x v="6"/>
    <x v="17"/>
    <x v="0"/>
    <x v="1"/>
    <x v="0"/>
    <x v="0"/>
    <n v="7.5"/>
    <n v="3.75"/>
    <n v="0.53333333333333333"/>
    <n v="7.1111111111111111E-2"/>
  </r>
  <r>
    <x v="5"/>
    <x v="0"/>
    <x v="0"/>
    <s v="Filtrée"/>
    <s v="Liquide filtré"/>
    <x v="5"/>
    <x v="5"/>
    <x v="1"/>
    <s v="aval"/>
    <s v="aval BV"/>
    <s v="La Luzège aval confluence La Soudeillette"/>
    <x v="5"/>
    <x v="5"/>
    <x v="1"/>
    <x v="0"/>
    <x v="21"/>
    <x v="14"/>
    <x v="0"/>
    <x v="1"/>
    <x v="0"/>
    <n v="9.6301833451327402E-5"/>
    <n v="6.7658463528494703E-5"/>
    <n v="21037.314203484348"/>
    <n v="218451855.47912714"/>
  </r>
  <r>
    <x v="5"/>
    <x v="0"/>
    <x v="0"/>
    <s v="Filtrée"/>
    <s v="Liquide filtré"/>
    <x v="5"/>
    <x v="5"/>
    <x v="1"/>
    <s v="aval"/>
    <s v="aval BV"/>
    <s v="La Luzège aval confluence La Soudeillette"/>
    <x v="5"/>
    <x v="5"/>
    <x v="1"/>
    <x v="1"/>
    <x v="1"/>
    <x v="0"/>
    <x v="0"/>
    <x v="0"/>
    <x v="0"/>
    <n v="1.5000000000000001E-2"/>
    <n v="7.5000000000000006E-3"/>
    <n v="266.66666666666663"/>
    <n v="17777.777777777774"/>
  </r>
  <r>
    <x v="5"/>
    <x v="0"/>
    <x v="0"/>
    <s v="Filtrée"/>
    <s v="Liquide filtré"/>
    <x v="5"/>
    <x v="5"/>
    <x v="1"/>
    <s v="aval"/>
    <s v="aval BV"/>
    <s v="La Luzège aval confluence La Soudeillette"/>
    <x v="5"/>
    <x v="5"/>
    <x v="1"/>
    <x v="2"/>
    <x v="22"/>
    <x v="15"/>
    <x v="0"/>
    <x v="1"/>
    <x v="0"/>
    <n v="2.5461533925824598E-3"/>
    <n v="1.8176040166729801E-3"/>
    <n v="770.70116694914282"/>
    <n v="302692.35514025809"/>
  </r>
  <r>
    <x v="5"/>
    <x v="0"/>
    <x v="0"/>
    <s v="Filtrée"/>
    <s v="Liquide filtré"/>
    <x v="5"/>
    <x v="5"/>
    <x v="1"/>
    <s v="aval"/>
    <s v="aval BV"/>
    <s v="La Luzège aval confluence La Soudeillette"/>
    <x v="5"/>
    <x v="5"/>
    <x v="1"/>
    <x v="3"/>
    <x v="23"/>
    <x v="16"/>
    <x v="0"/>
    <x v="1"/>
    <x v="0"/>
    <n v="9.2019021523035913E-3"/>
    <n v="5.6621975517902809E-3"/>
    <n v="287.01697018061498"/>
    <n v="31191.04783229667"/>
  </r>
  <r>
    <x v="10"/>
    <x v="0"/>
    <x v="0"/>
    <s v="Filtrée"/>
    <s v="Liquide filtré"/>
    <x v="10"/>
    <x v="10"/>
    <x v="1"/>
    <s v="Amont total"/>
    <s v="Amont BV"/>
    <s v="16 - Secteur 2"/>
    <x v="10"/>
    <x v="10"/>
    <x v="1"/>
    <x v="4"/>
    <x v="24"/>
    <x v="17"/>
    <x v="0"/>
    <x v="1"/>
    <x v="0"/>
    <n v="1.4432826717076202E-3"/>
    <n v="1.0102978701953401E-3"/>
    <n v="1414.0101357386879"/>
    <n v="979718.08534616535"/>
  </r>
  <r>
    <x v="5"/>
    <x v="0"/>
    <x v="0"/>
    <s v="Filtrée"/>
    <s v="Liquide filtré"/>
    <x v="5"/>
    <x v="5"/>
    <x v="1"/>
    <s v="aval"/>
    <s v="aval BV"/>
    <s v="La Luzège aval confluence La Soudeillette"/>
    <x v="5"/>
    <x v="5"/>
    <x v="1"/>
    <x v="5"/>
    <x v="25"/>
    <x v="18"/>
    <x v="0"/>
    <x v="1"/>
    <x v="0"/>
    <n v="6.8934230251338102E-2"/>
    <n v="4.62156938949611E-2"/>
    <n v="32.274236295803568"/>
    <n v="468.18882546638838"/>
  </r>
  <r>
    <x v="11"/>
    <x v="0"/>
    <x v="0"/>
    <s v="Filtrée"/>
    <s v="Liquide filtré"/>
    <x v="11"/>
    <x v="11"/>
    <x v="1"/>
    <s v="Aval site"/>
    <s v="Aval site"/>
    <s v="La Soudeillette au Sud Ouest site La Barrière près Veuillac"/>
    <x v="11"/>
    <x v="11"/>
    <x v="1"/>
    <x v="4"/>
    <x v="26"/>
    <x v="19"/>
    <x v="0"/>
    <x v="1"/>
    <x v="0"/>
    <n v="2.9612178954001303E-3"/>
    <n v="1.1844871581600499E-3"/>
    <n v="2110.6180702570355"/>
    <n v="712753.38215928257"/>
  </r>
  <r>
    <x v="5"/>
    <x v="0"/>
    <x v="0"/>
    <s v="Filtrée"/>
    <s v="Liquide filtré"/>
    <x v="5"/>
    <x v="5"/>
    <x v="1"/>
    <s v="aval"/>
    <s v="aval BV"/>
    <s v="La Luzège aval confluence La Soudeillette"/>
    <x v="5"/>
    <x v="5"/>
    <x v="1"/>
    <x v="6"/>
    <x v="10"/>
    <x v="0"/>
    <x v="1"/>
    <x v="0"/>
    <x v="0"/>
    <n v="6.8"/>
    <n v="3.4"/>
    <n v="0.58823529411764708"/>
    <n v="8.6505190311418692E-2"/>
  </r>
  <r>
    <x v="6"/>
    <x v="0"/>
    <x v="0"/>
    <s v="Filtrée"/>
    <s v="Liquide filtré"/>
    <x v="6"/>
    <x v="6"/>
    <x v="1"/>
    <s v="amont"/>
    <s v="aval BV"/>
    <s v="La Luzège amont confluence La Soudeillette"/>
    <x v="6"/>
    <x v="6"/>
    <x v="1"/>
    <x v="0"/>
    <x v="27"/>
    <x v="20"/>
    <x v="0"/>
    <x v="1"/>
    <x v="0"/>
    <n v="8.4961168327433591E-5"/>
    <n v="5.9690889597914796E-5"/>
    <n v="23845.386881680053"/>
    <n v="280662181.92506284"/>
  </r>
  <r>
    <x v="6"/>
    <x v="0"/>
    <x v="0"/>
    <s v="Filtrée"/>
    <s v="Liquide filtré"/>
    <x v="6"/>
    <x v="6"/>
    <x v="1"/>
    <s v="amont"/>
    <s v="aval BV"/>
    <s v="La Luzège amont confluence La Soudeillette"/>
    <x v="6"/>
    <x v="6"/>
    <x v="1"/>
    <x v="1"/>
    <x v="28"/>
    <x v="0"/>
    <x v="0"/>
    <x v="0"/>
    <x v="0"/>
    <n v="1.6E-2"/>
    <n v="8.0000000000000002E-3"/>
    <n v="250.00000000000003"/>
    <n v="15625"/>
  </r>
  <r>
    <x v="6"/>
    <x v="0"/>
    <x v="0"/>
    <s v="Filtrée"/>
    <s v="Liquide filtré"/>
    <x v="6"/>
    <x v="6"/>
    <x v="1"/>
    <s v="amont"/>
    <s v="aval BV"/>
    <s v="La Luzège amont confluence La Soudeillette"/>
    <x v="6"/>
    <x v="6"/>
    <x v="1"/>
    <x v="2"/>
    <x v="29"/>
    <x v="21"/>
    <x v="0"/>
    <x v="1"/>
    <x v="0"/>
    <n v="2.1421069351392902E-3"/>
    <n v="1.5291703087468801E-3"/>
    <n v="916.07162962067764"/>
    <n v="427649.8127116657"/>
  </r>
  <r>
    <x v="6"/>
    <x v="0"/>
    <x v="0"/>
    <s v="Filtrée"/>
    <s v="Liquide filtré"/>
    <x v="6"/>
    <x v="6"/>
    <x v="1"/>
    <s v="amont"/>
    <s v="aval BV"/>
    <s v="La Luzège amont confluence La Soudeillette"/>
    <x v="6"/>
    <x v="6"/>
    <x v="1"/>
    <x v="3"/>
    <x v="30"/>
    <x v="22"/>
    <x v="0"/>
    <x v="1"/>
    <x v="0"/>
    <n v="1.0921928410308999E-2"/>
    <n v="6.1229590102162999E-3"/>
    <n v="291.32423948060892"/>
    <n v="26673.333548463252"/>
  </r>
  <r>
    <x v="12"/>
    <x v="0"/>
    <x v="0"/>
    <s v="Filtrée"/>
    <s v="Liquide filtré"/>
    <x v="12"/>
    <x v="12"/>
    <x v="1"/>
    <s v="Aval site"/>
    <s v="Aval site"/>
    <s v="18 - Secteur 2"/>
    <x v="12"/>
    <x v="12"/>
    <x v="1"/>
    <x v="4"/>
    <x v="31"/>
    <x v="23"/>
    <x v="0"/>
    <x v="1"/>
    <x v="0"/>
    <n v="2.6003972274732199E-3"/>
    <n v="1.0401588909892902E-3"/>
    <n v="2403.4789508190006"/>
    <n v="924273.77072480472"/>
  </r>
  <r>
    <x v="6"/>
    <x v="0"/>
    <x v="0"/>
    <s v="Filtrée"/>
    <s v="Liquide filtré"/>
    <x v="6"/>
    <x v="6"/>
    <x v="1"/>
    <s v="amont"/>
    <s v="aval BV"/>
    <s v="La Luzège amont confluence La Soudeillette"/>
    <x v="6"/>
    <x v="6"/>
    <x v="1"/>
    <x v="5"/>
    <x v="32"/>
    <x v="0"/>
    <x v="0"/>
    <x v="0"/>
    <x v="0"/>
    <n v="7.8629999999999992E-2"/>
    <n v="3.9314999999999996E-2"/>
    <n v="50.871168765102382"/>
    <n v="646.96895288188205"/>
  </r>
  <r>
    <x v="13"/>
    <x v="0"/>
    <x v="0"/>
    <s v="Filtrée"/>
    <s v="Liquide filtré"/>
    <x v="13"/>
    <x v="13"/>
    <x v="2"/>
    <s v="Aval site"/>
    <s v="Aval site"/>
    <s v="Le Doustre amont confluence Le Rabinel"/>
    <x v="13"/>
    <x v="13"/>
    <x v="1"/>
    <x v="4"/>
    <x v="33"/>
    <x v="24"/>
    <x v="0"/>
    <x v="1"/>
    <x v="0"/>
    <n v="1.31886175173283E-3"/>
    <n v="9.2320322621298003E-4"/>
    <n v="1547.4073183555613"/>
    <n v="1173290.0103611688"/>
  </r>
  <r>
    <x v="6"/>
    <x v="0"/>
    <x v="0"/>
    <s v="Filtrée"/>
    <s v="Liquide filtré"/>
    <x v="6"/>
    <x v="6"/>
    <x v="1"/>
    <s v="amont"/>
    <s v="aval BV"/>
    <s v="La Luzège amont confluence La Soudeillette"/>
    <x v="6"/>
    <x v="6"/>
    <x v="1"/>
    <x v="6"/>
    <x v="34"/>
    <x v="0"/>
    <x v="1"/>
    <x v="0"/>
    <x v="0"/>
    <n v="6.7"/>
    <n v="3.35"/>
    <n v="0.59701492537313439"/>
    <n v="8.910670527957229E-2"/>
  </r>
  <r>
    <x v="7"/>
    <x v="0"/>
    <x v="0"/>
    <s v="Filtrée"/>
    <s v="Liquide filtré"/>
    <x v="7"/>
    <x v="7"/>
    <x v="2"/>
    <s v="aval"/>
    <s v="aval BV"/>
    <s v="Le Doustre aval confluence rû de Barras, à l'O éloigné Le Chataignier"/>
    <x v="7"/>
    <x v="7"/>
    <x v="1"/>
    <x v="0"/>
    <x v="0"/>
    <x v="0"/>
    <x v="0"/>
    <x v="0"/>
    <x v="0"/>
    <n v="5.9999999999999995E-5"/>
    <n v="2.9999999999999997E-5"/>
    <n v="66666.666666666672"/>
    <n v="1111111111.1111112"/>
  </r>
  <r>
    <x v="7"/>
    <x v="0"/>
    <x v="0"/>
    <s v="Filtrée"/>
    <s v="Liquide filtré"/>
    <x v="7"/>
    <x v="7"/>
    <x v="2"/>
    <s v="aval"/>
    <s v="aval BV"/>
    <s v="Le Doustre aval confluence rû de Barras, à l'O éloigné Le Chataignier"/>
    <x v="7"/>
    <x v="7"/>
    <x v="1"/>
    <x v="1"/>
    <x v="28"/>
    <x v="0"/>
    <x v="0"/>
    <x v="0"/>
    <x v="0"/>
    <n v="1.6E-2"/>
    <n v="8.0000000000000002E-3"/>
    <n v="250.00000000000003"/>
    <n v="15625"/>
  </r>
  <r>
    <x v="7"/>
    <x v="0"/>
    <x v="0"/>
    <s v="Filtrée"/>
    <s v="Liquide filtré"/>
    <x v="7"/>
    <x v="7"/>
    <x v="2"/>
    <s v="aval"/>
    <s v="aval BV"/>
    <s v="Le Doustre aval confluence rû de Barras, à l'O éloigné Le Chataignier"/>
    <x v="7"/>
    <x v="7"/>
    <x v="1"/>
    <x v="2"/>
    <x v="2"/>
    <x v="0"/>
    <x v="0"/>
    <x v="0"/>
    <x v="0"/>
    <n v="2.6000000000000003E-3"/>
    <n v="1.3000000000000002E-3"/>
    <n v="1538.4615384615383"/>
    <n v="591715.97633136087"/>
  </r>
  <r>
    <x v="7"/>
    <x v="0"/>
    <x v="0"/>
    <s v="Filtrée"/>
    <s v="Liquide filtré"/>
    <x v="7"/>
    <x v="7"/>
    <x v="2"/>
    <s v="aval"/>
    <s v="aval BV"/>
    <s v="Le Doustre aval confluence rû de Barras, à l'O éloigné Le Chataignier"/>
    <x v="7"/>
    <x v="7"/>
    <x v="1"/>
    <x v="3"/>
    <x v="35"/>
    <x v="25"/>
    <x v="0"/>
    <x v="1"/>
    <x v="0"/>
    <n v="9.7337833454672895E-3"/>
    <n v="6.0143998148184802E-3"/>
    <n v="269.08970680804589"/>
    <n v="27644.924615396576"/>
  </r>
  <r>
    <x v="14"/>
    <x v="0"/>
    <x v="0"/>
    <s v="Filtrée"/>
    <s v="Liquide filtré"/>
    <x v="14"/>
    <x v="14"/>
    <x v="2"/>
    <s v="aval"/>
    <s v="aval BV"/>
    <s v="Le Doustre"/>
    <x v="14"/>
    <x v="14"/>
    <x v="1"/>
    <x v="4"/>
    <x v="4"/>
    <x v="0"/>
    <x v="0"/>
    <x v="0"/>
    <x v="0"/>
    <n v="1.3000000000000002E-3"/>
    <n v="6.5000000000000008E-4"/>
    <n v="3076.9230769230767"/>
    <n v="2366863.9053254435"/>
  </r>
  <r>
    <x v="15"/>
    <x v="0"/>
    <x v="0"/>
    <s v="Filtrée"/>
    <s v="Liquide filtré"/>
    <x v="15"/>
    <x v="15"/>
    <x v="3"/>
    <s v="amont"/>
    <s v="aval BV"/>
    <s v="La Diège Amont Les Salles près Ussel"/>
    <x v="15"/>
    <x v="15"/>
    <x v="2"/>
    <x v="4"/>
    <x v="4"/>
    <x v="0"/>
    <x v="0"/>
    <x v="0"/>
    <x v="0"/>
    <n v="1.3000000000000002E-3"/>
    <n v="6.5000000000000008E-4"/>
    <n v="3076.9230769230767"/>
    <n v="2366863.9053254435"/>
  </r>
  <r>
    <x v="7"/>
    <x v="0"/>
    <x v="0"/>
    <s v="Filtrée"/>
    <s v="Liquide filtré"/>
    <x v="7"/>
    <x v="7"/>
    <x v="2"/>
    <s v="aval"/>
    <s v="aval BV"/>
    <s v="Le Doustre aval confluence rû de Barras, à l'O éloigné Le Chataignier"/>
    <x v="7"/>
    <x v="7"/>
    <x v="1"/>
    <x v="5"/>
    <x v="36"/>
    <x v="26"/>
    <x v="0"/>
    <x v="1"/>
    <x v="0"/>
    <n v="0.10901920187269899"/>
    <n v="5.4627363144581199E-2"/>
    <n v="36.532763286408695"/>
    <n v="335.10393269130486"/>
  </r>
  <r>
    <x v="7"/>
    <x v="0"/>
    <x v="0"/>
    <s v="Filtrée"/>
    <s v="Liquide filtré"/>
    <x v="7"/>
    <x v="7"/>
    <x v="2"/>
    <s v="aval"/>
    <s v="aval BV"/>
    <s v="Le Doustre aval confluence rû de Barras, à l'O éloigné Le Chataignier"/>
    <x v="7"/>
    <x v="7"/>
    <x v="1"/>
    <x v="6"/>
    <x v="37"/>
    <x v="0"/>
    <x v="1"/>
    <x v="0"/>
    <x v="0"/>
    <n v="10"/>
    <n v="5"/>
    <n v="0.4"/>
    <n v="0.04"/>
  </r>
  <r>
    <x v="8"/>
    <x v="0"/>
    <x v="0"/>
    <s v="Filtrée"/>
    <s v="Liquide filtré"/>
    <x v="8"/>
    <x v="8"/>
    <x v="2"/>
    <s v="aval"/>
    <s v="aval BV"/>
    <s v="Le Doustre aval confluence Le Rabinel"/>
    <x v="8"/>
    <x v="8"/>
    <x v="1"/>
    <x v="0"/>
    <x v="0"/>
    <x v="0"/>
    <x v="0"/>
    <x v="0"/>
    <x v="0"/>
    <n v="5.9999999999999995E-5"/>
    <n v="2.9999999999999997E-5"/>
    <n v="66666.666666666672"/>
    <n v="1111111111.1111112"/>
  </r>
  <r>
    <x v="8"/>
    <x v="0"/>
    <x v="0"/>
    <s v="Filtrée"/>
    <s v="Liquide filtré"/>
    <x v="8"/>
    <x v="8"/>
    <x v="2"/>
    <s v="aval"/>
    <s v="aval BV"/>
    <s v="Le Doustre aval confluence Le Rabinel"/>
    <x v="8"/>
    <x v="8"/>
    <x v="1"/>
    <x v="1"/>
    <x v="38"/>
    <x v="27"/>
    <x v="0"/>
    <x v="1"/>
    <x v="0"/>
    <n v="1.1000000000000001E-2"/>
    <n v="7.7000000000000002E-3"/>
    <n v="185.5287569573284"/>
    <n v="16866.250632484396"/>
  </r>
  <r>
    <x v="8"/>
    <x v="0"/>
    <x v="0"/>
    <s v="Filtrée"/>
    <s v="Liquide filtré"/>
    <x v="8"/>
    <x v="8"/>
    <x v="2"/>
    <s v="aval"/>
    <s v="aval BV"/>
    <s v="Le Doustre aval confluence Le Rabinel"/>
    <x v="8"/>
    <x v="8"/>
    <x v="1"/>
    <x v="2"/>
    <x v="2"/>
    <x v="0"/>
    <x v="0"/>
    <x v="0"/>
    <x v="0"/>
    <n v="2.6000000000000003E-3"/>
    <n v="1.3000000000000002E-3"/>
    <n v="1538.4615384615383"/>
    <n v="591715.97633136087"/>
  </r>
  <r>
    <x v="16"/>
    <x v="0"/>
    <x v="0"/>
    <s v="Filtrée"/>
    <s v="Liquide filtré"/>
    <x v="16"/>
    <x v="16"/>
    <x v="3"/>
    <s v="aval"/>
    <s v="aval BV"/>
    <s v="7 - La Diège - Aval les salles"/>
    <x v="16"/>
    <x v="16"/>
    <x v="2"/>
    <x v="4"/>
    <x v="4"/>
    <x v="0"/>
    <x v="0"/>
    <x v="0"/>
    <x v="0"/>
    <n v="1.3000000000000002E-3"/>
    <n v="6.5000000000000008E-4"/>
    <n v="3076.9230769230767"/>
    <n v="2366863.9053254435"/>
  </r>
  <r>
    <x v="8"/>
    <x v="0"/>
    <x v="0"/>
    <s v="Filtrée"/>
    <s v="Liquide filtré"/>
    <x v="8"/>
    <x v="8"/>
    <x v="2"/>
    <s v="aval"/>
    <s v="aval BV"/>
    <s v="Le Doustre aval confluence Le Rabinel"/>
    <x v="8"/>
    <x v="8"/>
    <x v="1"/>
    <x v="3"/>
    <x v="39"/>
    <x v="28"/>
    <x v="0"/>
    <x v="1"/>
    <x v="0"/>
    <n v="1.5690791825475201E-2"/>
    <n v="7.0303162782326799E-3"/>
    <n v="317.4644749458102"/>
    <n v="20232.533735511191"/>
  </r>
  <r>
    <x v="8"/>
    <x v="0"/>
    <x v="0"/>
    <s v="Filtrée"/>
    <s v="Liquide filtré"/>
    <x v="8"/>
    <x v="8"/>
    <x v="2"/>
    <s v="aval"/>
    <s v="aval BV"/>
    <s v="Le Doustre aval confluence Le Rabinel"/>
    <x v="8"/>
    <x v="8"/>
    <x v="1"/>
    <x v="5"/>
    <x v="40"/>
    <x v="29"/>
    <x v="0"/>
    <x v="1"/>
    <x v="0"/>
    <n v="8.4370826320745898E-2"/>
    <n v="4.9012979832706506E-2"/>
    <n v="35.121260029925338"/>
    <n v="416.27256199207551"/>
  </r>
  <r>
    <x v="17"/>
    <x v="0"/>
    <x v="0"/>
    <s v="Filtrée"/>
    <s v="Liquide filtré"/>
    <x v="17"/>
    <x v="17"/>
    <x v="3"/>
    <s v="amont"/>
    <s v="aval BV"/>
    <s v="Rû Le Malpouge amont confluence rû le Longy"/>
    <x v="17"/>
    <x v="17"/>
    <x v="3"/>
    <x v="4"/>
    <x v="41"/>
    <x v="30"/>
    <x v="0"/>
    <x v="1"/>
    <x v="0"/>
    <n v="1.9036400756143701E-3"/>
    <n v="1.3325480529300601E-3"/>
    <n v="1072.0599721940439"/>
    <n v="563163.16615054093"/>
  </r>
  <r>
    <x v="8"/>
    <x v="0"/>
    <x v="0"/>
    <s v="Filtrée"/>
    <s v="Liquide filtré"/>
    <x v="8"/>
    <x v="8"/>
    <x v="2"/>
    <s v="aval"/>
    <s v="aval BV"/>
    <s v="Le Doustre aval confluence Le Rabinel"/>
    <x v="8"/>
    <x v="8"/>
    <x v="1"/>
    <x v="6"/>
    <x v="42"/>
    <x v="0"/>
    <x v="1"/>
    <x v="0"/>
    <x v="0"/>
    <n v="8.4"/>
    <n v="4.2"/>
    <n v="0.47619047619047622"/>
    <n v="5.6689342403628114E-2"/>
  </r>
  <r>
    <x v="9"/>
    <x v="0"/>
    <x v="0"/>
    <s v="Filtrée"/>
    <s v="Liquide filtré"/>
    <x v="9"/>
    <x v="9"/>
    <x v="1"/>
    <s v="Aval site"/>
    <s v="Aval site"/>
    <s v="17 - Secteur 2"/>
    <x v="9"/>
    <x v="9"/>
    <x v="1"/>
    <x v="0"/>
    <x v="43"/>
    <x v="31"/>
    <x v="0"/>
    <x v="1"/>
    <x v="0"/>
    <n v="1.3540780672566401E-4"/>
    <n v="5.4769068336067799E-5"/>
    <n v="45141.189311460461"/>
    <n v="333372132.69332713"/>
  </r>
  <r>
    <x v="9"/>
    <x v="0"/>
    <x v="0"/>
    <s v="Filtrée"/>
    <s v="Liquide filtré"/>
    <x v="9"/>
    <x v="9"/>
    <x v="1"/>
    <s v="Aval site"/>
    <s v="Aval site"/>
    <s v="17 - Secteur 2"/>
    <x v="9"/>
    <x v="9"/>
    <x v="1"/>
    <x v="1"/>
    <x v="28"/>
    <x v="0"/>
    <x v="0"/>
    <x v="0"/>
    <x v="0"/>
    <n v="1.6E-2"/>
    <n v="8.0000000000000002E-3"/>
    <n v="250.00000000000003"/>
    <n v="15625"/>
  </r>
  <r>
    <x v="9"/>
    <x v="0"/>
    <x v="0"/>
    <s v="Filtrée"/>
    <s v="Liquide filtré"/>
    <x v="9"/>
    <x v="9"/>
    <x v="1"/>
    <s v="Aval site"/>
    <s v="Aval site"/>
    <s v="17 - Secteur 2"/>
    <x v="9"/>
    <x v="9"/>
    <x v="1"/>
    <x v="2"/>
    <x v="44"/>
    <x v="32"/>
    <x v="0"/>
    <x v="1"/>
    <x v="0"/>
    <n v="3.4045708220816905E-3"/>
    <n v="1.44283124649752E-3"/>
    <n v="1635.4274948252521"/>
    <n v="480362.30711314338"/>
  </r>
  <r>
    <x v="18"/>
    <x v="0"/>
    <x v="0"/>
    <s v="Filtrée"/>
    <s v="Liquide filtré"/>
    <x v="18"/>
    <x v="18"/>
    <x v="3"/>
    <s v="Aval site"/>
    <s v="Aval site"/>
    <s v="10 - Ru Malponge aval conf, Longy"/>
    <x v="18"/>
    <x v="18"/>
    <x v="3"/>
    <x v="4"/>
    <x v="45"/>
    <x v="33"/>
    <x v="0"/>
    <x v="1"/>
    <x v="0"/>
    <n v="2.73726023944549E-3"/>
    <n v="1.0949040957782001E-3"/>
    <n v="2283.305003278047"/>
    <n v="834157.07807913644"/>
  </r>
  <r>
    <x v="9"/>
    <x v="0"/>
    <x v="0"/>
    <s v="Filtrée"/>
    <s v="Liquide filtré"/>
    <x v="9"/>
    <x v="9"/>
    <x v="1"/>
    <s v="Aval site"/>
    <s v="Aval site"/>
    <s v="17 - Secteur 2"/>
    <x v="9"/>
    <x v="9"/>
    <x v="1"/>
    <x v="3"/>
    <x v="46"/>
    <x v="34"/>
    <x v="0"/>
    <x v="1"/>
    <x v="0"/>
    <n v="2.2682961764703403E-2"/>
    <n v="8.53482906982494E-3"/>
    <n v="311.3939031694897"/>
    <n v="13728.097168247439"/>
  </r>
  <r>
    <x v="9"/>
    <x v="0"/>
    <x v="0"/>
    <s v="Filtrée"/>
    <s v="Liquide filtré"/>
    <x v="9"/>
    <x v="9"/>
    <x v="1"/>
    <s v="Aval site"/>
    <s v="Aval site"/>
    <s v="17 - Secteur 2"/>
    <x v="9"/>
    <x v="9"/>
    <x v="1"/>
    <x v="5"/>
    <x v="47"/>
    <x v="35"/>
    <x v="0"/>
    <x v="1"/>
    <x v="0"/>
    <n v="7.667112040575709E-2"/>
    <n v="4.85654486899086E-2"/>
    <n v="32.507008045618008"/>
    <n v="423.9798228274895"/>
  </r>
  <r>
    <x v="19"/>
    <x v="0"/>
    <x v="0"/>
    <s v="Filtrée"/>
    <s v="Liquide filtré"/>
    <x v="19"/>
    <x v="19"/>
    <x v="3"/>
    <s v="Amont total"/>
    <s v="Amont BV"/>
    <s v="11 - La Diège - Amont conf, Malponge"/>
    <x v="19"/>
    <x v="19"/>
    <x v="3"/>
    <x v="4"/>
    <x v="4"/>
    <x v="0"/>
    <x v="0"/>
    <x v="0"/>
    <x v="0"/>
    <n v="1.3000000000000002E-3"/>
    <n v="6.5000000000000008E-4"/>
    <n v="3076.9230769230767"/>
    <n v="2366863.9053254435"/>
  </r>
  <r>
    <x v="9"/>
    <x v="0"/>
    <x v="0"/>
    <s v="Filtrée"/>
    <s v="Liquide filtré"/>
    <x v="9"/>
    <x v="9"/>
    <x v="1"/>
    <s v="Aval site"/>
    <s v="Aval site"/>
    <s v="17 - Secteur 2"/>
    <x v="9"/>
    <x v="9"/>
    <x v="1"/>
    <x v="6"/>
    <x v="34"/>
    <x v="0"/>
    <x v="1"/>
    <x v="0"/>
    <x v="0"/>
    <n v="6.7"/>
    <n v="3.35"/>
    <n v="0.59701492537313439"/>
    <n v="8.910670527957229E-2"/>
  </r>
  <r>
    <x v="10"/>
    <x v="0"/>
    <x v="0"/>
    <s v="Filtrée"/>
    <s v="Liquide filtré"/>
    <x v="10"/>
    <x v="10"/>
    <x v="1"/>
    <s v="Amont total"/>
    <s v="Amont BV"/>
    <s v="16 - Secteur 2"/>
    <x v="10"/>
    <x v="10"/>
    <x v="1"/>
    <x v="0"/>
    <x v="48"/>
    <x v="36"/>
    <x v="0"/>
    <x v="1"/>
    <x v="0"/>
    <n v="8.3337694194690303E-5"/>
    <n v="5.8550290696906502E-5"/>
    <n v="24309.910998428793"/>
    <n v="291703667.03015465"/>
  </r>
  <r>
    <x v="10"/>
    <x v="0"/>
    <x v="0"/>
    <s v="Filtrée"/>
    <s v="Liquide filtré"/>
    <x v="10"/>
    <x v="10"/>
    <x v="1"/>
    <s v="Amont total"/>
    <s v="Amont BV"/>
    <s v="16 - Secteur 2"/>
    <x v="10"/>
    <x v="10"/>
    <x v="1"/>
    <x v="1"/>
    <x v="49"/>
    <x v="0"/>
    <x v="0"/>
    <x v="0"/>
    <x v="0"/>
    <n v="1.7000000000000001E-2"/>
    <n v="8.5000000000000006E-3"/>
    <n v="235.29411764705881"/>
    <n v="13840.830449826988"/>
  </r>
  <r>
    <x v="10"/>
    <x v="0"/>
    <x v="0"/>
    <s v="Filtrée"/>
    <s v="Liquide filtré"/>
    <x v="10"/>
    <x v="10"/>
    <x v="1"/>
    <s v="Amont total"/>
    <s v="Amont BV"/>
    <s v="16 - Secteur 2"/>
    <x v="10"/>
    <x v="10"/>
    <x v="1"/>
    <x v="2"/>
    <x v="50"/>
    <x v="37"/>
    <x v="0"/>
    <x v="1"/>
    <x v="0"/>
    <n v="2.0936471440779402E-3"/>
    <n v="1.49457666991237E-3"/>
    <n v="937.27512606191624"/>
    <n v="447675.78372175986"/>
  </r>
  <r>
    <x v="10"/>
    <x v="0"/>
    <x v="0"/>
    <s v="Filtrée"/>
    <s v="Liquide filtré"/>
    <x v="10"/>
    <x v="10"/>
    <x v="1"/>
    <s v="Amont total"/>
    <s v="Amont BV"/>
    <s v="16 - Secteur 2"/>
    <x v="10"/>
    <x v="10"/>
    <x v="1"/>
    <x v="3"/>
    <x v="51"/>
    <x v="38"/>
    <x v="0"/>
    <x v="1"/>
    <x v="0"/>
    <n v="1.3123092631355901E-2"/>
    <n v="6.0686697077293504E-3"/>
    <n v="356.32737768824319"/>
    <n v="27152.698506207744"/>
  </r>
  <r>
    <x v="20"/>
    <x v="0"/>
    <x v="0"/>
    <s v="Filtrée"/>
    <s v="Liquide filtré"/>
    <x v="20"/>
    <x v="20"/>
    <x v="3"/>
    <s v="aval"/>
    <s v="aval BV"/>
    <s v="12 - Diège aval conf, Malponge"/>
    <x v="20"/>
    <x v="20"/>
    <x v="3"/>
    <x v="4"/>
    <x v="4"/>
    <x v="0"/>
    <x v="0"/>
    <x v="0"/>
    <x v="0"/>
    <n v="1.3000000000000002E-3"/>
    <n v="6.5000000000000008E-4"/>
    <n v="3076.9230769230767"/>
    <n v="2366863.9053254435"/>
  </r>
  <r>
    <x v="10"/>
    <x v="0"/>
    <x v="0"/>
    <s v="Filtrée"/>
    <s v="Liquide filtré"/>
    <x v="10"/>
    <x v="10"/>
    <x v="1"/>
    <s v="Amont total"/>
    <s v="Amont BV"/>
    <s v="16 - Secteur 2"/>
    <x v="10"/>
    <x v="10"/>
    <x v="1"/>
    <x v="5"/>
    <x v="52"/>
    <x v="0"/>
    <x v="0"/>
    <x v="0"/>
    <x v="0"/>
    <n v="8.2339999999999997E-2"/>
    <n v="4.1169999999999998E-2"/>
    <n v="48.579062424095213"/>
    <n v="589.98132650103491"/>
  </r>
  <r>
    <x v="21"/>
    <x v="0"/>
    <x v="1"/>
    <s v="Filtrée"/>
    <s v="Liquide filtré"/>
    <x v="21"/>
    <x v="21"/>
    <x v="3"/>
    <s v="amont"/>
    <s v="aval BV"/>
    <s v="12B - Source de la Venne S1"/>
    <x v="21"/>
    <x v="21"/>
    <x v="3"/>
    <x v="4"/>
    <x v="53"/>
    <x v="39"/>
    <x v="0"/>
    <x v="1"/>
    <x v="0"/>
    <n v="7.5772340264650302E-3"/>
    <n v="1.5154468052930099E-3"/>
    <n v="3299.3569833902829"/>
    <n v="435430.26015385136"/>
  </r>
  <r>
    <x v="10"/>
    <x v="0"/>
    <x v="0"/>
    <s v="Filtrée"/>
    <s v="Liquide filtré"/>
    <x v="10"/>
    <x v="10"/>
    <x v="1"/>
    <s v="Amont total"/>
    <s v="Amont BV"/>
    <s v="16 - Secteur 2"/>
    <x v="10"/>
    <x v="10"/>
    <x v="1"/>
    <x v="6"/>
    <x v="54"/>
    <x v="0"/>
    <x v="1"/>
    <x v="0"/>
    <x v="0"/>
    <n v="6.9"/>
    <n v="3.45"/>
    <n v="0.57971014492753614"/>
    <n v="8.401596303297626E-2"/>
  </r>
  <r>
    <x v="11"/>
    <x v="0"/>
    <x v="0"/>
    <s v="Filtrée"/>
    <s v="Liquide filtré"/>
    <x v="11"/>
    <x v="11"/>
    <x v="1"/>
    <s v="Aval site"/>
    <s v="Aval site"/>
    <s v="La Soudeillette au Sud Ouest site La Barrière près Veuillac"/>
    <x v="11"/>
    <x v="11"/>
    <x v="1"/>
    <x v="0"/>
    <x v="55"/>
    <x v="40"/>
    <x v="0"/>
    <x v="1"/>
    <x v="0"/>
    <n v="1.5192898284955799E-4"/>
    <n v="6.1451470525440691E-5"/>
    <n v="40232.412032307853"/>
    <n v="264810645.59055531"/>
  </r>
  <r>
    <x v="11"/>
    <x v="0"/>
    <x v="0"/>
    <s v="Filtrée"/>
    <s v="Liquide filtré"/>
    <x v="11"/>
    <x v="11"/>
    <x v="1"/>
    <s v="Aval site"/>
    <s v="Aval site"/>
    <s v="La Soudeillette au Sud Ouest site La Barrière près Veuillac"/>
    <x v="11"/>
    <x v="11"/>
    <x v="1"/>
    <x v="1"/>
    <x v="56"/>
    <x v="0"/>
    <x v="0"/>
    <x v="0"/>
    <x v="0"/>
    <n v="1.4E-2"/>
    <n v="7.0000000000000001E-3"/>
    <n v="285.71428571428567"/>
    <n v="20408.163265306121"/>
  </r>
  <r>
    <x v="11"/>
    <x v="0"/>
    <x v="0"/>
    <s v="Filtrée"/>
    <s v="Liquide filtré"/>
    <x v="11"/>
    <x v="11"/>
    <x v="1"/>
    <s v="Aval site"/>
    <s v="Aval site"/>
    <s v="La Soudeillette au Sud Ouest site La Barrière près Veuillac"/>
    <x v="11"/>
    <x v="11"/>
    <x v="1"/>
    <x v="2"/>
    <x v="57"/>
    <x v="41"/>
    <x v="0"/>
    <x v="1"/>
    <x v="0"/>
    <n v="3.7148055699880401E-3"/>
    <n v="1.5743063754992E-3"/>
    <n v="1498.8479546535641"/>
    <n v="403479.51633398398"/>
  </r>
  <r>
    <x v="22"/>
    <x v="0"/>
    <x v="0"/>
    <s v="Filtrée"/>
    <s v="Liquide filtré"/>
    <x v="22"/>
    <x v="22"/>
    <x v="0"/>
    <s v="Amont total"/>
    <s v="Amont BV"/>
    <s v="32 - Amont Vimbelle Corrèze"/>
    <x v="22"/>
    <x v="22"/>
    <x v="0"/>
    <x v="4"/>
    <x v="4"/>
    <x v="0"/>
    <x v="0"/>
    <x v="0"/>
    <x v="0"/>
    <n v="1.3000000000000002E-3"/>
    <n v="6.5000000000000008E-4"/>
    <n v="3076.9230769230767"/>
    <n v="2366863.9053254435"/>
  </r>
  <r>
    <x v="11"/>
    <x v="0"/>
    <x v="0"/>
    <s v="Filtrée"/>
    <s v="Liquide filtré"/>
    <x v="11"/>
    <x v="11"/>
    <x v="1"/>
    <s v="Aval site"/>
    <s v="Aval site"/>
    <s v="La Soudeillette au Sud Ouest site La Barrière près Veuillac"/>
    <x v="11"/>
    <x v="11"/>
    <x v="1"/>
    <x v="3"/>
    <x v="58"/>
    <x v="42"/>
    <x v="0"/>
    <x v="1"/>
    <x v="0"/>
    <n v="1.6558725342642099E-2"/>
    <n v="6.9434092380558799E-3"/>
    <n v="343.46412127338641"/>
    <n v="20742.183602073292"/>
  </r>
  <r>
    <x v="11"/>
    <x v="0"/>
    <x v="0"/>
    <s v="Filtrée"/>
    <s v="Liquide filtré"/>
    <x v="11"/>
    <x v="11"/>
    <x v="1"/>
    <s v="Aval site"/>
    <s v="Aval site"/>
    <s v="La Soudeillette au Sud Ouest site La Barrière près Veuillac"/>
    <x v="11"/>
    <x v="11"/>
    <x v="1"/>
    <x v="5"/>
    <x v="59"/>
    <x v="43"/>
    <x v="0"/>
    <x v="1"/>
    <x v="0"/>
    <n v="5.0002645862063703E-2"/>
    <n v="4.3144571580843699E-2"/>
    <n v="26.862143428607023"/>
    <n v="537.2144406659678"/>
  </r>
  <r>
    <x v="23"/>
    <x v="0"/>
    <x v="0"/>
    <s v="Filtrée"/>
    <s v="Liquide filtré"/>
    <x v="23"/>
    <x v="23"/>
    <x v="0"/>
    <s v="aval"/>
    <s v="aval BV"/>
    <s v="33 - Aval vimbelle Corrèze"/>
    <x v="23"/>
    <x v="23"/>
    <x v="0"/>
    <x v="4"/>
    <x v="4"/>
    <x v="0"/>
    <x v="0"/>
    <x v="0"/>
    <x v="0"/>
    <n v="1.3000000000000002E-3"/>
    <n v="6.5000000000000008E-4"/>
    <n v="3076.9230769230767"/>
    <n v="2366863.9053254435"/>
  </r>
  <r>
    <x v="12"/>
    <x v="0"/>
    <x v="0"/>
    <s v="Filtrée"/>
    <s v="Liquide filtré"/>
    <x v="12"/>
    <x v="12"/>
    <x v="1"/>
    <s v="Aval site"/>
    <s v="Aval site"/>
    <s v="18 - Secteur 2"/>
    <x v="12"/>
    <x v="12"/>
    <x v="1"/>
    <x v="0"/>
    <x v="60"/>
    <x v="44"/>
    <x v="0"/>
    <x v="1"/>
    <x v="0"/>
    <n v="1.3550264569911502E-4"/>
    <n v="5.4807428326850393E-5"/>
    <n v="45109.594769282972"/>
    <n v="332905638.38472408"/>
  </r>
  <r>
    <x v="12"/>
    <x v="0"/>
    <x v="0"/>
    <s v="Filtrée"/>
    <s v="Liquide filtré"/>
    <x v="12"/>
    <x v="12"/>
    <x v="1"/>
    <s v="Aval site"/>
    <s v="Aval site"/>
    <s v="18 - Secteur 2"/>
    <x v="12"/>
    <x v="12"/>
    <x v="1"/>
    <x v="1"/>
    <x v="38"/>
    <x v="45"/>
    <x v="0"/>
    <x v="1"/>
    <x v="0"/>
    <n v="1.1000000000000001E-2"/>
    <n v="8.5799999999999991E-3"/>
    <n v="149.42322634630332"/>
    <n v="13583.929667845756"/>
  </r>
  <r>
    <x v="12"/>
    <x v="0"/>
    <x v="0"/>
    <s v="Filtrée"/>
    <s v="Liquide filtré"/>
    <x v="12"/>
    <x v="12"/>
    <x v="1"/>
    <s v="Aval site"/>
    <s v="Aval site"/>
    <s v="18 - Secteur 2"/>
    <x v="12"/>
    <x v="12"/>
    <x v="1"/>
    <x v="2"/>
    <x v="61"/>
    <x v="46"/>
    <x v="0"/>
    <x v="1"/>
    <x v="0"/>
    <n v="3.42575039822253E-3"/>
    <n v="1.4518069899437599E-3"/>
    <n v="1625.3165243449137"/>
    <n v="474441.02325383032"/>
  </r>
  <r>
    <x v="24"/>
    <x v="0"/>
    <x v="0"/>
    <s v="Filtrée"/>
    <s v="Liquide filtré"/>
    <x v="24"/>
    <x v="24"/>
    <x v="0"/>
    <s v="amont"/>
    <s v="aval BV"/>
    <s v="34 - La Corrèze - vimbelle amont confluence"/>
    <x v="24"/>
    <x v="24"/>
    <x v="0"/>
    <x v="4"/>
    <x v="4"/>
    <x v="0"/>
    <x v="0"/>
    <x v="0"/>
    <x v="0"/>
    <n v="1.3000000000000002E-3"/>
    <n v="6.5000000000000008E-4"/>
    <n v="3076.9230769230767"/>
    <n v="2366863.9053254435"/>
  </r>
  <r>
    <x v="12"/>
    <x v="0"/>
    <x v="0"/>
    <s v="Filtrée"/>
    <s v="Liquide filtré"/>
    <x v="12"/>
    <x v="12"/>
    <x v="1"/>
    <s v="Aval site"/>
    <s v="Aval site"/>
    <s v="18 - Secteur 2"/>
    <x v="12"/>
    <x v="12"/>
    <x v="1"/>
    <x v="3"/>
    <x v="62"/>
    <x v="47"/>
    <x v="0"/>
    <x v="1"/>
    <x v="0"/>
    <n v="1.9094245032526602E-2"/>
    <n v="7.3787212236601802E-3"/>
    <n v="350.70365043627584"/>
    <n v="18366.981770625669"/>
  </r>
  <r>
    <x v="12"/>
    <x v="0"/>
    <x v="0"/>
    <s v="Filtrée"/>
    <s v="Liquide filtré"/>
    <x v="12"/>
    <x v="12"/>
    <x v="1"/>
    <s v="Aval site"/>
    <s v="Aval site"/>
    <s v="18 - Secteur 2"/>
    <x v="12"/>
    <x v="12"/>
    <x v="1"/>
    <x v="5"/>
    <x v="63"/>
    <x v="48"/>
    <x v="0"/>
    <x v="1"/>
    <x v="0"/>
    <n v="9.1247305827594202E-2"/>
    <n v="5.0816332438594701E-2"/>
    <n v="35.335676900342094"/>
    <n v="387.25172847411557"/>
  </r>
  <r>
    <x v="25"/>
    <x v="0"/>
    <x v="0"/>
    <s v="Filtrée"/>
    <s v="Liquide filtré"/>
    <x v="25"/>
    <x v="25"/>
    <x v="0"/>
    <s v="aval"/>
    <s v="aval BV"/>
    <s v="35 - La Corrèze - vimbelle aval conf,"/>
    <x v="25"/>
    <x v="25"/>
    <x v="0"/>
    <x v="4"/>
    <x v="4"/>
    <x v="0"/>
    <x v="0"/>
    <x v="0"/>
    <x v="0"/>
    <n v="1.3000000000000002E-3"/>
    <n v="6.5000000000000008E-4"/>
    <n v="3076.9230769230767"/>
    <n v="2366863.9053254435"/>
  </r>
  <r>
    <x v="12"/>
    <x v="0"/>
    <x v="0"/>
    <s v="Filtrée"/>
    <s v="Liquide filtré"/>
    <x v="12"/>
    <x v="12"/>
    <x v="1"/>
    <s v="Aval site"/>
    <s v="Aval site"/>
    <s v="18 - Secteur 2"/>
    <x v="12"/>
    <x v="12"/>
    <x v="1"/>
    <x v="6"/>
    <x v="64"/>
    <x v="0"/>
    <x v="1"/>
    <x v="0"/>
    <x v="0"/>
    <n v="6.4"/>
    <n v="3.2"/>
    <n v="0.62499999999999989"/>
    <n v="9.7656249999999986E-2"/>
  </r>
  <r>
    <x v="13"/>
    <x v="0"/>
    <x v="0"/>
    <s v="Filtrée"/>
    <s v="Liquide filtré"/>
    <x v="13"/>
    <x v="13"/>
    <x v="2"/>
    <s v="Aval site"/>
    <s v="Aval site"/>
    <s v="Le Doustre amont confluence Le Rabinel"/>
    <x v="13"/>
    <x v="13"/>
    <x v="1"/>
    <x v="0"/>
    <x v="65"/>
    <x v="49"/>
    <x v="0"/>
    <x v="1"/>
    <x v="0"/>
    <n v="7.7504474017699098E-5"/>
    <n v="5.4452064313728605E-5"/>
    <n v="26139.548127564183"/>
    <n v="337265021.90821779"/>
  </r>
  <r>
    <x v="13"/>
    <x v="0"/>
    <x v="0"/>
    <s v="Filtrée"/>
    <s v="Liquide filtré"/>
    <x v="13"/>
    <x v="13"/>
    <x v="2"/>
    <s v="Aval site"/>
    <s v="Aval site"/>
    <s v="Le Doustre amont confluence Le Rabinel"/>
    <x v="13"/>
    <x v="13"/>
    <x v="1"/>
    <x v="1"/>
    <x v="66"/>
    <x v="0"/>
    <x v="0"/>
    <x v="0"/>
    <x v="0"/>
    <n v="1.2E-2"/>
    <n v="6.0000000000000001E-3"/>
    <n v="333.33333333333331"/>
    <n v="27777.777777777777"/>
  </r>
  <r>
    <x v="13"/>
    <x v="0"/>
    <x v="0"/>
    <s v="Filtrée"/>
    <s v="Liquide filtré"/>
    <x v="13"/>
    <x v="13"/>
    <x v="2"/>
    <s v="Aval site"/>
    <s v="Aval site"/>
    <s v="Le Doustre amont confluence Le Rabinel"/>
    <x v="13"/>
    <x v="13"/>
    <x v="1"/>
    <x v="2"/>
    <x v="67"/>
    <x v="50"/>
    <x v="0"/>
    <x v="1"/>
    <x v="0"/>
    <n v="2.0912989736797099E-3"/>
    <n v="1.4929003985769201E-3"/>
    <n v="938.32752542408468"/>
    <n v="448681.67451594275"/>
  </r>
  <r>
    <x v="26"/>
    <x v="0"/>
    <x v="0"/>
    <s v="Filtrée"/>
    <s v="Liquide filtré"/>
    <x v="26"/>
    <x v="26"/>
    <x v="4"/>
    <s v="Amont total"/>
    <s v="Amont BV"/>
    <s v="37B - Glane de Serveil amont conf pré bos"/>
    <x v="26"/>
    <x v="26"/>
    <x v="4"/>
    <x v="4"/>
    <x v="68"/>
    <x v="51"/>
    <x v="0"/>
    <x v="1"/>
    <x v="0"/>
    <n v="2.26446074354127E-3"/>
    <n v="1.58512252047889E-3"/>
    <n v="901.23722937191894"/>
    <n v="397991.98636692716"/>
  </r>
  <r>
    <x v="13"/>
    <x v="0"/>
    <x v="0"/>
    <s v="Filtrée"/>
    <s v="Liquide filtré"/>
    <x v="13"/>
    <x v="13"/>
    <x v="2"/>
    <s v="Aval site"/>
    <s v="Aval site"/>
    <s v="Le Doustre amont confluence Le Rabinel"/>
    <x v="13"/>
    <x v="13"/>
    <x v="1"/>
    <x v="3"/>
    <x v="69"/>
    <x v="52"/>
    <x v="0"/>
    <x v="1"/>
    <x v="0"/>
    <n v="1.50864026582451E-2"/>
    <n v="6.7259020532580999E-3"/>
    <n v="333.49138378689383"/>
    <n v="22105.42773791288"/>
  </r>
  <r>
    <x v="13"/>
    <x v="0"/>
    <x v="0"/>
    <s v="Filtrée"/>
    <s v="Liquide filtré"/>
    <x v="13"/>
    <x v="13"/>
    <x v="2"/>
    <s v="Aval site"/>
    <s v="Aval site"/>
    <s v="Le Doustre amont confluence Le Rabinel"/>
    <x v="13"/>
    <x v="13"/>
    <x v="1"/>
    <x v="5"/>
    <x v="70"/>
    <x v="53"/>
    <x v="0"/>
    <x v="1"/>
    <x v="0"/>
    <n v="6.6577814085342898E-2"/>
    <n v="4.6674441613713896E-2"/>
    <n v="30.561261015559637"/>
    <n v="459.03070618065993"/>
  </r>
  <r>
    <x v="27"/>
    <x v="0"/>
    <x v="0"/>
    <s v="Filtrée"/>
    <s v="Liquide filtré"/>
    <x v="27"/>
    <x v="27"/>
    <x v="4"/>
    <s v="Aval site"/>
    <s v="Aval site"/>
    <s v="38 - Glane de Seveil aval pre bos"/>
    <x v="27"/>
    <x v="27"/>
    <x v="1"/>
    <x v="4"/>
    <x v="71"/>
    <x v="54"/>
    <x v="0"/>
    <x v="1"/>
    <x v="0"/>
    <n v="1.5204236420919998E-2"/>
    <n v="1.5204236420919999E-3"/>
    <n v="6577.1142483950571"/>
    <n v="432584.31836441287"/>
  </r>
  <r>
    <x v="14"/>
    <x v="0"/>
    <x v="0"/>
    <s v="Filtrée"/>
    <s v="Liquide filtré"/>
    <x v="14"/>
    <x v="14"/>
    <x v="2"/>
    <s v="aval"/>
    <s v="aval BV"/>
    <s v="Le Doustre"/>
    <x v="14"/>
    <x v="14"/>
    <x v="1"/>
    <x v="0"/>
    <x v="0"/>
    <x v="0"/>
    <x v="0"/>
    <x v="0"/>
    <x v="0"/>
    <n v="5.9999999999999995E-5"/>
    <n v="2.9999999999999997E-5"/>
    <n v="66666.666666666672"/>
    <n v="1111111111.1111112"/>
  </r>
  <r>
    <x v="14"/>
    <x v="0"/>
    <x v="0"/>
    <s v="Filtrée"/>
    <s v="Liquide filtré"/>
    <x v="14"/>
    <x v="14"/>
    <x v="2"/>
    <s v="aval"/>
    <s v="aval BV"/>
    <s v="Le Doustre"/>
    <x v="14"/>
    <x v="14"/>
    <x v="1"/>
    <x v="1"/>
    <x v="72"/>
    <x v="0"/>
    <x v="0"/>
    <x v="0"/>
    <x v="0"/>
    <n v="0.01"/>
    <n v="5.0000000000000001E-3"/>
    <n v="400"/>
    <n v="40000"/>
  </r>
  <r>
    <x v="14"/>
    <x v="0"/>
    <x v="0"/>
    <s v="Filtrée"/>
    <s v="Liquide filtré"/>
    <x v="14"/>
    <x v="14"/>
    <x v="2"/>
    <s v="aval"/>
    <s v="aval BV"/>
    <s v="Le Doustre"/>
    <x v="14"/>
    <x v="14"/>
    <x v="1"/>
    <x v="2"/>
    <x v="2"/>
    <x v="0"/>
    <x v="0"/>
    <x v="0"/>
    <x v="0"/>
    <n v="2.6000000000000003E-3"/>
    <n v="1.3000000000000002E-3"/>
    <n v="1538.4615384615383"/>
    <n v="591715.97633136087"/>
  </r>
  <r>
    <x v="28"/>
    <x v="0"/>
    <x v="0"/>
    <s v="Filtrée"/>
    <s v="Liquide filtré"/>
    <x v="28"/>
    <x v="28"/>
    <x v="4"/>
    <s v="amont"/>
    <s v="aval BV"/>
    <s v="42 - La Rochette amont ru de Clamensac / conf"/>
    <x v="28"/>
    <x v="28"/>
    <x v="1"/>
    <x v="4"/>
    <x v="73"/>
    <x v="55"/>
    <x v="0"/>
    <x v="1"/>
    <x v="0"/>
    <n v="9.306684814114681E-3"/>
    <n v="1.86133696282294E-3"/>
    <n v="2686.2411803271198"/>
    <n v="288635.66715541063"/>
  </r>
  <r>
    <x v="14"/>
    <x v="0"/>
    <x v="0"/>
    <s v="Filtrée"/>
    <s v="Liquide filtré"/>
    <x v="14"/>
    <x v="14"/>
    <x v="2"/>
    <s v="aval"/>
    <s v="aval BV"/>
    <s v="Le Doustre"/>
    <x v="14"/>
    <x v="14"/>
    <x v="1"/>
    <x v="3"/>
    <x v="74"/>
    <x v="56"/>
    <x v="0"/>
    <x v="1"/>
    <x v="0"/>
    <n v="1.2237994895873501E-2"/>
    <n v="6.4090467499010309E-3"/>
    <n v="297.93627850818268"/>
    <n v="24345.187348349285"/>
  </r>
  <r>
    <x v="14"/>
    <x v="0"/>
    <x v="0"/>
    <s v="Filtrée"/>
    <s v="Liquide filtré"/>
    <x v="14"/>
    <x v="14"/>
    <x v="2"/>
    <s v="aval"/>
    <s v="aval BV"/>
    <s v="Le Doustre"/>
    <x v="14"/>
    <x v="14"/>
    <x v="1"/>
    <x v="5"/>
    <x v="75"/>
    <x v="57"/>
    <x v="0"/>
    <x v="1"/>
    <x v="0"/>
    <n v="7.560323937748431E-2"/>
    <n v="4.7320211243121302E-2"/>
    <n v="33.763468476289148"/>
    <n v="446.58759008604562"/>
  </r>
  <r>
    <x v="29"/>
    <x v="0"/>
    <x v="2"/>
    <s v="Filtrée"/>
    <s v="Liquide filtré"/>
    <x v="29"/>
    <x v="29"/>
    <x v="4"/>
    <m/>
    <m/>
    <s v="Etang de Saint Privat"/>
    <x v="29"/>
    <x v="29"/>
    <x v="1"/>
    <x v="4"/>
    <x v="31"/>
    <x v="23"/>
    <x v="0"/>
    <x v="1"/>
    <x v="0"/>
    <n v="2.6003972274732199E-3"/>
    <n v="1.0401588909892902E-3"/>
    <n v="2403.4789508190006"/>
    <n v="924273.77072480472"/>
  </r>
  <r>
    <x v="15"/>
    <x v="0"/>
    <x v="0"/>
    <s v="Filtrée"/>
    <s v="Liquide filtré"/>
    <x v="15"/>
    <x v="15"/>
    <x v="3"/>
    <s v="amont"/>
    <s v="aval BV"/>
    <s v="La Diège Amont Les Salles près Ussel"/>
    <x v="15"/>
    <x v="15"/>
    <x v="2"/>
    <x v="0"/>
    <x v="0"/>
    <x v="0"/>
    <x v="0"/>
    <x v="0"/>
    <x v="0"/>
    <n v="5.9999999999999995E-5"/>
    <n v="2.9999999999999997E-5"/>
    <n v="66666.666666666672"/>
    <n v="1111111111.1111112"/>
  </r>
  <r>
    <x v="15"/>
    <x v="0"/>
    <x v="0"/>
    <s v="Filtrée"/>
    <s v="Liquide filtré"/>
    <x v="15"/>
    <x v="15"/>
    <x v="3"/>
    <s v="amont"/>
    <s v="aval BV"/>
    <s v="La Diège Amont Les Salles près Ussel"/>
    <x v="15"/>
    <x v="15"/>
    <x v="2"/>
    <x v="1"/>
    <x v="1"/>
    <x v="0"/>
    <x v="0"/>
    <x v="0"/>
    <x v="0"/>
    <n v="1.5000000000000001E-2"/>
    <n v="7.5000000000000006E-3"/>
    <n v="266.66666666666663"/>
    <n v="17777.777777777774"/>
  </r>
  <r>
    <x v="15"/>
    <x v="0"/>
    <x v="0"/>
    <s v="Filtrée"/>
    <s v="Liquide filtré"/>
    <x v="15"/>
    <x v="15"/>
    <x v="3"/>
    <s v="amont"/>
    <s v="aval BV"/>
    <s v="La Diège Amont Les Salles près Ussel"/>
    <x v="15"/>
    <x v="15"/>
    <x v="2"/>
    <x v="2"/>
    <x v="2"/>
    <x v="0"/>
    <x v="0"/>
    <x v="0"/>
    <x v="0"/>
    <n v="2.6000000000000003E-3"/>
    <n v="1.3000000000000002E-3"/>
    <n v="1538.4615384615383"/>
    <n v="591715.97633136087"/>
  </r>
  <r>
    <x v="15"/>
    <x v="0"/>
    <x v="0"/>
    <s v="Filtrée"/>
    <s v="Liquide filtré"/>
    <x v="15"/>
    <x v="15"/>
    <x v="3"/>
    <s v="amont"/>
    <s v="aval BV"/>
    <s v="La Diège Amont Les Salles près Ussel"/>
    <x v="15"/>
    <x v="15"/>
    <x v="2"/>
    <x v="3"/>
    <x v="76"/>
    <x v="0"/>
    <x v="0"/>
    <x v="0"/>
    <x v="0"/>
    <n v="7.1599999999999997E-3"/>
    <n v="3.5799999999999998E-3"/>
    <n v="558.65921787709499"/>
    <n v="78025.030429761886"/>
  </r>
  <r>
    <x v="30"/>
    <x v="0"/>
    <x v="0"/>
    <s v="Filtrée"/>
    <s v="Liquide filtré"/>
    <x v="30"/>
    <x v="30"/>
    <x v="4"/>
    <s v="aval"/>
    <s v="aval BV"/>
    <s v="La Rochette aval confluence ruisseau Clamensac"/>
    <x v="30"/>
    <x v="30"/>
    <x v="5"/>
    <x v="4"/>
    <x v="77"/>
    <x v="58"/>
    <x v="0"/>
    <x v="1"/>
    <x v="0"/>
    <n v="4.6906686830497802E-3"/>
    <n v="1.8762674732199101E-3"/>
    <n v="1332.432627907624"/>
    <n v="284060.27326605015"/>
  </r>
  <r>
    <x v="15"/>
    <x v="0"/>
    <x v="0"/>
    <s v="Filtrée"/>
    <s v="Liquide filtré"/>
    <x v="15"/>
    <x v="15"/>
    <x v="3"/>
    <s v="amont"/>
    <s v="aval BV"/>
    <s v="La Diège Amont Les Salles près Ussel"/>
    <x v="15"/>
    <x v="15"/>
    <x v="2"/>
    <x v="5"/>
    <x v="78"/>
    <x v="59"/>
    <x v="0"/>
    <x v="1"/>
    <x v="0"/>
    <n v="7.4242721969255701E-2"/>
    <n v="4.7786837452818601E-2"/>
    <n v="32.511522412837785"/>
    <n v="437.9085457871679"/>
  </r>
  <r>
    <x v="31"/>
    <x v="0"/>
    <x v="0"/>
    <s v="Filtrée"/>
    <s v="Liquide filtré"/>
    <x v="31"/>
    <x v="31"/>
    <x v="4"/>
    <s v="amont"/>
    <s v="aval BV"/>
    <s v="44 - Riou tort Amont"/>
    <x v="31"/>
    <x v="31"/>
    <x v="1"/>
    <x v="4"/>
    <x v="4"/>
    <x v="0"/>
    <x v="0"/>
    <x v="0"/>
    <x v="0"/>
    <n v="1.3000000000000002E-3"/>
    <n v="6.5000000000000008E-4"/>
    <n v="3076.9230769230767"/>
    <n v="2366863.9053254435"/>
  </r>
  <r>
    <x v="16"/>
    <x v="0"/>
    <x v="0"/>
    <s v="Filtrée"/>
    <s v="Liquide filtré"/>
    <x v="16"/>
    <x v="16"/>
    <x v="3"/>
    <s v="aval"/>
    <s v="aval BV"/>
    <s v="7 - La Diège - Aval les salles"/>
    <x v="16"/>
    <x v="16"/>
    <x v="2"/>
    <x v="0"/>
    <x v="0"/>
    <x v="0"/>
    <x v="0"/>
    <x v="0"/>
    <x v="0"/>
    <n v="5.9999999999999995E-5"/>
    <n v="2.9999999999999997E-5"/>
    <n v="66666.666666666672"/>
    <n v="1111111111.1111112"/>
  </r>
  <r>
    <x v="16"/>
    <x v="0"/>
    <x v="0"/>
    <s v="Filtrée"/>
    <s v="Liquide filtré"/>
    <x v="16"/>
    <x v="16"/>
    <x v="3"/>
    <s v="aval"/>
    <s v="aval BV"/>
    <s v="7 - La Diège - Aval les salles"/>
    <x v="16"/>
    <x v="16"/>
    <x v="2"/>
    <x v="1"/>
    <x v="28"/>
    <x v="0"/>
    <x v="0"/>
    <x v="0"/>
    <x v="0"/>
    <n v="1.6E-2"/>
    <n v="8.0000000000000002E-3"/>
    <n v="250.00000000000003"/>
    <n v="15625"/>
  </r>
  <r>
    <x v="16"/>
    <x v="0"/>
    <x v="0"/>
    <s v="Filtrée"/>
    <s v="Liquide filtré"/>
    <x v="16"/>
    <x v="16"/>
    <x v="3"/>
    <s v="aval"/>
    <s v="aval BV"/>
    <s v="7 - La Diège - Aval les salles"/>
    <x v="16"/>
    <x v="16"/>
    <x v="2"/>
    <x v="2"/>
    <x v="2"/>
    <x v="0"/>
    <x v="0"/>
    <x v="0"/>
    <x v="0"/>
    <n v="2.6000000000000003E-3"/>
    <n v="1.3000000000000002E-3"/>
    <n v="1538.4615384615383"/>
    <n v="591715.97633136087"/>
  </r>
  <r>
    <x v="16"/>
    <x v="0"/>
    <x v="0"/>
    <s v="Filtrée"/>
    <s v="Liquide filtré"/>
    <x v="16"/>
    <x v="16"/>
    <x v="3"/>
    <s v="aval"/>
    <s v="aval BV"/>
    <s v="7 - La Diège - Aval les salles"/>
    <x v="16"/>
    <x v="16"/>
    <x v="2"/>
    <x v="3"/>
    <x v="79"/>
    <x v="60"/>
    <x v="0"/>
    <x v="1"/>
    <x v="0"/>
    <n v="1.22167711588657E-2"/>
    <n v="5.8544985353107199E-3"/>
    <n v="356.43228560462973"/>
    <n v="29175.653777059346"/>
  </r>
  <r>
    <x v="32"/>
    <x v="0"/>
    <x v="0"/>
    <s v="Filtrée"/>
    <s v="Liquide filtré"/>
    <x v="32"/>
    <x v="32"/>
    <x v="4"/>
    <s v="aval"/>
    <s v="aval BV"/>
    <s v="45 - Riou tort aval"/>
    <x v="32"/>
    <x v="32"/>
    <x v="6"/>
    <x v="4"/>
    <x v="80"/>
    <x v="61"/>
    <x v="0"/>
    <x v="1"/>
    <x v="0"/>
    <n v="4.7155528670447403E-3"/>
    <n v="1.8862211468178901E-3"/>
    <n v="1325.4013211640538"/>
    <n v="281070.18594294525"/>
  </r>
  <r>
    <x v="16"/>
    <x v="0"/>
    <x v="0"/>
    <s v="Filtrée"/>
    <s v="Liquide filtré"/>
    <x v="16"/>
    <x v="16"/>
    <x v="3"/>
    <s v="aval"/>
    <s v="aval BV"/>
    <s v="7 - La Diège - Aval les salles"/>
    <x v="16"/>
    <x v="16"/>
    <x v="2"/>
    <x v="5"/>
    <x v="81"/>
    <x v="62"/>
    <x v="0"/>
    <x v="1"/>
    <x v="0"/>
    <n v="8.1670169319219998E-2"/>
    <n v="4.85636739342113E-2"/>
    <n v="34.629034810298826"/>
    <n v="424.01081201321011"/>
  </r>
  <r>
    <x v="33"/>
    <x v="0"/>
    <x v="2"/>
    <s v="Filtrée"/>
    <s v="Liquide filtré"/>
    <x v="33"/>
    <x v="33"/>
    <x v="4"/>
    <s v="Aval site"/>
    <s v="Aval site"/>
    <s v="19 - Etang de Quinsac"/>
    <x v="33"/>
    <x v="33"/>
    <x v="7"/>
    <x v="4"/>
    <x v="82"/>
    <x v="0"/>
    <x v="0"/>
    <x v="0"/>
    <x v="0"/>
    <n v="1.24420919974795E-3"/>
    <n v="6.2210459987397499E-4"/>
    <n v="3214.8934446155149"/>
    <n v="2583884.9650579528"/>
  </r>
  <r>
    <x v="17"/>
    <x v="0"/>
    <x v="0"/>
    <s v="Filtrée"/>
    <s v="Liquide filtré"/>
    <x v="17"/>
    <x v="17"/>
    <x v="3"/>
    <s v="amont"/>
    <s v="aval BV"/>
    <s v="Rû Le Malpouge amont confluence rû le Longy"/>
    <x v="17"/>
    <x v="17"/>
    <x v="3"/>
    <x v="0"/>
    <x v="83"/>
    <x v="63"/>
    <x v="0"/>
    <x v="1"/>
    <x v="0"/>
    <n v="9.7413098814159299E-5"/>
    <n v="6.8439201592631694E-5"/>
    <n v="20797.325548098917"/>
    <n v="213496190.97710049"/>
  </r>
  <r>
    <x v="17"/>
    <x v="0"/>
    <x v="0"/>
    <s v="Filtrée"/>
    <s v="Liquide filtré"/>
    <x v="17"/>
    <x v="17"/>
    <x v="3"/>
    <s v="amont"/>
    <s v="aval BV"/>
    <s v="Rû Le Malpouge amont confluence rû le Longy"/>
    <x v="17"/>
    <x v="17"/>
    <x v="3"/>
    <x v="1"/>
    <x v="56"/>
    <x v="0"/>
    <x v="0"/>
    <x v="0"/>
    <x v="0"/>
    <n v="1.4E-2"/>
    <n v="7.0000000000000001E-3"/>
    <n v="285.71428571428567"/>
    <n v="20408.163265306121"/>
  </r>
  <r>
    <x v="17"/>
    <x v="0"/>
    <x v="0"/>
    <s v="Filtrée"/>
    <s v="Liquide filtré"/>
    <x v="17"/>
    <x v="17"/>
    <x v="3"/>
    <s v="amont"/>
    <s v="aval BV"/>
    <s v="Rû Le Malpouge amont confluence rû le Longy"/>
    <x v="17"/>
    <x v="17"/>
    <x v="3"/>
    <x v="2"/>
    <x v="84"/>
    <x v="64"/>
    <x v="0"/>
    <x v="1"/>
    <x v="0"/>
    <n v="2.7086145543496801E-3"/>
    <n v="1.93357898544026E-3"/>
    <n v="724.47494891570648"/>
    <n v="267470.66973862879"/>
  </r>
  <r>
    <x v="34"/>
    <x v="0"/>
    <x v="0"/>
    <s v="Filtrée"/>
    <s v="LIQFIL"/>
    <x v="34"/>
    <x v="34"/>
    <x v="5"/>
    <s v="aval"/>
    <s v="aval BV"/>
    <s v="Aval éloigné confluence de l'Isle"/>
    <x v="34"/>
    <x v="34"/>
    <x v="8"/>
    <x v="4"/>
    <x v="85"/>
    <x v="65"/>
    <x v="0"/>
    <x v="1"/>
    <x v="0"/>
    <n v="7.6643286704473797E-3"/>
    <n v="1.53286573408948E-3"/>
    <n v="3261.8642903972145"/>
    <n v="425590.34595874319"/>
  </r>
  <r>
    <x v="17"/>
    <x v="0"/>
    <x v="0"/>
    <s v="Filtrée"/>
    <s v="Liquide filtré"/>
    <x v="17"/>
    <x v="17"/>
    <x v="3"/>
    <s v="amont"/>
    <s v="aval BV"/>
    <s v="Rû Le Malpouge amont confluence rû le Longy"/>
    <x v="17"/>
    <x v="17"/>
    <x v="3"/>
    <x v="3"/>
    <x v="86"/>
    <x v="66"/>
    <x v="0"/>
    <x v="1"/>
    <x v="0"/>
    <n v="1.8928552967450298E-2"/>
    <n v="7.4221112573981604E-3"/>
    <n v="343.60738900842011"/>
    <n v="18152.860897464812"/>
  </r>
  <r>
    <x v="17"/>
    <x v="0"/>
    <x v="0"/>
    <s v="Filtrée"/>
    <s v="Liquide filtré"/>
    <x v="17"/>
    <x v="17"/>
    <x v="3"/>
    <s v="amont"/>
    <s v="aval BV"/>
    <s v="Rû Le Malpouge amont confluence rû le Longy"/>
    <x v="17"/>
    <x v="17"/>
    <x v="3"/>
    <x v="5"/>
    <x v="87"/>
    <x v="67"/>
    <x v="0"/>
    <x v="1"/>
    <x v="0"/>
    <n v="7.17417455286289E-2"/>
    <n v="4.7377112925412197E-2"/>
    <n v="31.962059452895584"/>
    <n v="445.51549753052728"/>
  </r>
  <r>
    <x v="35"/>
    <x v="0"/>
    <x v="0"/>
    <s v="Filtrée"/>
    <s v="LIQFIL"/>
    <x v="35"/>
    <x v="35"/>
    <x v="5"/>
    <s v="aval"/>
    <s v="Dordogne"/>
    <s v="Aval confluence avec la Vejère"/>
    <x v="35"/>
    <x v="35"/>
    <x v="9"/>
    <x v="4"/>
    <x v="88"/>
    <x v="68"/>
    <x v="0"/>
    <x v="1"/>
    <x v="0"/>
    <n v="2.14003982356648E-3"/>
    <n v="1.49802787649653E-3"/>
    <n v="953.63474270750226"/>
    <n v="445615.41902441037"/>
  </r>
  <r>
    <x v="18"/>
    <x v="0"/>
    <x v="0"/>
    <s v="Filtrée"/>
    <s v="Liquide filtré"/>
    <x v="18"/>
    <x v="18"/>
    <x v="3"/>
    <s v="Aval site"/>
    <s v="Aval site"/>
    <s v="10 - Ru Malponge aval conf, Longy"/>
    <x v="18"/>
    <x v="18"/>
    <x v="3"/>
    <x v="0"/>
    <x v="89"/>
    <x v="69"/>
    <x v="0"/>
    <x v="1"/>
    <x v="0"/>
    <n v="1.3460006123893798E-4"/>
    <n v="5.4442355505911295E-5"/>
    <n v="45412.085116381488"/>
    <n v="337385322.8474192"/>
  </r>
  <r>
    <x v="18"/>
    <x v="0"/>
    <x v="0"/>
    <s v="Filtrée"/>
    <s v="Liquide filtré"/>
    <x v="18"/>
    <x v="18"/>
    <x v="3"/>
    <s v="Aval site"/>
    <s v="Aval site"/>
    <s v="10 - Ru Malponge aval conf, Longy"/>
    <x v="18"/>
    <x v="18"/>
    <x v="3"/>
    <x v="1"/>
    <x v="7"/>
    <x v="70"/>
    <x v="0"/>
    <x v="1"/>
    <x v="0"/>
    <n v="2.1000000000000001E-2"/>
    <n v="1.533E-2"/>
    <n v="89.358317919023506"/>
    <n v="4255.1579961439757"/>
  </r>
  <r>
    <x v="18"/>
    <x v="0"/>
    <x v="0"/>
    <s v="Filtrée"/>
    <s v="Liquide filtré"/>
    <x v="18"/>
    <x v="18"/>
    <x v="3"/>
    <s v="Aval site"/>
    <s v="Aval site"/>
    <s v="10 - Ru Malponge aval conf, Longy"/>
    <x v="18"/>
    <x v="18"/>
    <x v="3"/>
    <x v="2"/>
    <x v="90"/>
    <x v="71"/>
    <x v="0"/>
    <x v="1"/>
    <x v="0"/>
    <n v="3.3325602632028701E-3"/>
    <n v="1.4123137187802999E-3"/>
    <n v="1670.7661049648875"/>
    <n v="501346.10419892037"/>
  </r>
  <r>
    <x v="36"/>
    <x v="0"/>
    <x v="0"/>
    <s v="Filtrée"/>
    <s v="LIQFIL"/>
    <x v="36"/>
    <x v="36"/>
    <x v="6"/>
    <s v="amont"/>
    <s v="aval BV"/>
    <s v="Amont confluence la Dronne"/>
    <x v="36"/>
    <x v="36"/>
    <x v="10"/>
    <x v="4"/>
    <x v="91"/>
    <x v="72"/>
    <x v="0"/>
    <x v="1"/>
    <x v="0"/>
    <n v="5.9224357908002501E-3"/>
    <n v="2.3689743163201001E-3"/>
    <n v="1055.3090351285157"/>
    <n v="178188.34553982061"/>
  </r>
  <r>
    <x v="18"/>
    <x v="0"/>
    <x v="0"/>
    <s v="Filtrée"/>
    <s v="Liquide filtré"/>
    <x v="18"/>
    <x v="18"/>
    <x v="3"/>
    <s v="Aval site"/>
    <s v="Aval site"/>
    <s v="10 - Ru Malponge aval conf, Longy"/>
    <x v="18"/>
    <x v="18"/>
    <x v="3"/>
    <x v="3"/>
    <x v="92"/>
    <x v="73"/>
    <x v="0"/>
    <x v="1"/>
    <x v="0"/>
    <n v="4.1785439064608298E-2"/>
    <n v="1.2401022358730201E-2"/>
    <n v="271.71273179695396"/>
    <n v="6502.5697438965281"/>
  </r>
  <r>
    <x v="18"/>
    <x v="0"/>
    <x v="0"/>
    <s v="Filtrée"/>
    <s v="Liquide filtré"/>
    <x v="18"/>
    <x v="18"/>
    <x v="3"/>
    <s v="Aval site"/>
    <s v="Aval site"/>
    <s v="10 - Ru Malponge aval conf, Longy"/>
    <x v="18"/>
    <x v="18"/>
    <x v="3"/>
    <x v="5"/>
    <x v="93"/>
    <x v="74"/>
    <x v="0"/>
    <x v="1"/>
    <x v="0"/>
    <n v="4.8981801814464897E-2"/>
    <n v="4.4133949756858901E-2"/>
    <n v="25.147172694003523"/>
    <n v="513.39827777787605"/>
  </r>
  <r>
    <x v="37"/>
    <x v="0"/>
    <x v="0"/>
    <s v="Filtrée"/>
    <s v="LIQFIL"/>
    <x v="37"/>
    <x v="37"/>
    <x v="6"/>
    <s v="Aval site"/>
    <s v="Aval site"/>
    <s v="Aval confluence la Dronne"/>
    <x v="37"/>
    <x v="37"/>
    <x v="11"/>
    <x v="4"/>
    <x v="94"/>
    <x v="75"/>
    <x v="0"/>
    <x v="1"/>
    <x v="0"/>
    <n v="9.0827271581600498E-3"/>
    <n v="1.81654543163201E-3"/>
    <n v="2752.4772642256075"/>
    <n v="303045.24360315537"/>
  </r>
  <r>
    <x v="19"/>
    <x v="0"/>
    <x v="0"/>
    <s v="Filtrée"/>
    <s v="Liquide filtré"/>
    <x v="19"/>
    <x v="19"/>
    <x v="3"/>
    <s v="Amont total"/>
    <s v="Amont BV"/>
    <s v="11 - La Diège - Amont conf, Malponge"/>
    <x v="19"/>
    <x v="19"/>
    <x v="3"/>
    <x v="0"/>
    <x v="0"/>
    <x v="0"/>
    <x v="0"/>
    <x v="0"/>
    <x v="0"/>
    <n v="5.9999999999999995E-5"/>
    <n v="2.9999999999999997E-5"/>
    <n v="66666.666666666672"/>
    <n v="1111111111.1111112"/>
  </r>
  <r>
    <x v="19"/>
    <x v="0"/>
    <x v="0"/>
    <s v="Filtrée"/>
    <s v="Liquide filtré"/>
    <x v="19"/>
    <x v="19"/>
    <x v="3"/>
    <s v="Amont total"/>
    <s v="Amont BV"/>
    <s v="11 - La Diège - Amont conf, Malponge"/>
    <x v="19"/>
    <x v="19"/>
    <x v="3"/>
    <x v="1"/>
    <x v="95"/>
    <x v="0"/>
    <x v="0"/>
    <x v="0"/>
    <x v="0"/>
    <n v="1.3000000000000001E-2"/>
    <n v="6.5000000000000006E-3"/>
    <n v="307.69230769230762"/>
    <n v="23668.639053254432"/>
  </r>
  <r>
    <x v="19"/>
    <x v="0"/>
    <x v="0"/>
    <s v="Filtrée"/>
    <s v="Liquide filtré"/>
    <x v="19"/>
    <x v="19"/>
    <x v="3"/>
    <s v="Amont total"/>
    <s v="Amont BV"/>
    <s v="11 - La Diège - Amont conf, Malponge"/>
    <x v="19"/>
    <x v="19"/>
    <x v="3"/>
    <x v="2"/>
    <x v="2"/>
    <x v="0"/>
    <x v="0"/>
    <x v="0"/>
    <x v="0"/>
    <n v="2.6000000000000003E-3"/>
    <n v="1.3000000000000002E-3"/>
    <n v="1538.4615384615383"/>
    <n v="591715.97633136087"/>
  </r>
  <r>
    <x v="19"/>
    <x v="0"/>
    <x v="0"/>
    <s v="Filtrée"/>
    <s v="Liquide filtré"/>
    <x v="19"/>
    <x v="19"/>
    <x v="3"/>
    <s v="Amont total"/>
    <s v="Amont BV"/>
    <s v="11 - La Diège - Amont conf, Malponge"/>
    <x v="19"/>
    <x v="19"/>
    <x v="3"/>
    <x v="3"/>
    <x v="96"/>
    <x v="76"/>
    <x v="0"/>
    <x v="1"/>
    <x v="0"/>
    <n v="6.5043123931223705E-3"/>
    <n v="4.3280537206141501E-3"/>
    <n v="347.22909331292527"/>
    <n v="53384.442862874123"/>
  </r>
  <r>
    <x v="38"/>
    <x v="0"/>
    <x v="0"/>
    <s v="Filtrée"/>
    <s v="Liquide filtré"/>
    <x v="38"/>
    <x v="38"/>
    <x v="5"/>
    <s v="aval"/>
    <s v="aval BV"/>
    <s v="Dordogne aval confluence L'Isle. "/>
    <x v="38"/>
    <x v="38"/>
    <x v="12"/>
    <x v="4"/>
    <x v="97"/>
    <x v="77"/>
    <x v="0"/>
    <x v="1"/>
    <x v="0"/>
    <n v="1.106102E-2"/>
    <n v="2.2122040000000002E-3"/>
    <n v="2260.1893857890136"/>
    <n v="204338.24238533279"/>
  </r>
  <r>
    <x v="19"/>
    <x v="0"/>
    <x v="0"/>
    <s v="Filtrée"/>
    <s v="Liquide filtré"/>
    <x v="19"/>
    <x v="19"/>
    <x v="3"/>
    <s v="Amont total"/>
    <s v="Amont BV"/>
    <s v="11 - La Diège - Amont conf, Malponge"/>
    <x v="19"/>
    <x v="19"/>
    <x v="3"/>
    <x v="5"/>
    <x v="98"/>
    <x v="78"/>
    <x v="0"/>
    <x v="1"/>
    <x v="0"/>
    <n v="8.3127628327679504E-2"/>
    <n v="4.8808703987871703E-2"/>
    <n v="34.894006527140156"/>
    <n v="419.76424961376279"/>
  </r>
  <r>
    <x v="39"/>
    <x v="0"/>
    <x v="0"/>
    <s v="Filtrée"/>
    <s v="Liquide filtré"/>
    <x v="39"/>
    <x v="39"/>
    <x v="5"/>
    <s v="amont"/>
    <s v="Dordogne"/>
    <s v="Dordogne amont à Ribeyrol au lieu-dit Lac de Madic"/>
    <x v="39"/>
    <x v="39"/>
    <x v="13"/>
    <x v="4"/>
    <x v="82"/>
    <x v="0"/>
    <x v="0"/>
    <x v="0"/>
    <x v="0"/>
    <n v="1.24420919974795E-3"/>
    <n v="6.2210459987397499E-4"/>
    <n v="3214.8934446155149"/>
    <n v="2583884.9650579528"/>
  </r>
  <r>
    <x v="20"/>
    <x v="0"/>
    <x v="0"/>
    <s v="Filtrée"/>
    <s v="Liquide filtré"/>
    <x v="20"/>
    <x v="20"/>
    <x v="3"/>
    <s v="aval"/>
    <s v="aval BV"/>
    <s v="12 - Diège aval conf, Malponge"/>
    <x v="20"/>
    <x v="20"/>
    <x v="3"/>
    <x v="0"/>
    <x v="0"/>
    <x v="0"/>
    <x v="0"/>
    <x v="0"/>
    <x v="0"/>
    <n v="5.9999999999999995E-5"/>
    <n v="2.9999999999999997E-5"/>
    <n v="66666.666666666672"/>
    <n v="1111111111.1111112"/>
  </r>
  <r>
    <x v="20"/>
    <x v="0"/>
    <x v="0"/>
    <s v="Filtrée"/>
    <s v="Liquide filtré"/>
    <x v="20"/>
    <x v="20"/>
    <x v="3"/>
    <s v="aval"/>
    <s v="aval BV"/>
    <s v="12 - Diège aval conf, Malponge"/>
    <x v="20"/>
    <x v="20"/>
    <x v="3"/>
    <x v="1"/>
    <x v="38"/>
    <x v="0"/>
    <x v="0"/>
    <x v="0"/>
    <x v="0"/>
    <n v="1.1000000000000001E-2"/>
    <n v="5.5000000000000005E-3"/>
    <n v="363.63636363636357"/>
    <n v="33057.851239669413"/>
  </r>
  <r>
    <x v="20"/>
    <x v="0"/>
    <x v="0"/>
    <s v="Filtrée"/>
    <s v="Liquide filtré"/>
    <x v="20"/>
    <x v="20"/>
    <x v="3"/>
    <s v="aval"/>
    <s v="aval BV"/>
    <s v="12 - Diège aval conf, Malponge"/>
    <x v="20"/>
    <x v="20"/>
    <x v="3"/>
    <x v="2"/>
    <x v="2"/>
    <x v="0"/>
    <x v="0"/>
    <x v="0"/>
    <x v="0"/>
    <n v="2.6000000000000003E-3"/>
    <n v="1.3000000000000002E-3"/>
    <n v="1538.4615384615383"/>
    <n v="591715.97633136087"/>
  </r>
  <r>
    <x v="20"/>
    <x v="0"/>
    <x v="0"/>
    <s v="Filtrée"/>
    <s v="Liquide filtré"/>
    <x v="20"/>
    <x v="20"/>
    <x v="3"/>
    <s v="aval"/>
    <s v="aval BV"/>
    <s v="12 - Diège aval conf, Malponge"/>
    <x v="20"/>
    <x v="20"/>
    <x v="3"/>
    <x v="3"/>
    <x v="99"/>
    <x v="79"/>
    <x v="0"/>
    <x v="1"/>
    <x v="0"/>
    <n v="7.0960990252858609E-3"/>
    <n v="5.3394618656109998E-3"/>
    <n v="248.89988109454944"/>
    <n v="35075.592971241364"/>
  </r>
  <r>
    <x v="40"/>
    <x v="0"/>
    <x v="0"/>
    <s v="Filtrée"/>
    <s v="Liquide filtré"/>
    <x v="40"/>
    <x v="40"/>
    <x v="5"/>
    <s v="aval"/>
    <s v="Dordogne"/>
    <s v="Dordogne aval conflence le Combret"/>
    <x v="40"/>
    <x v="40"/>
    <x v="14"/>
    <x v="4"/>
    <x v="82"/>
    <x v="0"/>
    <x v="0"/>
    <x v="0"/>
    <x v="0"/>
    <n v="1.24420919974795E-3"/>
    <n v="6.2210459987397499E-4"/>
    <n v="3214.8934446155149"/>
    <n v="2583884.9650579528"/>
  </r>
  <r>
    <x v="20"/>
    <x v="0"/>
    <x v="0"/>
    <s v="Filtrée"/>
    <s v="Liquide filtré"/>
    <x v="20"/>
    <x v="20"/>
    <x v="3"/>
    <s v="aval"/>
    <s v="aval BV"/>
    <s v="12 - Diège aval conf, Malponge"/>
    <x v="20"/>
    <x v="20"/>
    <x v="3"/>
    <x v="5"/>
    <x v="100"/>
    <x v="80"/>
    <x v="0"/>
    <x v="1"/>
    <x v="0"/>
    <n v="9.4095960494479103E-2"/>
    <n v="5.1961119616617694E-2"/>
    <n v="34.850898485775872"/>
    <n v="370.37613838715936"/>
  </r>
  <r>
    <x v="41"/>
    <x v="0"/>
    <x v="0"/>
    <s v="Filtrée"/>
    <s v="Liquide filtré"/>
    <x v="41"/>
    <x v="41"/>
    <x v="5"/>
    <s v="aval"/>
    <s v="Dordogne"/>
    <s v="Dordogne aval confluence la Diège"/>
    <x v="41"/>
    <x v="41"/>
    <x v="15"/>
    <x v="4"/>
    <x v="82"/>
    <x v="0"/>
    <x v="0"/>
    <x v="0"/>
    <x v="0"/>
    <n v="1.24420919974795E-3"/>
    <n v="6.2210459987397499E-4"/>
    <n v="3214.8934446155149"/>
    <n v="2583884.9650579528"/>
  </r>
  <r>
    <x v="21"/>
    <x v="0"/>
    <x v="1"/>
    <s v="Filtrée"/>
    <s v="Liquide filtré"/>
    <x v="21"/>
    <x v="21"/>
    <x v="3"/>
    <s v="amont"/>
    <s v="aval BV"/>
    <s v="12B - Source de la Venne S1"/>
    <x v="21"/>
    <x v="21"/>
    <x v="3"/>
    <x v="0"/>
    <x v="101"/>
    <x v="81"/>
    <x v="0"/>
    <x v="1"/>
    <x v="0"/>
    <n v="3.61282572557522E-4"/>
    <n v="7.5438015876564893E-5"/>
    <n v="63484.323791627183"/>
    <n v="175719308.41341498"/>
  </r>
  <r>
    <x v="21"/>
    <x v="0"/>
    <x v="1"/>
    <s v="Filtrée"/>
    <s v="Liquide filtré"/>
    <x v="21"/>
    <x v="21"/>
    <x v="3"/>
    <s v="amont"/>
    <s v="aval BV"/>
    <s v="12B - Source de la Venne S1"/>
    <x v="21"/>
    <x v="21"/>
    <x v="3"/>
    <x v="1"/>
    <x v="102"/>
    <x v="82"/>
    <x v="0"/>
    <x v="1"/>
    <x v="0"/>
    <n v="3.3000000000000002E-2"/>
    <n v="1.5179999999999999E-2"/>
    <n v="143.20902789711866"/>
    <n v="4339.6675120338987"/>
  </r>
  <r>
    <x v="21"/>
    <x v="0"/>
    <x v="1"/>
    <s v="Filtrée"/>
    <s v="Liquide filtré"/>
    <x v="21"/>
    <x v="21"/>
    <x v="3"/>
    <s v="amont"/>
    <s v="aval BV"/>
    <s v="12B - Source de la Venne S1"/>
    <x v="21"/>
    <x v="21"/>
    <x v="3"/>
    <x v="2"/>
    <x v="103"/>
    <x v="83"/>
    <x v="0"/>
    <x v="1"/>
    <x v="0"/>
    <n v="7.62685745342677E-3"/>
    <n v="1.86195319357054E-3"/>
    <n v="2199.9261940308379"/>
    <n v="288444.64544730732"/>
  </r>
  <r>
    <x v="42"/>
    <x v="0"/>
    <x v="3"/>
    <s v="Filtrée"/>
    <s v="Liquide filtré"/>
    <x v="42"/>
    <x v="42"/>
    <x v="5"/>
    <m/>
    <s v="Dordogne"/>
    <s v="Dordogne au barrage de Marèges"/>
    <x v="42"/>
    <x v="42"/>
    <x v="16"/>
    <x v="4"/>
    <x v="82"/>
    <x v="0"/>
    <x v="0"/>
    <x v="0"/>
    <x v="0"/>
    <n v="1.24420919974795E-3"/>
    <n v="6.2210459987397499E-4"/>
    <n v="3214.8934446155149"/>
    <n v="2583884.9650579528"/>
  </r>
  <r>
    <x v="21"/>
    <x v="0"/>
    <x v="1"/>
    <s v="Filtrée"/>
    <s v="Liquide filtré"/>
    <x v="21"/>
    <x v="21"/>
    <x v="3"/>
    <s v="amont"/>
    <s v="aval BV"/>
    <s v="12B - Source de la Venne S1"/>
    <x v="21"/>
    <x v="21"/>
    <x v="3"/>
    <x v="3"/>
    <x v="104"/>
    <x v="84"/>
    <x v="0"/>
    <x v="1"/>
    <x v="0"/>
    <n v="8.8595448622108192E-2"/>
    <n v="2.24502190410889E-2"/>
    <n v="175.78031820066744"/>
    <n v="1984.0784254102534"/>
  </r>
  <r>
    <x v="21"/>
    <x v="0"/>
    <x v="1"/>
    <s v="Filtrée"/>
    <s v="Liquide filtré"/>
    <x v="21"/>
    <x v="21"/>
    <x v="3"/>
    <s v="amont"/>
    <s v="aval BV"/>
    <s v="12B - Source de la Venne S1"/>
    <x v="21"/>
    <x v="21"/>
    <x v="3"/>
    <x v="5"/>
    <x v="105"/>
    <x v="85"/>
    <x v="0"/>
    <x v="1"/>
    <x v="0"/>
    <n v="0.166238723850408"/>
    <n v="7.0024042583688995E-2"/>
    <n v="33.902977169328054"/>
    <n v="203.94151485327853"/>
  </r>
  <r>
    <x v="43"/>
    <x v="0"/>
    <x v="0"/>
    <s v="Filtrée"/>
    <s v="Liquide filtré"/>
    <x v="43"/>
    <x v="43"/>
    <x v="5"/>
    <m/>
    <s v="Dordogne"/>
    <s v="au pont de Vernejoux"/>
    <x v="43"/>
    <x v="43"/>
    <x v="17"/>
    <x v="4"/>
    <x v="82"/>
    <x v="0"/>
    <x v="0"/>
    <x v="0"/>
    <x v="0"/>
    <n v="1.24420919974795E-3"/>
    <n v="6.2210459987397499E-4"/>
    <n v="3214.8934446155149"/>
    <n v="2583884.9650579528"/>
  </r>
  <r>
    <x v="22"/>
    <x v="0"/>
    <x v="0"/>
    <s v="Filtrée"/>
    <s v="Liquide filtré"/>
    <x v="22"/>
    <x v="22"/>
    <x v="0"/>
    <s v="Amont total"/>
    <s v="Amont BV"/>
    <s v="32 - Amont Vimbelle Corrèze"/>
    <x v="22"/>
    <x v="22"/>
    <x v="0"/>
    <x v="0"/>
    <x v="0"/>
    <x v="0"/>
    <x v="0"/>
    <x v="0"/>
    <x v="0"/>
    <n v="5.9999999999999995E-5"/>
    <n v="2.9999999999999997E-5"/>
    <n v="66666.666666666672"/>
    <n v="1111111111.1111112"/>
  </r>
  <r>
    <x v="22"/>
    <x v="0"/>
    <x v="0"/>
    <s v="Filtrée"/>
    <s v="Liquide filtré"/>
    <x v="22"/>
    <x v="22"/>
    <x v="0"/>
    <s v="Amont total"/>
    <s v="Amont BV"/>
    <s v="32 - Amont Vimbelle Corrèze"/>
    <x v="22"/>
    <x v="22"/>
    <x v="0"/>
    <x v="1"/>
    <x v="95"/>
    <x v="0"/>
    <x v="0"/>
    <x v="0"/>
    <x v="0"/>
    <n v="1.3000000000000001E-2"/>
    <n v="6.5000000000000006E-3"/>
    <n v="307.69230769230762"/>
    <n v="23668.639053254432"/>
  </r>
  <r>
    <x v="22"/>
    <x v="0"/>
    <x v="0"/>
    <s v="Filtrée"/>
    <s v="Liquide filtré"/>
    <x v="22"/>
    <x v="22"/>
    <x v="0"/>
    <s v="Amont total"/>
    <s v="Amont BV"/>
    <s v="32 - Amont Vimbelle Corrèze"/>
    <x v="22"/>
    <x v="22"/>
    <x v="0"/>
    <x v="2"/>
    <x v="2"/>
    <x v="0"/>
    <x v="0"/>
    <x v="0"/>
    <x v="0"/>
    <n v="2.6000000000000003E-3"/>
    <n v="1.3000000000000002E-3"/>
    <n v="1538.4615384615383"/>
    <n v="591715.97633136087"/>
  </r>
  <r>
    <x v="22"/>
    <x v="0"/>
    <x v="0"/>
    <s v="Filtrée"/>
    <s v="Liquide filtré"/>
    <x v="22"/>
    <x v="22"/>
    <x v="0"/>
    <s v="Amont total"/>
    <s v="Amont BV"/>
    <s v="32 - Amont Vimbelle Corrèze"/>
    <x v="22"/>
    <x v="22"/>
    <x v="0"/>
    <x v="3"/>
    <x v="106"/>
    <x v="86"/>
    <x v="0"/>
    <x v="1"/>
    <x v="0"/>
    <n v="9.4218343372388103E-3"/>
    <n v="5.1212576302753898E-3"/>
    <n v="359.23795526591863"/>
    <n v="38128.239407274268"/>
  </r>
  <r>
    <x v="44"/>
    <x v="0"/>
    <x v="0"/>
    <s v="Filtrée"/>
    <s v="Liquide filtré"/>
    <x v="44"/>
    <x v="44"/>
    <x v="5"/>
    <s v="aval"/>
    <s v="Dordogne"/>
    <s v="Dordogne aval confluence la Luzege"/>
    <x v="44"/>
    <x v="44"/>
    <x v="18"/>
    <x v="4"/>
    <x v="107"/>
    <x v="87"/>
    <x v="0"/>
    <x v="1"/>
    <x v="0"/>
    <n v="1.5428194076874599E-3"/>
    <n v="1.07997358538122E-3"/>
    <n v="1322.7836753684671"/>
    <n v="857380.75939243892"/>
  </r>
  <r>
    <x v="22"/>
    <x v="0"/>
    <x v="0"/>
    <s v="Filtrée"/>
    <s v="Liquide filtré"/>
    <x v="22"/>
    <x v="22"/>
    <x v="0"/>
    <s v="Amont total"/>
    <s v="Amont BV"/>
    <s v="32 - Amont Vimbelle Corrèze"/>
    <x v="22"/>
    <x v="22"/>
    <x v="0"/>
    <x v="5"/>
    <x v="108"/>
    <x v="88"/>
    <x v="0"/>
    <x v="1"/>
    <x v="0"/>
    <n v="5.7191885912049198E-2"/>
    <n v="4.48350487419246E-2"/>
    <n v="28.451104136388466"/>
    <n v="497.46749355566158"/>
  </r>
  <r>
    <x v="45"/>
    <x v="0"/>
    <x v="3"/>
    <s v="Filtrée"/>
    <s v="Liquide filtré"/>
    <x v="45"/>
    <x v="45"/>
    <x v="5"/>
    <m/>
    <s v="Dordogne"/>
    <s v="barrage d'Argentat"/>
    <x v="45"/>
    <x v="45"/>
    <x v="19"/>
    <x v="4"/>
    <x v="82"/>
    <x v="0"/>
    <x v="0"/>
    <x v="0"/>
    <x v="0"/>
    <n v="1.24420919974795E-3"/>
    <n v="6.2210459987397499E-4"/>
    <n v="3214.8934446155149"/>
    <n v="2583884.9650579528"/>
  </r>
  <r>
    <x v="23"/>
    <x v="0"/>
    <x v="0"/>
    <s v="Filtrée"/>
    <s v="Liquide filtré"/>
    <x v="23"/>
    <x v="23"/>
    <x v="0"/>
    <s v="aval"/>
    <s v="aval BV"/>
    <s v="33 - Aval vimbelle Corrèze"/>
    <x v="23"/>
    <x v="23"/>
    <x v="0"/>
    <x v="0"/>
    <x v="0"/>
    <x v="0"/>
    <x v="0"/>
    <x v="0"/>
    <x v="0"/>
    <n v="5.9999999999999995E-5"/>
    <n v="2.9999999999999997E-5"/>
    <n v="66666.666666666672"/>
    <n v="1111111111.1111112"/>
  </r>
  <r>
    <x v="23"/>
    <x v="0"/>
    <x v="0"/>
    <s v="Filtrée"/>
    <s v="Liquide filtré"/>
    <x v="23"/>
    <x v="23"/>
    <x v="0"/>
    <s v="aval"/>
    <s v="aval BV"/>
    <s v="33 - Aval vimbelle Corrèze"/>
    <x v="23"/>
    <x v="23"/>
    <x v="0"/>
    <x v="1"/>
    <x v="95"/>
    <x v="0"/>
    <x v="0"/>
    <x v="0"/>
    <x v="0"/>
    <n v="1.3000000000000001E-2"/>
    <n v="6.5000000000000006E-3"/>
    <n v="307.69230769230762"/>
    <n v="23668.639053254432"/>
  </r>
  <r>
    <x v="23"/>
    <x v="0"/>
    <x v="0"/>
    <s v="Filtrée"/>
    <s v="Liquide filtré"/>
    <x v="23"/>
    <x v="23"/>
    <x v="0"/>
    <s v="aval"/>
    <s v="aval BV"/>
    <s v="33 - Aval vimbelle Corrèze"/>
    <x v="23"/>
    <x v="23"/>
    <x v="0"/>
    <x v="2"/>
    <x v="2"/>
    <x v="0"/>
    <x v="0"/>
    <x v="0"/>
    <x v="0"/>
    <n v="2.6000000000000003E-3"/>
    <n v="1.3000000000000002E-3"/>
    <n v="1538.4615384615383"/>
    <n v="591715.97633136087"/>
  </r>
  <r>
    <x v="23"/>
    <x v="0"/>
    <x v="0"/>
    <s v="Filtrée"/>
    <s v="Liquide filtré"/>
    <x v="23"/>
    <x v="23"/>
    <x v="0"/>
    <s v="aval"/>
    <s v="aval BV"/>
    <s v="33 - Aval vimbelle Corrèze"/>
    <x v="23"/>
    <x v="23"/>
    <x v="0"/>
    <x v="3"/>
    <x v="109"/>
    <x v="89"/>
    <x v="0"/>
    <x v="1"/>
    <x v="0"/>
    <n v="9.9700417472478702E-3"/>
    <n v="5.4572078727492101E-3"/>
    <n v="334.77728490425369"/>
    <n v="33578.323280006887"/>
  </r>
  <r>
    <x v="46"/>
    <x v="0"/>
    <x v="0"/>
    <s v="Filtrée"/>
    <s v="Liquide filtré"/>
    <x v="46"/>
    <x v="46"/>
    <x v="5"/>
    <m/>
    <s v="Dordogne"/>
    <s v="De Servières à Gleny"/>
    <x v="46"/>
    <x v="46"/>
    <x v="20"/>
    <x v="4"/>
    <x v="110"/>
    <x v="0"/>
    <x v="0"/>
    <x v="0"/>
    <x v="0"/>
    <n v="1.2193250157529899E-3"/>
    <n v="6.0966250787649495E-4"/>
    <n v="3280.5035149137939"/>
    <n v="2690425.8278404386"/>
  </r>
  <r>
    <x v="23"/>
    <x v="0"/>
    <x v="0"/>
    <s v="Filtrée"/>
    <s v="Liquide filtré"/>
    <x v="23"/>
    <x v="23"/>
    <x v="0"/>
    <s v="aval"/>
    <s v="aval BV"/>
    <s v="33 - Aval vimbelle Corrèze"/>
    <x v="23"/>
    <x v="23"/>
    <x v="0"/>
    <x v="5"/>
    <x v="111"/>
    <x v="90"/>
    <x v="0"/>
    <x v="1"/>
    <x v="0"/>
    <n v="6.9008857108071503E-2"/>
    <n v="4.5146776585383006E-2"/>
    <n v="33.857223418058474"/>
    <n v="490.62141929167552"/>
  </r>
  <r>
    <x v="47"/>
    <x v="0"/>
    <x v="0"/>
    <s v="Filtrée"/>
    <s v="Liquide filtré"/>
    <x v="47"/>
    <x v="47"/>
    <x v="5"/>
    <m/>
    <s v="Dordogne"/>
    <s v="La maronne à Escourbanniez"/>
    <x v="47"/>
    <x v="47"/>
    <x v="21"/>
    <x v="4"/>
    <x v="112"/>
    <x v="91"/>
    <x v="0"/>
    <x v="1"/>
    <x v="0"/>
    <n v="1.44328267170762E-3"/>
    <n v="1.0102978701953399E-3"/>
    <n v="1414.0101357386882"/>
    <n v="979718.08534616581"/>
  </r>
  <r>
    <x v="24"/>
    <x v="0"/>
    <x v="0"/>
    <s v="Filtrée"/>
    <s v="Liquide filtré"/>
    <x v="24"/>
    <x v="24"/>
    <x v="0"/>
    <s v="amont"/>
    <s v="aval BV"/>
    <s v="34 - La Corrèze - vimbelle amont confluence"/>
    <x v="24"/>
    <x v="24"/>
    <x v="0"/>
    <x v="0"/>
    <x v="0"/>
    <x v="0"/>
    <x v="0"/>
    <x v="0"/>
    <x v="0"/>
    <n v="5.9999999999999995E-5"/>
    <n v="2.9999999999999997E-5"/>
    <n v="66666.666666666672"/>
    <n v="1111111111.1111112"/>
  </r>
  <r>
    <x v="24"/>
    <x v="0"/>
    <x v="0"/>
    <s v="Filtrée"/>
    <s v="Liquide filtré"/>
    <x v="24"/>
    <x v="24"/>
    <x v="0"/>
    <s v="amont"/>
    <s v="aval BV"/>
    <s v="34 - La Corrèze - vimbelle amont confluence"/>
    <x v="24"/>
    <x v="24"/>
    <x v="0"/>
    <x v="1"/>
    <x v="66"/>
    <x v="0"/>
    <x v="0"/>
    <x v="0"/>
    <x v="0"/>
    <n v="1.2E-2"/>
    <n v="6.0000000000000001E-3"/>
    <n v="333.33333333333331"/>
    <n v="27777.777777777777"/>
  </r>
  <r>
    <x v="24"/>
    <x v="0"/>
    <x v="0"/>
    <s v="Filtrée"/>
    <s v="Liquide filtré"/>
    <x v="24"/>
    <x v="24"/>
    <x v="0"/>
    <s v="amont"/>
    <s v="aval BV"/>
    <s v="34 - La Corrèze - vimbelle amont confluence"/>
    <x v="24"/>
    <x v="24"/>
    <x v="0"/>
    <x v="2"/>
    <x v="2"/>
    <x v="0"/>
    <x v="0"/>
    <x v="0"/>
    <x v="0"/>
    <n v="2.6000000000000003E-3"/>
    <n v="1.3000000000000002E-3"/>
    <n v="1538.4615384615383"/>
    <n v="591715.97633136087"/>
  </r>
  <r>
    <x v="24"/>
    <x v="0"/>
    <x v="0"/>
    <s v="Filtrée"/>
    <s v="Liquide filtré"/>
    <x v="24"/>
    <x v="24"/>
    <x v="0"/>
    <s v="amont"/>
    <s v="aval BV"/>
    <s v="34 - La Corrèze - vimbelle amont confluence"/>
    <x v="24"/>
    <x v="24"/>
    <x v="0"/>
    <x v="3"/>
    <x v="113"/>
    <x v="92"/>
    <x v="0"/>
    <x v="1"/>
    <x v="0"/>
    <n v="5.6529735717601405E-3"/>
    <n v="4.7260228238656405E-3"/>
    <n v="253.0960257723994"/>
    <n v="44772.19335267369"/>
  </r>
  <r>
    <x v="48"/>
    <x v="0"/>
    <x v="3"/>
    <s v="Filtrée"/>
    <s v="Liquide filtré"/>
    <x v="48"/>
    <x v="48"/>
    <x v="4"/>
    <m/>
    <m/>
    <s v="barrage du Gour noir"/>
    <x v="48"/>
    <x v="48"/>
    <x v="22"/>
    <x v="4"/>
    <x v="114"/>
    <x v="93"/>
    <x v="0"/>
    <x v="1"/>
    <x v="0"/>
    <n v="2.5381867674858201E-3"/>
    <n v="1.0152747069943301E-3"/>
    <n v="2462.3877486331949"/>
    <n v="970136.54793902056"/>
  </r>
  <r>
    <x v="24"/>
    <x v="0"/>
    <x v="0"/>
    <s v="Filtrée"/>
    <s v="Liquide filtré"/>
    <x v="24"/>
    <x v="24"/>
    <x v="0"/>
    <s v="amont"/>
    <s v="aval BV"/>
    <s v="34 - La Corrèze - vimbelle amont confluence"/>
    <x v="24"/>
    <x v="24"/>
    <x v="0"/>
    <x v="5"/>
    <x v="115"/>
    <x v="94"/>
    <x v="0"/>
    <x v="1"/>
    <x v="0"/>
    <n v="5.6375329321634096E-2"/>
    <n v="4.5150957711830503E-2"/>
    <n v="27.653821704520581"/>
    <n v="490.53055720081437"/>
  </r>
  <r>
    <x v="49"/>
    <x v="0"/>
    <x v="0"/>
    <s v="Filtrée"/>
    <s v="Liquide filtré"/>
    <x v="49"/>
    <x v="49"/>
    <x v="5"/>
    <m/>
    <s v="Dordogne"/>
    <s v="La Cère à Bretenoux"/>
    <x v="49"/>
    <x v="49"/>
    <x v="23"/>
    <x v="4"/>
    <x v="116"/>
    <x v="95"/>
    <x v="0"/>
    <x v="1"/>
    <x v="0"/>
    <n v="1.39351430371771E-3"/>
    <n v="9.75460012602394E-4"/>
    <n v="1464.5104977293736"/>
    <n v="1050947.5890001669"/>
  </r>
  <r>
    <x v="25"/>
    <x v="0"/>
    <x v="0"/>
    <s v="Filtrée"/>
    <s v="Liquide filtré"/>
    <x v="25"/>
    <x v="25"/>
    <x v="0"/>
    <s v="aval"/>
    <s v="aval BV"/>
    <s v="35 - La Corrèze - vimbelle aval conf,"/>
    <x v="25"/>
    <x v="25"/>
    <x v="0"/>
    <x v="0"/>
    <x v="0"/>
    <x v="0"/>
    <x v="0"/>
    <x v="0"/>
    <x v="0"/>
    <n v="5.9999999999999995E-5"/>
    <n v="2.9999999999999997E-5"/>
    <n v="66666.666666666672"/>
    <n v="1111111111.1111112"/>
  </r>
  <r>
    <x v="25"/>
    <x v="0"/>
    <x v="0"/>
    <s v="Filtrée"/>
    <s v="Liquide filtré"/>
    <x v="25"/>
    <x v="25"/>
    <x v="0"/>
    <s v="aval"/>
    <s v="aval BV"/>
    <s v="35 - La Corrèze - vimbelle aval conf,"/>
    <x v="25"/>
    <x v="25"/>
    <x v="0"/>
    <x v="1"/>
    <x v="66"/>
    <x v="0"/>
    <x v="0"/>
    <x v="0"/>
    <x v="0"/>
    <n v="1.2E-2"/>
    <n v="6.0000000000000001E-3"/>
    <n v="333.33333333333331"/>
    <n v="27777.777777777777"/>
  </r>
  <r>
    <x v="25"/>
    <x v="0"/>
    <x v="0"/>
    <s v="Filtrée"/>
    <s v="Liquide filtré"/>
    <x v="25"/>
    <x v="25"/>
    <x v="0"/>
    <s v="aval"/>
    <s v="aval BV"/>
    <s v="35 - La Corrèze - vimbelle aval conf,"/>
    <x v="25"/>
    <x v="25"/>
    <x v="0"/>
    <x v="2"/>
    <x v="2"/>
    <x v="0"/>
    <x v="0"/>
    <x v="0"/>
    <x v="0"/>
    <n v="2.6000000000000003E-3"/>
    <n v="1.3000000000000002E-3"/>
    <n v="1538.4615384615383"/>
    <n v="591715.97633136087"/>
  </r>
  <r>
    <x v="25"/>
    <x v="0"/>
    <x v="0"/>
    <s v="Filtrée"/>
    <s v="Liquide filtré"/>
    <x v="25"/>
    <x v="25"/>
    <x v="0"/>
    <s v="aval"/>
    <s v="aval BV"/>
    <s v="35 - La Corrèze - vimbelle aval conf,"/>
    <x v="25"/>
    <x v="25"/>
    <x v="0"/>
    <x v="3"/>
    <x v="117"/>
    <x v="96"/>
    <x v="0"/>
    <x v="1"/>
    <x v="0"/>
    <n v="9.2649318651625706E-3"/>
    <n v="6.1816156937144198E-3"/>
    <n v="242.45895343472253"/>
    <n v="26169.534429756775"/>
  </r>
  <r>
    <x v="50"/>
    <x v="0"/>
    <x v="3"/>
    <s v="Filtrée"/>
    <s v="Liquide filtré"/>
    <x v="50"/>
    <x v="50"/>
    <x v="5"/>
    <s v="Amont total"/>
    <s v="Dordogne"/>
    <s v="chateau du Val"/>
    <x v="50"/>
    <x v="50"/>
    <x v="24"/>
    <x v="4"/>
    <x v="82"/>
    <x v="0"/>
    <x v="0"/>
    <x v="0"/>
    <x v="0"/>
    <n v="1.24420919974795E-3"/>
    <n v="6.2210459987397499E-4"/>
    <n v="3214.8934446155149"/>
    <n v="2583884.9650579528"/>
  </r>
  <r>
    <x v="25"/>
    <x v="0"/>
    <x v="0"/>
    <s v="Filtrée"/>
    <s v="Liquide filtré"/>
    <x v="25"/>
    <x v="25"/>
    <x v="0"/>
    <s v="aval"/>
    <s v="aval BV"/>
    <s v="35 - La Corrèze - vimbelle aval conf,"/>
    <x v="25"/>
    <x v="25"/>
    <x v="0"/>
    <x v="5"/>
    <x v="118"/>
    <x v="97"/>
    <x v="0"/>
    <x v="1"/>
    <x v="0"/>
    <n v="0.185228488991382"/>
    <n v="7.3643278959812E-2"/>
    <n v="34.15399807469926"/>
    <n v="184.38847210100775"/>
  </r>
  <r>
    <x v="26"/>
    <x v="0"/>
    <x v="0"/>
    <s v="Filtrée"/>
    <s v="Liquide filtré"/>
    <x v="26"/>
    <x v="26"/>
    <x v="4"/>
    <s v="Amont total"/>
    <s v="Amont BV"/>
    <s v="37B - Glane de Serveil amont conf pré bos"/>
    <x v="26"/>
    <x v="26"/>
    <x v="4"/>
    <x v="0"/>
    <x v="119"/>
    <x v="98"/>
    <x v="0"/>
    <x v="1"/>
    <x v="0"/>
    <n v="1.1312967796460201E-4"/>
    <n v="7.9481147100142309E-5"/>
    <n v="17908.049993045257"/>
    <n v="158296658.44756174"/>
  </r>
  <r>
    <x v="26"/>
    <x v="0"/>
    <x v="0"/>
    <s v="Filtrée"/>
    <s v="Liquide filtré"/>
    <x v="26"/>
    <x v="26"/>
    <x v="4"/>
    <s v="Amont total"/>
    <s v="Amont BV"/>
    <s v="37B - Glane de Serveil amont conf pré bos"/>
    <x v="26"/>
    <x v="26"/>
    <x v="4"/>
    <x v="1"/>
    <x v="66"/>
    <x v="0"/>
    <x v="0"/>
    <x v="0"/>
    <x v="0"/>
    <n v="1.2E-2"/>
    <n v="6.0000000000000001E-3"/>
    <n v="333.33333333333331"/>
    <n v="27777.777777777777"/>
  </r>
  <r>
    <x v="26"/>
    <x v="0"/>
    <x v="0"/>
    <s v="Filtrée"/>
    <s v="Liquide filtré"/>
    <x v="26"/>
    <x v="26"/>
    <x v="4"/>
    <s v="Amont total"/>
    <s v="Amont BV"/>
    <s v="37B - Glane de Serveil amont conf pré bos"/>
    <x v="26"/>
    <x v="26"/>
    <x v="4"/>
    <x v="2"/>
    <x v="120"/>
    <x v="99"/>
    <x v="0"/>
    <x v="1"/>
    <x v="0"/>
    <n v="2.4091767860194803E-3"/>
    <n v="1.71982152210513E-3"/>
    <n v="814.52029684257252"/>
    <n v="338090.71279835352"/>
  </r>
  <r>
    <x v="26"/>
    <x v="0"/>
    <x v="0"/>
    <s v="Filtrée"/>
    <s v="Liquide filtré"/>
    <x v="26"/>
    <x v="26"/>
    <x v="4"/>
    <s v="Amont total"/>
    <s v="Amont BV"/>
    <s v="37B - Glane de Serveil amont conf pré bos"/>
    <x v="26"/>
    <x v="26"/>
    <x v="4"/>
    <x v="3"/>
    <x v="121"/>
    <x v="100"/>
    <x v="0"/>
    <x v="1"/>
    <x v="0"/>
    <n v="1.3038909611920601E-2"/>
    <n v="6.1623654007703201E-3"/>
    <n v="343.35737635634837"/>
    <n v="26333.289099760284"/>
  </r>
  <r>
    <x v="26"/>
    <x v="0"/>
    <x v="0"/>
    <s v="Filtrée"/>
    <s v="Liquide filtré"/>
    <x v="26"/>
    <x v="26"/>
    <x v="4"/>
    <s v="Amont total"/>
    <s v="Amont BV"/>
    <s v="37B - Glane de Serveil amont conf pré bos"/>
    <x v="26"/>
    <x v="26"/>
    <x v="4"/>
    <x v="5"/>
    <x v="122"/>
    <x v="101"/>
    <x v="0"/>
    <x v="1"/>
    <x v="0"/>
    <n v="8.6482068179716598E-2"/>
    <n v="5.0823128869585801E-2"/>
    <n v="33.481373852211483"/>
    <n v="387.14816327743841"/>
  </r>
  <r>
    <x v="27"/>
    <x v="0"/>
    <x v="0"/>
    <s v="Filtrée"/>
    <s v="Liquide filtré"/>
    <x v="27"/>
    <x v="27"/>
    <x v="4"/>
    <s v="Aval site"/>
    <s v="Aval site"/>
    <s v="38 - Glane de Seveil aval pre bos"/>
    <x v="27"/>
    <x v="27"/>
    <x v="1"/>
    <x v="0"/>
    <x v="123"/>
    <x v="102"/>
    <x v="0"/>
    <x v="1"/>
    <x v="0"/>
    <n v="7.0925521279646003E-4"/>
    <n v="8.2712660539688502E-5"/>
    <n v="103671.30256934348"/>
    <n v="146169250.0793713"/>
  </r>
  <r>
    <x v="27"/>
    <x v="0"/>
    <x v="0"/>
    <s v="Filtrée"/>
    <s v="Liquide filtré"/>
    <x v="27"/>
    <x v="27"/>
    <x v="4"/>
    <s v="Aval site"/>
    <s v="Aval site"/>
    <s v="38 - Glane de Seveil aval pre bos"/>
    <x v="27"/>
    <x v="27"/>
    <x v="1"/>
    <x v="1"/>
    <x v="1"/>
    <x v="0"/>
    <x v="0"/>
    <x v="0"/>
    <x v="0"/>
    <n v="1.5000000000000001E-2"/>
    <n v="7.5000000000000006E-3"/>
    <n v="266.66666666666663"/>
    <n v="17777.777777777774"/>
  </r>
  <r>
    <x v="27"/>
    <x v="0"/>
    <x v="0"/>
    <s v="Filtrée"/>
    <s v="Liquide filtré"/>
    <x v="27"/>
    <x v="27"/>
    <x v="4"/>
    <s v="Aval site"/>
    <s v="Aval site"/>
    <s v="38 - Glane de Seveil aval pre bos"/>
    <x v="27"/>
    <x v="27"/>
    <x v="1"/>
    <x v="2"/>
    <x v="124"/>
    <x v="103"/>
    <x v="0"/>
    <x v="1"/>
    <x v="0"/>
    <n v="1.5922713257562799E-2"/>
    <n v="1.8568915008052801E-3"/>
    <n v="4617.8946122628922"/>
    <n v="290019.32883954525"/>
  </r>
  <r>
    <x v="27"/>
    <x v="0"/>
    <x v="0"/>
    <s v="Filtrée"/>
    <s v="Liquide filtré"/>
    <x v="27"/>
    <x v="27"/>
    <x v="4"/>
    <s v="Aval site"/>
    <s v="Aval site"/>
    <s v="38 - Glane de Seveil aval pre bos"/>
    <x v="27"/>
    <x v="27"/>
    <x v="1"/>
    <x v="3"/>
    <x v="125"/>
    <x v="104"/>
    <x v="0"/>
    <x v="1"/>
    <x v="0"/>
    <n v="4.5408160521070905E-2"/>
    <n v="1.3189484957154E-2"/>
    <n v="261.02267450877889"/>
    <n v="5748.3648646735128"/>
  </r>
  <r>
    <x v="27"/>
    <x v="0"/>
    <x v="0"/>
    <s v="Filtrée"/>
    <s v="Liquide filtré"/>
    <x v="27"/>
    <x v="27"/>
    <x v="4"/>
    <s v="Aval site"/>
    <s v="Aval site"/>
    <s v="38 - Glane de Seveil aval pre bos"/>
    <x v="27"/>
    <x v="27"/>
    <x v="1"/>
    <x v="5"/>
    <x v="126"/>
    <x v="105"/>
    <x v="0"/>
    <x v="1"/>
    <x v="0"/>
    <n v="9.1730882913352393E-2"/>
    <n v="5.24930608207205E-2"/>
    <n v="33.289845533619584"/>
    <n v="362.90771958517689"/>
  </r>
  <r>
    <x v="28"/>
    <x v="0"/>
    <x v="0"/>
    <s v="Filtrée"/>
    <s v="Liquide filtré"/>
    <x v="28"/>
    <x v="28"/>
    <x v="4"/>
    <s v="amont"/>
    <s v="aval BV"/>
    <s v="42 - La Rochette amont ru de Clamensac / conf"/>
    <x v="28"/>
    <x v="28"/>
    <x v="1"/>
    <x v="0"/>
    <x v="127"/>
    <x v="106"/>
    <x v="0"/>
    <x v="1"/>
    <x v="0"/>
    <n v="4.3529078240708006E-4"/>
    <n v="9.0891383776668005E-5"/>
    <n v="52690.708702084266"/>
    <n v="121047150.16181616"/>
  </r>
  <r>
    <x v="28"/>
    <x v="0"/>
    <x v="0"/>
    <s v="Filtrée"/>
    <s v="Liquide filtré"/>
    <x v="28"/>
    <x v="28"/>
    <x v="4"/>
    <s v="amont"/>
    <s v="aval BV"/>
    <s v="42 - La Rochette amont ru de Clamensac / conf"/>
    <x v="28"/>
    <x v="28"/>
    <x v="1"/>
    <x v="1"/>
    <x v="49"/>
    <x v="107"/>
    <x v="0"/>
    <x v="1"/>
    <x v="0"/>
    <n v="1.7000000000000001E-2"/>
    <n v="7.8199999999999988E-3"/>
    <n v="277.99399532970097"/>
    <n v="16352.587960570643"/>
  </r>
  <r>
    <x v="28"/>
    <x v="0"/>
    <x v="0"/>
    <s v="Filtrée"/>
    <s v="Liquide filtré"/>
    <x v="28"/>
    <x v="28"/>
    <x v="4"/>
    <s v="amont"/>
    <s v="aval BV"/>
    <s v="42 - La Rochette amont ru de Clamensac / conf"/>
    <x v="28"/>
    <x v="28"/>
    <x v="1"/>
    <x v="2"/>
    <x v="128"/>
    <x v="108"/>
    <x v="0"/>
    <x v="1"/>
    <x v="0"/>
    <n v="1.0297509919671799E-2"/>
    <n v="2.51394255076088E-3"/>
    <n v="1629.3767736877755"/>
    <n v="158230.17276973955"/>
  </r>
  <r>
    <x v="28"/>
    <x v="0"/>
    <x v="0"/>
    <s v="Filtrée"/>
    <s v="Liquide filtré"/>
    <x v="28"/>
    <x v="28"/>
    <x v="4"/>
    <s v="amont"/>
    <s v="aval BV"/>
    <s v="42 - La Rochette amont ru de Clamensac / conf"/>
    <x v="28"/>
    <x v="28"/>
    <x v="1"/>
    <x v="3"/>
    <x v="129"/>
    <x v="109"/>
    <x v="0"/>
    <x v="1"/>
    <x v="0"/>
    <n v="4.7955576734283106E-2"/>
    <n v="1.38127275637822E-2"/>
    <n v="251.35077361305952"/>
    <n v="5241.3252165805061"/>
  </r>
  <r>
    <x v="28"/>
    <x v="0"/>
    <x v="0"/>
    <s v="Filtrée"/>
    <s v="Liquide filtré"/>
    <x v="28"/>
    <x v="28"/>
    <x v="4"/>
    <s v="amont"/>
    <s v="aval BV"/>
    <s v="42 - La Rochette amont ru de Clamensac / conf"/>
    <x v="28"/>
    <x v="28"/>
    <x v="1"/>
    <x v="5"/>
    <x v="130"/>
    <x v="110"/>
    <x v="0"/>
    <x v="1"/>
    <x v="0"/>
    <n v="0.108599865505521"/>
    <n v="5.6191729513784802E-2"/>
    <n v="34.39414269042279"/>
    <n v="316.70520520740661"/>
  </r>
  <r>
    <x v="29"/>
    <x v="0"/>
    <x v="2"/>
    <s v="Filtrée"/>
    <s v="Liquide filtré"/>
    <x v="29"/>
    <x v="29"/>
    <x v="4"/>
    <m/>
    <m/>
    <s v="Etang de Saint Privat"/>
    <x v="29"/>
    <x v="29"/>
    <x v="1"/>
    <x v="0"/>
    <x v="131"/>
    <x v="111"/>
    <x v="0"/>
    <x v="1"/>
    <x v="0"/>
    <n v="1.29419957787611E-4"/>
    <n v="5.2347133326525098E-5"/>
    <n v="47229.728259407442"/>
    <n v="364933887.06643981"/>
  </r>
  <r>
    <x v="29"/>
    <x v="0"/>
    <x v="2"/>
    <s v="Filtrée"/>
    <s v="Liquide filtré"/>
    <x v="29"/>
    <x v="29"/>
    <x v="4"/>
    <m/>
    <m/>
    <s v="Etang de Saint Privat"/>
    <x v="29"/>
    <x v="29"/>
    <x v="1"/>
    <x v="1"/>
    <x v="66"/>
    <x v="0"/>
    <x v="0"/>
    <x v="0"/>
    <x v="0"/>
    <n v="1.2E-2"/>
    <n v="6.0000000000000001E-3"/>
    <n v="333.33333333333331"/>
    <n v="27777.777777777777"/>
  </r>
  <r>
    <x v="29"/>
    <x v="0"/>
    <x v="2"/>
    <s v="Filtrée"/>
    <s v="Liquide filtré"/>
    <x v="29"/>
    <x v="29"/>
    <x v="4"/>
    <m/>
    <m/>
    <s v="Etang de Saint Privat"/>
    <x v="29"/>
    <x v="29"/>
    <x v="1"/>
    <x v="2"/>
    <x v="132"/>
    <x v="112"/>
    <x v="0"/>
    <x v="1"/>
    <x v="0"/>
    <n v="2.8724339715433299E-3"/>
    <n v="1.21731569241071E-3"/>
    <n v="1938.4009469574146"/>
    <n v="674828.72231730749"/>
  </r>
  <r>
    <x v="29"/>
    <x v="0"/>
    <x v="2"/>
    <s v="Filtrée"/>
    <s v="Liquide filtré"/>
    <x v="29"/>
    <x v="29"/>
    <x v="4"/>
    <m/>
    <m/>
    <s v="Etang de Saint Privat"/>
    <x v="29"/>
    <x v="29"/>
    <x v="1"/>
    <x v="3"/>
    <x v="133"/>
    <x v="113"/>
    <x v="0"/>
    <x v="1"/>
    <x v="0"/>
    <n v="1.0603109667365501E-2"/>
    <n v="5.4952623882093708E-3"/>
    <n v="351.12066094843169"/>
    <n v="33114.875915045857"/>
  </r>
  <r>
    <x v="29"/>
    <x v="0"/>
    <x v="2"/>
    <s v="Filtrée"/>
    <s v="Liquide filtré"/>
    <x v="29"/>
    <x v="29"/>
    <x v="4"/>
    <m/>
    <m/>
    <s v="Etang de Saint Privat"/>
    <x v="29"/>
    <x v="29"/>
    <x v="1"/>
    <x v="5"/>
    <x v="134"/>
    <x v="114"/>
    <x v="0"/>
    <x v="1"/>
    <x v="0"/>
    <n v="5.6474481475375503E-2"/>
    <n v="4.5189523457219806E-2"/>
    <n v="27.65519525197066"/>
    <n v="489.69365507196591"/>
  </r>
  <r>
    <x v="30"/>
    <x v="0"/>
    <x v="0"/>
    <s v="Filtrée"/>
    <s v="Liquide filtré"/>
    <x v="30"/>
    <x v="30"/>
    <x v="4"/>
    <s v="aval"/>
    <s v="aval BV"/>
    <s v="La Rochette aval confluence ruisseau Clamensac"/>
    <x v="30"/>
    <x v="30"/>
    <x v="5"/>
    <x v="0"/>
    <x v="135"/>
    <x v="115"/>
    <x v="0"/>
    <x v="1"/>
    <x v="0"/>
    <n v="2.2576901893805302E-4"/>
    <n v="9.1317916783313998E-5"/>
    <n v="27073.995654514314"/>
    <n v="119919002.97862805"/>
  </r>
  <r>
    <x v="30"/>
    <x v="0"/>
    <x v="0"/>
    <s v="Filtrée"/>
    <s v="Liquide filtré"/>
    <x v="30"/>
    <x v="30"/>
    <x v="4"/>
    <s v="aval"/>
    <s v="aval BV"/>
    <s v="La Rochette aval confluence ruisseau Clamensac"/>
    <x v="30"/>
    <x v="30"/>
    <x v="5"/>
    <x v="1"/>
    <x v="38"/>
    <x v="116"/>
    <x v="0"/>
    <x v="1"/>
    <x v="0"/>
    <n v="1.1000000000000001E-2"/>
    <n v="5.7199999999999994E-3"/>
    <n v="336.20225927918244"/>
    <n v="30563.841752652945"/>
  </r>
  <r>
    <x v="30"/>
    <x v="0"/>
    <x v="0"/>
    <s v="Filtrée"/>
    <s v="Liquide filtré"/>
    <x v="30"/>
    <x v="30"/>
    <x v="4"/>
    <s v="aval"/>
    <s v="aval BV"/>
    <s v="La Rochette aval confluence ruisseau Clamensac"/>
    <x v="30"/>
    <x v="30"/>
    <x v="5"/>
    <x v="2"/>
    <x v="136"/>
    <x v="117"/>
    <x v="0"/>
    <x v="1"/>
    <x v="0"/>
    <n v="5.6760803631857809E-3"/>
    <n v="2.4054797311068802E-3"/>
    <n v="980.94607092334832"/>
    <n v="172821.03285316742"/>
  </r>
  <r>
    <x v="30"/>
    <x v="0"/>
    <x v="0"/>
    <s v="Filtrée"/>
    <s v="Liquide filtré"/>
    <x v="30"/>
    <x v="30"/>
    <x v="4"/>
    <s v="aval"/>
    <s v="aval BV"/>
    <s v="La Rochette aval confluence ruisseau Clamensac"/>
    <x v="30"/>
    <x v="30"/>
    <x v="5"/>
    <x v="3"/>
    <x v="137"/>
    <x v="118"/>
    <x v="0"/>
    <x v="1"/>
    <x v="0"/>
    <n v="3.8063170297320301E-2"/>
    <n v="1.1698702689219902E-2"/>
    <n v="278.11828976740952"/>
    <n v="7306.7557850531812"/>
  </r>
  <r>
    <x v="30"/>
    <x v="0"/>
    <x v="0"/>
    <s v="Filtrée"/>
    <s v="Liquide filtré"/>
    <x v="30"/>
    <x v="30"/>
    <x v="4"/>
    <s v="aval"/>
    <s v="aval BV"/>
    <s v="La Rochette aval confluence ruisseau Clamensac"/>
    <x v="30"/>
    <x v="30"/>
    <x v="5"/>
    <x v="5"/>
    <x v="138"/>
    <x v="119"/>
    <x v="0"/>
    <x v="1"/>
    <x v="0"/>
    <n v="7.8002346868718694E-2"/>
    <n v="4.9802168429330398E-2"/>
    <n v="31.449313090834746"/>
    <n v="403.18419064704926"/>
  </r>
  <r>
    <x v="31"/>
    <x v="0"/>
    <x v="0"/>
    <s v="Filtrée"/>
    <s v="Liquide filtré"/>
    <x v="31"/>
    <x v="31"/>
    <x v="4"/>
    <s v="amont"/>
    <s v="aval BV"/>
    <s v="44 - Riou tort Amont"/>
    <x v="31"/>
    <x v="31"/>
    <x v="1"/>
    <x v="0"/>
    <x v="0"/>
    <x v="0"/>
    <x v="0"/>
    <x v="0"/>
    <x v="0"/>
    <n v="5.9999999999999995E-5"/>
    <n v="2.9999999999999997E-5"/>
    <n v="66666.666666666672"/>
    <n v="1111111111.1111112"/>
  </r>
  <r>
    <x v="31"/>
    <x v="0"/>
    <x v="0"/>
    <s v="Filtrée"/>
    <s v="Liquide filtré"/>
    <x v="31"/>
    <x v="31"/>
    <x v="4"/>
    <s v="amont"/>
    <s v="aval BV"/>
    <s v="44 - Riou tort Amont"/>
    <x v="31"/>
    <x v="31"/>
    <x v="1"/>
    <x v="1"/>
    <x v="66"/>
    <x v="0"/>
    <x v="0"/>
    <x v="0"/>
    <x v="0"/>
    <n v="1.2E-2"/>
    <n v="6.0000000000000001E-3"/>
    <n v="333.33333333333331"/>
    <n v="27777.777777777777"/>
  </r>
  <r>
    <x v="31"/>
    <x v="0"/>
    <x v="0"/>
    <s v="Filtrée"/>
    <s v="Liquide filtré"/>
    <x v="31"/>
    <x v="31"/>
    <x v="4"/>
    <s v="amont"/>
    <s v="aval BV"/>
    <s v="44 - Riou tort Amont"/>
    <x v="31"/>
    <x v="31"/>
    <x v="1"/>
    <x v="2"/>
    <x v="2"/>
    <x v="0"/>
    <x v="0"/>
    <x v="0"/>
    <x v="0"/>
    <n v="2.6000000000000003E-3"/>
    <n v="1.3000000000000002E-3"/>
    <n v="1538.4615384615383"/>
    <n v="591715.97633136087"/>
  </r>
  <r>
    <x v="31"/>
    <x v="0"/>
    <x v="0"/>
    <s v="Filtrée"/>
    <s v="Liquide filtré"/>
    <x v="31"/>
    <x v="31"/>
    <x v="4"/>
    <s v="amont"/>
    <s v="aval BV"/>
    <s v="44 - Riou tort Amont"/>
    <x v="31"/>
    <x v="31"/>
    <x v="1"/>
    <x v="3"/>
    <x v="139"/>
    <x v="120"/>
    <x v="0"/>
    <x v="1"/>
    <x v="0"/>
    <n v="4.7611154294919002E-3"/>
    <n v="3.9930576221481094E-3"/>
    <n v="298.6053303739709"/>
    <n v="62717.515421766962"/>
  </r>
  <r>
    <x v="31"/>
    <x v="0"/>
    <x v="0"/>
    <s v="Filtrée"/>
    <s v="Liquide filtré"/>
    <x v="31"/>
    <x v="31"/>
    <x v="4"/>
    <s v="amont"/>
    <s v="aval BV"/>
    <s v="44 - Riou tort Amont"/>
    <x v="31"/>
    <x v="31"/>
    <x v="1"/>
    <x v="5"/>
    <x v="140"/>
    <x v="121"/>
    <x v="0"/>
    <x v="1"/>
    <x v="0"/>
    <n v="9.9646480387181893E-2"/>
    <n v="5.4532899785188098E-2"/>
    <n v="33.507712446943103"/>
    <n v="336.26589034301099"/>
  </r>
  <r>
    <x v="32"/>
    <x v="0"/>
    <x v="0"/>
    <s v="Filtrée"/>
    <s v="Liquide filtré"/>
    <x v="32"/>
    <x v="32"/>
    <x v="4"/>
    <s v="aval"/>
    <s v="aval BV"/>
    <s v="45 - Riou tort aval"/>
    <x v="32"/>
    <x v="32"/>
    <x v="6"/>
    <x v="0"/>
    <x v="141"/>
    <x v="122"/>
    <x v="0"/>
    <x v="1"/>
    <x v="0"/>
    <n v="2.2517983141592899E-4"/>
    <n v="9.1079605178966591E-5"/>
    <n v="27144.835304377109"/>
    <n v="120547364.89360791"/>
  </r>
  <r>
    <x v="32"/>
    <x v="0"/>
    <x v="0"/>
    <s v="Filtrée"/>
    <s v="Liquide filtré"/>
    <x v="32"/>
    <x v="32"/>
    <x v="4"/>
    <s v="aval"/>
    <s v="aval BV"/>
    <s v="45 - Riou tort aval"/>
    <x v="32"/>
    <x v="32"/>
    <x v="6"/>
    <x v="1"/>
    <x v="95"/>
    <x v="0"/>
    <x v="0"/>
    <x v="0"/>
    <x v="0"/>
    <n v="1.3000000000000001E-2"/>
    <n v="6.5000000000000006E-3"/>
    <n v="307.69230769230762"/>
    <n v="23668.639053254432"/>
  </r>
  <r>
    <x v="32"/>
    <x v="0"/>
    <x v="0"/>
    <s v="Filtrée"/>
    <s v="Liquide filtré"/>
    <x v="32"/>
    <x v="32"/>
    <x v="4"/>
    <s v="aval"/>
    <s v="aval BV"/>
    <s v="45 - Riou tort aval"/>
    <x v="32"/>
    <x v="32"/>
    <x v="6"/>
    <x v="2"/>
    <x v="142"/>
    <x v="123"/>
    <x v="0"/>
    <x v="1"/>
    <x v="0"/>
    <n v="5.1041627435481109E-3"/>
    <n v="2.1631053893297397E-3"/>
    <n v="1090.8603448333167"/>
    <n v="213719.74203060294"/>
  </r>
  <r>
    <x v="32"/>
    <x v="0"/>
    <x v="0"/>
    <s v="Filtrée"/>
    <s v="Liquide filtré"/>
    <x v="32"/>
    <x v="32"/>
    <x v="4"/>
    <s v="aval"/>
    <s v="aval BV"/>
    <s v="45 - Riou tort aval"/>
    <x v="32"/>
    <x v="32"/>
    <x v="6"/>
    <x v="3"/>
    <x v="143"/>
    <x v="124"/>
    <x v="0"/>
    <x v="1"/>
    <x v="0"/>
    <n v="3.0026898051009901E-2"/>
    <n v="1.0024370318670799E-2"/>
    <n v="298.81078303474447"/>
    <n v="9951.4369591931427"/>
  </r>
  <r>
    <x v="32"/>
    <x v="0"/>
    <x v="0"/>
    <s v="Filtrée"/>
    <s v="Liquide filtré"/>
    <x v="32"/>
    <x v="32"/>
    <x v="4"/>
    <s v="aval"/>
    <s v="aval BV"/>
    <s v="45 - Riou tort aval"/>
    <x v="32"/>
    <x v="32"/>
    <x v="6"/>
    <x v="5"/>
    <x v="144"/>
    <x v="125"/>
    <x v="0"/>
    <x v="1"/>
    <x v="0"/>
    <n v="0.11316236452020201"/>
    <n v="5.7832798033569104E-2"/>
    <n v="33.834020197914185"/>
    <n v="298.98650793810572"/>
  </r>
  <r>
    <x v="33"/>
    <x v="0"/>
    <x v="2"/>
    <s v="Filtrée"/>
    <s v="Liquide filtré"/>
    <x v="33"/>
    <x v="33"/>
    <x v="4"/>
    <s v="Aval site"/>
    <s v="Aval site"/>
    <s v="19 - Etang de Quinsac"/>
    <x v="33"/>
    <x v="33"/>
    <x v="7"/>
    <x v="0"/>
    <x v="145"/>
    <x v="0"/>
    <x v="0"/>
    <x v="0"/>
    <x v="0"/>
    <n v="5.8335398230088496E-5"/>
    <n v="2.9167699115044248E-5"/>
    <n v="68569.001350141843"/>
    <n v="1175426986.5389385"/>
  </r>
  <r>
    <x v="33"/>
    <x v="0"/>
    <x v="2"/>
    <s v="Filtrée"/>
    <s v="Liquide filtré"/>
    <x v="33"/>
    <x v="33"/>
    <x v="4"/>
    <s v="Aval site"/>
    <s v="Aval site"/>
    <s v="19 - Etang de Quinsac"/>
    <x v="33"/>
    <x v="33"/>
    <x v="7"/>
    <x v="1"/>
    <x v="146"/>
    <x v="0"/>
    <x v="0"/>
    <x v="0"/>
    <x v="0"/>
    <n v="1.29E-2"/>
    <n v="6.45E-3"/>
    <n v="310.07751937984494"/>
    <n v="24037.017006189533"/>
  </r>
  <r>
    <x v="33"/>
    <x v="0"/>
    <x v="2"/>
    <s v="Filtrée"/>
    <s v="Liquide filtré"/>
    <x v="33"/>
    <x v="33"/>
    <x v="4"/>
    <s v="Aval site"/>
    <s v="Aval site"/>
    <s v="19 - Etang de Quinsac"/>
    <x v="33"/>
    <x v="33"/>
    <x v="7"/>
    <x v="2"/>
    <x v="147"/>
    <x v="0"/>
    <x v="0"/>
    <x v="0"/>
    <x v="0"/>
    <n v="2.5323406255341003E-3"/>
    <n v="1.2661703127670502E-3"/>
    <n v="1579.5663346657218"/>
    <n v="623757.45140232577"/>
  </r>
  <r>
    <x v="33"/>
    <x v="0"/>
    <x v="2"/>
    <s v="Filtrée"/>
    <s v="Liquide filtré"/>
    <x v="33"/>
    <x v="33"/>
    <x v="4"/>
    <s v="Aval site"/>
    <s v="Aval site"/>
    <s v="19 - Etang de Quinsac"/>
    <x v="33"/>
    <x v="33"/>
    <x v="7"/>
    <x v="3"/>
    <x v="148"/>
    <x v="126"/>
    <x v="0"/>
    <x v="1"/>
    <x v="0"/>
    <n v="8.6248587336044801E-3"/>
    <n v="4.8791687816214704E-3"/>
    <n v="362.2933039274194"/>
    <n v="42005.708744635944"/>
  </r>
  <r>
    <x v="33"/>
    <x v="0"/>
    <x v="2"/>
    <s v="Filtrée"/>
    <s v="Liquide filtré"/>
    <x v="33"/>
    <x v="33"/>
    <x v="4"/>
    <s v="Aval site"/>
    <s v="Aval site"/>
    <s v="19 - Etang de Quinsac"/>
    <x v="33"/>
    <x v="33"/>
    <x v="7"/>
    <x v="5"/>
    <x v="149"/>
    <x v="127"/>
    <x v="0"/>
    <x v="1"/>
    <x v="0"/>
    <n v="5.8591531026902101E-2"/>
    <n v="4.4675295414649402E-2"/>
    <n v="29.356209649889479"/>
    <n v="501.03161899644977"/>
  </r>
  <r>
    <x v="33"/>
    <x v="0"/>
    <x v="2"/>
    <s v="Filtrée"/>
    <s v="Liquide filtré"/>
    <x v="33"/>
    <x v="33"/>
    <x v="4"/>
    <s v="Aval site"/>
    <s v="Aval site"/>
    <s v="19 - Etang de Quinsac"/>
    <x v="33"/>
    <x v="33"/>
    <x v="7"/>
    <x v="6"/>
    <x v="150"/>
    <x v="0"/>
    <x v="1"/>
    <x v="0"/>
    <x v="0"/>
    <n v="6.6"/>
    <n v="3.3"/>
    <n v="0.60606060606060608"/>
    <n v="9.1827364554637289E-2"/>
  </r>
  <r>
    <x v="51"/>
    <x v="1"/>
    <x v="4"/>
    <s v="Entier eviscéré"/>
    <s v="SCAL"/>
    <x v="51"/>
    <x v="51"/>
    <x v="7"/>
    <m/>
    <m/>
    <s v="FP C-DO_Pisciculture"/>
    <x v="51"/>
    <x v="51"/>
    <x v="3"/>
    <x v="7"/>
    <x v="6"/>
    <x v="0"/>
    <x v="2"/>
    <x v="0"/>
    <x v="1"/>
    <n v="7"/>
    <n v="3.5"/>
    <n v="0.5714285714285714"/>
    <n v="8.1632653061224483E-2"/>
  </r>
  <r>
    <x v="51"/>
    <x v="1"/>
    <x v="4"/>
    <s v="Entier eviscéré"/>
    <s v="SCAL"/>
    <x v="51"/>
    <x v="51"/>
    <x v="7"/>
    <m/>
    <m/>
    <s v="FP C-DO_Pisciculture"/>
    <x v="51"/>
    <x v="51"/>
    <x v="3"/>
    <x v="8"/>
    <x v="151"/>
    <x v="0"/>
    <x v="2"/>
    <x v="0"/>
    <x v="1"/>
    <n v="1.7"/>
    <n v="0.85"/>
    <n v="2.3529411764705883"/>
    <n v="1.3840830449826991"/>
  </r>
  <r>
    <x v="51"/>
    <x v="1"/>
    <x v="4"/>
    <s v="Entier eviscéré"/>
    <s v="SCAL"/>
    <x v="51"/>
    <x v="51"/>
    <x v="7"/>
    <m/>
    <m/>
    <s v="FP C-DO_Pisciculture"/>
    <x v="51"/>
    <x v="51"/>
    <x v="3"/>
    <x v="9"/>
    <x v="152"/>
    <x v="0"/>
    <x v="2"/>
    <x v="0"/>
    <x v="1"/>
    <n v="2400"/>
    <n v="1200"/>
    <n v="1.6666666666666668E-3"/>
    <n v="6.9444444444444448E-7"/>
  </r>
  <r>
    <x v="51"/>
    <x v="1"/>
    <x v="4"/>
    <s v="Entier eviscéré"/>
    <s v="SCAL"/>
    <x v="51"/>
    <x v="51"/>
    <x v="7"/>
    <m/>
    <m/>
    <s v="FP C-DO_Pisciculture"/>
    <x v="51"/>
    <x v="51"/>
    <x v="3"/>
    <x v="10"/>
    <x v="153"/>
    <x v="0"/>
    <x v="2"/>
    <x v="0"/>
    <x v="1"/>
    <n v="1.9"/>
    <n v="0.95"/>
    <n v="2.1052631578947367"/>
    <n v="1.10803324099723"/>
  </r>
  <r>
    <x v="51"/>
    <x v="1"/>
    <x v="4"/>
    <s v="Entier eviscéré"/>
    <s v="SCAL"/>
    <x v="51"/>
    <x v="51"/>
    <x v="7"/>
    <m/>
    <m/>
    <s v="FP C-DO_Pisciculture"/>
    <x v="51"/>
    <x v="51"/>
    <x v="3"/>
    <x v="11"/>
    <x v="154"/>
    <x v="0"/>
    <x v="2"/>
    <x v="0"/>
    <x v="1"/>
    <n v="100"/>
    <n v="50"/>
    <n v="0.04"/>
    <n v="4.0000000000000002E-4"/>
  </r>
  <r>
    <x v="51"/>
    <x v="1"/>
    <x v="4"/>
    <s v="Entier eviscéré"/>
    <s v="SCAL"/>
    <x v="51"/>
    <x v="51"/>
    <x v="7"/>
    <m/>
    <m/>
    <s v="FP C-DO_Pisciculture"/>
    <x v="51"/>
    <x v="51"/>
    <x v="3"/>
    <x v="12"/>
    <x v="155"/>
    <x v="0"/>
    <x v="2"/>
    <x v="0"/>
    <x v="1"/>
    <n v="2.7"/>
    <n v="1.35"/>
    <n v="1.4814814814814814"/>
    <n v="0.5486968449931412"/>
  </r>
  <r>
    <x v="51"/>
    <x v="1"/>
    <x v="4"/>
    <s v="Entier eviscéré"/>
    <s v="SCAL"/>
    <x v="51"/>
    <x v="51"/>
    <x v="7"/>
    <m/>
    <m/>
    <s v="FP C-DO_Pisciculture"/>
    <x v="51"/>
    <x v="51"/>
    <x v="3"/>
    <x v="13"/>
    <x v="156"/>
    <x v="0"/>
    <x v="2"/>
    <x v="0"/>
    <x v="1"/>
    <n v="2.2000000000000002"/>
    <n v="1.1000000000000001"/>
    <n v="1.8181818181818181"/>
    <n v="0.82644628099173545"/>
  </r>
  <r>
    <x v="51"/>
    <x v="1"/>
    <x v="4"/>
    <s v="Entier eviscéré"/>
    <s v="SCAL"/>
    <x v="51"/>
    <x v="51"/>
    <x v="7"/>
    <m/>
    <m/>
    <s v="FP C-DO_Pisciculture"/>
    <x v="51"/>
    <x v="51"/>
    <x v="3"/>
    <x v="14"/>
    <x v="157"/>
    <x v="128"/>
    <x v="2"/>
    <x v="1"/>
    <x v="1"/>
    <n v="12.3"/>
    <n v="1.5"/>
    <n v="5.4666666666666668"/>
    <n v="0.44444444444444442"/>
  </r>
  <r>
    <x v="51"/>
    <x v="1"/>
    <x v="4"/>
    <s v="Entier eviscéré"/>
    <s v="SCAL"/>
    <x v="51"/>
    <x v="51"/>
    <x v="7"/>
    <m/>
    <m/>
    <s v="FP C-DO_Pisciculture"/>
    <x v="51"/>
    <x v="51"/>
    <x v="3"/>
    <x v="15"/>
    <x v="158"/>
    <x v="0"/>
    <x v="2"/>
    <x v="0"/>
    <x v="1"/>
    <n v="1.8"/>
    <n v="0.9"/>
    <n v="2.2222222222222223"/>
    <n v="1.2345679012345678"/>
  </r>
  <r>
    <x v="51"/>
    <x v="1"/>
    <x v="4"/>
    <s v="Entier eviscéré"/>
    <s v="SCAL"/>
    <x v="51"/>
    <x v="51"/>
    <x v="7"/>
    <m/>
    <m/>
    <s v="FP C-DO_Pisciculture"/>
    <x v="51"/>
    <x v="51"/>
    <x v="3"/>
    <x v="16"/>
    <x v="159"/>
    <x v="129"/>
    <x v="2"/>
    <x v="1"/>
    <x v="1"/>
    <n v="5100"/>
    <n v="600"/>
    <n v="1.4166666666666666E-2"/>
    <n v="2.7777777777777779E-6"/>
  </r>
  <r>
    <x v="51"/>
    <x v="1"/>
    <x v="4"/>
    <s v="Entier eviscéré"/>
    <s v="SCAL"/>
    <x v="51"/>
    <x v="51"/>
    <x v="7"/>
    <m/>
    <m/>
    <s v="FP C-DO_Pisciculture"/>
    <x v="51"/>
    <x v="51"/>
    <x v="3"/>
    <x v="17"/>
    <x v="160"/>
    <x v="0"/>
    <x v="2"/>
    <x v="0"/>
    <x v="1"/>
    <n v="5"/>
    <n v="2.5"/>
    <n v="0.8"/>
    <n v="0.16"/>
  </r>
  <r>
    <x v="51"/>
    <x v="1"/>
    <x v="4"/>
    <s v="Entier eviscéré"/>
    <s v="SCAL"/>
    <x v="51"/>
    <x v="51"/>
    <x v="7"/>
    <m/>
    <m/>
    <s v="FP C-DO_Pisciculture"/>
    <x v="51"/>
    <x v="51"/>
    <x v="3"/>
    <x v="18"/>
    <x v="160"/>
    <x v="0"/>
    <x v="2"/>
    <x v="0"/>
    <x v="1"/>
    <n v="5"/>
    <n v="2.5"/>
    <n v="0.8"/>
    <n v="0.16"/>
  </r>
  <r>
    <x v="51"/>
    <x v="1"/>
    <x v="4"/>
    <s v="Entier eviscéré"/>
    <s v="SCAL"/>
    <x v="51"/>
    <x v="51"/>
    <x v="7"/>
    <m/>
    <m/>
    <s v="FP C-DO_Pisciculture"/>
    <x v="51"/>
    <x v="51"/>
    <x v="3"/>
    <x v="19"/>
    <x v="161"/>
    <x v="0"/>
    <x v="2"/>
    <x v="0"/>
    <x v="1"/>
    <n v="30"/>
    <n v="15"/>
    <n v="0.13333333333333333"/>
    <n v="4.4444444444444444E-3"/>
  </r>
  <r>
    <x v="51"/>
    <x v="1"/>
    <x v="4"/>
    <s v="Entier eviscéré"/>
    <s v="SCAL"/>
    <x v="51"/>
    <x v="51"/>
    <x v="7"/>
    <m/>
    <m/>
    <s v="FP C-DO_Pisciculture"/>
    <x v="51"/>
    <x v="51"/>
    <x v="3"/>
    <x v="20"/>
    <x v="162"/>
    <x v="0"/>
    <x v="2"/>
    <x v="0"/>
    <x v="1"/>
    <n v="180"/>
    <n v="90"/>
    <n v="2.2222222222222223E-2"/>
    <n v="1.2345679012345679E-4"/>
  </r>
  <r>
    <x v="51"/>
    <x v="1"/>
    <x v="4"/>
    <s v="Entier eviscéré"/>
    <s v="SCAL"/>
    <x v="51"/>
    <x v="51"/>
    <x v="7"/>
    <m/>
    <m/>
    <s v="FP C-DO_Pisciculture"/>
    <x v="51"/>
    <x v="51"/>
    <x v="3"/>
    <x v="21"/>
    <x v="163"/>
    <x v="0"/>
    <x v="2"/>
    <x v="0"/>
    <x v="1"/>
    <n v="6"/>
    <n v="3"/>
    <n v="0.66666666666666663"/>
    <n v="0.1111111111111111"/>
  </r>
  <r>
    <x v="51"/>
    <x v="1"/>
    <x v="4"/>
    <s v="Entier eviscéré"/>
    <s v="SCAL"/>
    <x v="51"/>
    <x v="51"/>
    <x v="7"/>
    <m/>
    <m/>
    <s v="FP C-DO_Pisciculture"/>
    <x v="51"/>
    <x v="51"/>
    <x v="3"/>
    <x v="22"/>
    <x v="157"/>
    <x v="130"/>
    <x v="2"/>
    <x v="1"/>
    <x v="1"/>
    <n v="12.3"/>
    <n v="3.3"/>
    <n v="1.1294765840220387"/>
    <n v="9.1827364554637289E-2"/>
  </r>
  <r>
    <x v="51"/>
    <x v="1"/>
    <x v="4"/>
    <s v="Entier eviscéré"/>
    <s v="SCAL"/>
    <x v="51"/>
    <x v="51"/>
    <x v="7"/>
    <m/>
    <m/>
    <s v="FP C-DO_Pisciculture"/>
    <x v="51"/>
    <x v="51"/>
    <x v="3"/>
    <x v="23"/>
    <x v="164"/>
    <x v="131"/>
    <x v="2"/>
    <x v="1"/>
    <x v="1"/>
    <n v="10.3"/>
    <n v="1.4"/>
    <n v="5.2551020408163271"/>
    <n v="0.51020408163265318"/>
  </r>
  <r>
    <x v="51"/>
    <x v="1"/>
    <x v="4"/>
    <s v="Entier eviscéré"/>
    <s v="SCAL"/>
    <x v="51"/>
    <x v="51"/>
    <x v="7"/>
    <m/>
    <m/>
    <s v="FP C-DO_Pisciculture"/>
    <x v="51"/>
    <x v="51"/>
    <x v="3"/>
    <x v="24"/>
    <x v="165"/>
    <x v="132"/>
    <x v="2"/>
    <x v="1"/>
    <x v="1"/>
    <n v="14"/>
    <n v="8"/>
    <n v="0.21875"/>
    <n v="1.5625E-2"/>
  </r>
  <r>
    <x v="51"/>
    <x v="1"/>
    <x v="4"/>
    <s v="Entier eviscéré"/>
    <s v="SCAL"/>
    <x v="51"/>
    <x v="51"/>
    <x v="7"/>
    <m/>
    <m/>
    <s v="FP C-DO_Pisciculture"/>
    <x v="51"/>
    <x v="51"/>
    <x v="3"/>
    <x v="25"/>
    <x v="166"/>
    <x v="133"/>
    <x v="2"/>
    <x v="1"/>
    <x v="1"/>
    <n v="2.5"/>
    <n v="0.9"/>
    <n v="3.0864197530864197"/>
    <n v="1.2345679012345678"/>
  </r>
  <r>
    <x v="51"/>
    <x v="1"/>
    <x v="4"/>
    <s v="Entier eviscéré"/>
    <s v="SCAL"/>
    <x v="51"/>
    <x v="51"/>
    <x v="7"/>
    <m/>
    <m/>
    <s v="FP C-DO_Pisciculture"/>
    <x v="51"/>
    <x v="51"/>
    <x v="3"/>
    <x v="26"/>
    <x v="167"/>
    <x v="0"/>
    <x v="2"/>
    <x v="0"/>
    <x v="1"/>
    <n v="16"/>
    <n v="8"/>
    <n v="0.25"/>
    <n v="1.5625E-2"/>
  </r>
  <r>
    <x v="51"/>
    <x v="1"/>
    <x v="4"/>
    <s v="Entier eviscéré"/>
    <s v="SCAL"/>
    <x v="51"/>
    <x v="51"/>
    <x v="7"/>
    <m/>
    <m/>
    <s v="FP C-DO_Pisciculture"/>
    <x v="51"/>
    <x v="51"/>
    <x v="3"/>
    <x v="27"/>
    <x v="168"/>
    <x v="0"/>
    <x v="2"/>
    <x v="0"/>
    <x v="1"/>
    <n v="220"/>
    <n v="110"/>
    <n v="1.8181818181818181E-2"/>
    <n v="8.264462809917356E-5"/>
  </r>
  <r>
    <x v="51"/>
    <x v="1"/>
    <x v="4"/>
    <s v="Entier eviscéré"/>
    <s v="SCAL"/>
    <x v="51"/>
    <x v="51"/>
    <x v="7"/>
    <m/>
    <m/>
    <s v="FP C-DO_Pisciculture"/>
    <x v="51"/>
    <x v="51"/>
    <x v="3"/>
    <x v="2"/>
    <x v="169"/>
    <x v="0"/>
    <x v="2"/>
    <x v="0"/>
    <x v="1"/>
    <n v="1300"/>
    <n v="650"/>
    <n v="3.0769230769230769E-3"/>
    <n v="2.3668639053254436E-6"/>
  </r>
  <r>
    <x v="51"/>
    <x v="1"/>
    <x v="4"/>
    <s v="Entier eviscéré"/>
    <s v="SCAL"/>
    <x v="51"/>
    <x v="51"/>
    <x v="7"/>
    <m/>
    <m/>
    <s v="FP C-DO_Pisciculture"/>
    <x v="51"/>
    <x v="51"/>
    <x v="3"/>
    <x v="1"/>
    <x v="170"/>
    <x v="134"/>
    <x v="2"/>
    <x v="1"/>
    <x v="1"/>
    <n v="129"/>
    <n v="16"/>
    <n v="0.50390625"/>
    <n v="3.90625E-3"/>
  </r>
  <r>
    <x v="51"/>
    <x v="1"/>
    <x v="4"/>
    <s v="Entier eviscéré"/>
    <s v="SCAL"/>
    <x v="51"/>
    <x v="51"/>
    <x v="7"/>
    <m/>
    <m/>
    <s v="FP C-DO_Pisciculture"/>
    <x v="51"/>
    <x v="51"/>
    <x v="3"/>
    <x v="28"/>
    <x v="171"/>
    <x v="135"/>
    <x v="2"/>
    <x v="1"/>
    <x v="1"/>
    <n v="111"/>
    <n v="11"/>
    <n v="0.9173553719008265"/>
    <n v="8.2644628099173556E-3"/>
  </r>
  <r>
    <x v="51"/>
    <x v="1"/>
    <x v="4"/>
    <s v="Entier eviscéré"/>
    <s v="SCAL"/>
    <x v="51"/>
    <x v="51"/>
    <x v="7"/>
    <m/>
    <m/>
    <s v="FP C-DO_Pisciculture"/>
    <x v="51"/>
    <x v="51"/>
    <x v="3"/>
    <x v="29"/>
    <x v="172"/>
    <x v="136"/>
    <x v="2"/>
    <x v="1"/>
    <x v="1"/>
    <n v="101"/>
    <n v="12"/>
    <n v="0.70138888888888884"/>
    <n v="6.9444444444444441E-3"/>
  </r>
  <r>
    <x v="51"/>
    <x v="1"/>
    <x v="4"/>
    <s v="Entier eviscéré"/>
    <s v="SCAL"/>
    <x v="51"/>
    <x v="51"/>
    <x v="7"/>
    <m/>
    <m/>
    <s v="FP C-DO_Pisciculture"/>
    <x v="51"/>
    <x v="51"/>
    <x v="3"/>
    <x v="30"/>
    <x v="173"/>
    <x v="0"/>
    <x v="2"/>
    <x v="0"/>
    <x v="1"/>
    <n v="18"/>
    <n v="9"/>
    <n v="0.22222222222222221"/>
    <n v="1.2345679012345678E-2"/>
  </r>
  <r>
    <x v="51"/>
    <x v="1"/>
    <x v="4"/>
    <s v="Entier eviscéré"/>
    <s v="SCAL"/>
    <x v="51"/>
    <x v="51"/>
    <x v="7"/>
    <m/>
    <m/>
    <s v="FP C-DO_Pisciculture"/>
    <x v="51"/>
    <x v="51"/>
    <x v="3"/>
    <x v="0"/>
    <x v="174"/>
    <x v="0"/>
    <x v="2"/>
    <x v="0"/>
    <x v="1"/>
    <n v="0.53270000000000006"/>
    <n v="0.26635000000000003"/>
    <n v="7.5089168387460097"/>
    <n v="14.095958022800843"/>
  </r>
  <r>
    <x v="51"/>
    <x v="1"/>
    <x v="4"/>
    <s v="Entier eviscéré"/>
    <s v="SSEC"/>
    <x v="51"/>
    <x v="51"/>
    <x v="7"/>
    <m/>
    <m/>
    <s v="FP C-DO_Pisciculture"/>
    <x v="51"/>
    <x v="51"/>
    <x v="3"/>
    <x v="31"/>
    <x v="175"/>
    <x v="137"/>
    <x v="3"/>
    <x v="1"/>
    <x v="1"/>
    <n v="0.95860000000000001"/>
    <n v="0.89149800000000001"/>
    <n v="1.2061371054161658"/>
    <n v="1.2582277335866534"/>
  </r>
  <r>
    <x v="51"/>
    <x v="1"/>
    <x v="4"/>
    <s v="Entier eviscéré"/>
    <s v="SSEC"/>
    <x v="51"/>
    <x v="51"/>
    <x v="7"/>
    <m/>
    <m/>
    <s v="FP C-DO_Pisciculture"/>
    <x v="51"/>
    <x v="51"/>
    <x v="3"/>
    <x v="32"/>
    <x v="176"/>
    <x v="0"/>
    <x v="4"/>
    <x v="0"/>
    <x v="1"/>
    <n v="2.0017"/>
    <n v="1.00085"/>
    <n v="1.9983014437727931"/>
    <n v="0.99830216504610725"/>
  </r>
  <r>
    <x v="51"/>
    <x v="1"/>
    <x v="4"/>
    <s v="Entier eviscéré"/>
    <s v="SCAL"/>
    <x v="51"/>
    <x v="51"/>
    <x v="7"/>
    <m/>
    <m/>
    <s v="FP C-DO_Pisciculture"/>
    <x v="51"/>
    <x v="51"/>
    <x v="3"/>
    <x v="8"/>
    <x v="177"/>
    <x v="0"/>
    <x v="2"/>
    <x v="0"/>
    <x v="1"/>
    <n v="3.8200000000000003"/>
    <n v="1.9100000000000001"/>
    <n v="1.0471204188481675"/>
    <n v="0.27411529289219044"/>
  </r>
  <r>
    <x v="51"/>
    <x v="1"/>
    <x v="4"/>
    <s v="Entier eviscéré"/>
    <s v="SCAL"/>
    <x v="51"/>
    <x v="51"/>
    <x v="7"/>
    <m/>
    <m/>
    <s v="FP C-DO_Pisciculture"/>
    <x v="51"/>
    <x v="51"/>
    <x v="3"/>
    <x v="25"/>
    <x v="178"/>
    <x v="138"/>
    <x v="2"/>
    <x v="1"/>
    <x v="1"/>
    <n v="3.87"/>
    <n v="2.1203729999999998"/>
    <n v="0.86076863595340614"/>
    <n v="0.22242083616367084"/>
  </r>
  <r>
    <x v="51"/>
    <x v="1"/>
    <x v="4"/>
    <s v="Entier eviscéré"/>
    <s v="SCAL"/>
    <x v="51"/>
    <x v="51"/>
    <x v="7"/>
    <m/>
    <m/>
    <s v="FP C-DO_Pisciculture"/>
    <x v="51"/>
    <x v="51"/>
    <x v="3"/>
    <x v="13"/>
    <x v="179"/>
    <x v="0"/>
    <x v="2"/>
    <x v="0"/>
    <x v="1"/>
    <n v="3.95"/>
    <n v="1.9750000000000001"/>
    <n v="1.0126582278481013"/>
    <n v="0.25636917160711425"/>
  </r>
  <r>
    <x v="51"/>
    <x v="1"/>
    <x v="4"/>
    <s v="Entier eviscéré"/>
    <s v="SCAL"/>
    <x v="51"/>
    <x v="51"/>
    <x v="7"/>
    <m/>
    <m/>
    <s v="FP C-DO_Pisciculture"/>
    <x v="51"/>
    <x v="51"/>
    <x v="3"/>
    <x v="12"/>
    <x v="180"/>
    <x v="0"/>
    <x v="2"/>
    <x v="0"/>
    <x v="1"/>
    <n v="4.3"/>
    <n v="2.15"/>
    <n v="0.93023255813953487"/>
    <n v="0.2163331530557058"/>
  </r>
  <r>
    <x v="51"/>
    <x v="1"/>
    <x v="4"/>
    <s v="Entier eviscéré"/>
    <s v="SCAL"/>
    <x v="51"/>
    <x v="51"/>
    <x v="7"/>
    <m/>
    <m/>
    <s v="FP C-DO_Pisciculture"/>
    <x v="51"/>
    <x v="51"/>
    <x v="3"/>
    <x v="2"/>
    <x v="181"/>
    <x v="139"/>
    <x v="2"/>
    <x v="1"/>
    <x v="1"/>
    <n v="4.4710000000000001"/>
    <n v="1.07304"/>
    <n v="3.8830487835184768"/>
    <n v="0.86849670845861704"/>
  </r>
  <r>
    <x v="51"/>
    <x v="1"/>
    <x v="4"/>
    <s v="Entier eviscéré"/>
    <s v="SCAL"/>
    <x v="51"/>
    <x v="51"/>
    <x v="7"/>
    <m/>
    <m/>
    <s v="FP C-DO_Pisciculture"/>
    <x v="51"/>
    <x v="51"/>
    <x v="3"/>
    <x v="4"/>
    <x v="182"/>
    <x v="140"/>
    <x v="2"/>
    <x v="1"/>
    <x v="1"/>
    <n v="4.6290000000000004"/>
    <n v="1.1109599999999999"/>
    <n v="3.7505100693694349"/>
    <n v="0.81022036495343153"/>
  </r>
  <r>
    <x v="51"/>
    <x v="1"/>
    <x v="4"/>
    <s v="Entier eviscéré"/>
    <s v="SCAL"/>
    <x v="51"/>
    <x v="51"/>
    <x v="7"/>
    <m/>
    <m/>
    <s v="FP C-DO_Pisciculture"/>
    <x v="51"/>
    <x v="51"/>
    <x v="3"/>
    <x v="32"/>
    <x v="183"/>
    <x v="0"/>
    <x v="4"/>
    <x v="0"/>
    <x v="1"/>
    <n v="5.0216699999999994"/>
    <n v="2.5108349999999997"/>
    <n v="0.79654776199949429"/>
    <n v="0.15862208428660074"/>
  </r>
  <r>
    <x v="51"/>
    <x v="1"/>
    <x v="4"/>
    <s v="Entier eviscéré"/>
    <s v="SCAL"/>
    <x v="51"/>
    <x v="51"/>
    <x v="7"/>
    <m/>
    <m/>
    <s v="FP C-DO_Pisciculture"/>
    <x v="51"/>
    <x v="51"/>
    <x v="3"/>
    <x v="17"/>
    <x v="184"/>
    <x v="0"/>
    <x v="2"/>
    <x v="0"/>
    <x v="1"/>
    <n v="6.0200000000000005"/>
    <n v="3.0100000000000002"/>
    <n v="0.66445182724252483"/>
    <n v="0.11037405768148252"/>
  </r>
  <r>
    <x v="51"/>
    <x v="1"/>
    <x v="4"/>
    <s v="Entier eviscéré"/>
    <s v="SCAL"/>
    <x v="51"/>
    <x v="51"/>
    <x v="7"/>
    <m/>
    <m/>
    <s v="FP C-DO_Pisciculture"/>
    <x v="51"/>
    <x v="51"/>
    <x v="3"/>
    <x v="33"/>
    <x v="185"/>
    <x v="0"/>
    <x v="2"/>
    <x v="0"/>
    <x v="1"/>
    <n v="6.24"/>
    <n v="3.12"/>
    <n v="0.64102564102564097"/>
    <n v="0.10272846811308349"/>
  </r>
  <r>
    <x v="51"/>
    <x v="1"/>
    <x v="4"/>
    <s v="Entier eviscéré"/>
    <s v="SCAL"/>
    <x v="51"/>
    <x v="51"/>
    <x v="7"/>
    <m/>
    <m/>
    <s v="FP C-DO_Pisciculture"/>
    <x v="51"/>
    <x v="51"/>
    <x v="3"/>
    <x v="23"/>
    <x v="186"/>
    <x v="141"/>
    <x v="2"/>
    <x v="1"/>
    <x v="1"/>
    <n v="9.17"/>
    <n v="3.8889969999999998"/>
    <n v="0.6063091458857659"/>
    <n v="6.6118772724729116E-2"/>
  </r>
  <r>
    <x v="51"/>
    <x v="1"/>
    <x v="4"/>
    <s v="Entier eviscéré"/>
    <s v="SCAL"/>
    <x v="51"/>
    <x v="51"/>
    <x v="7"/>
    <m/>
    <m/>
    <s v="FP C-DO_Pisciculture"/>
    <x v="51"/>
    <x v="51"/>
    <x v="3"/>
    <x v="0"/>
    <x v="187"/>
    <x v="0"/>
    <x v="2"/>
    <x v="0"/>
    <x v="1"/>
    <n v="13.344000000000001"/>
    <n v="6.6720000000000006"/>
    <n v="0.29976019184652275"/>
    <n v="2.246404315396603E-2"/>
  </r>
  <r>
    <x v="51"/>
    <x v="1"/>
    <x v="4"/>
    <s v="Entier eviscéré"/>
    <s v="SCAL"/>
    <x v="51"/>
    <x v="51"/>
    <x v="7"/>
    <m/>
    <m/>
    <s v="FP C-DO_Pisciculture"/>
    <x v="51"/>
    <x v="51"/>
    <x v="3"/>
    <x v="14"/>
    <x v="188"/>
    <x v="142"/>
    <x v="2"/>
    <x v="1"/>
    <x v="1"/>
    <n v="13.5"/>
    <n v="4.5630000000000006"/>
    <n v="0.64838480860328818"/>
    <n v="4.802850434098431E-2"/>
  </r>
  <r>
    <x v="51"/>
    <x v="1"/>
    <x v="4"/>
    <s v="Entier eviscéré"/>
    <s v="SCAL"/>
    <x v="51"/>
    <x v="51"/>
    <x v="7"/>
    <m/>
    <m/>
    <s v="FP C-DO_Pisciculture"/>
    <x v="51"/>
    <x v="51"/>
    <x v="3"/>
    <x v="34"/>
    <x v="189"/>
    <x v="0"/>
    <x v="2"/>
    <x v="0"/>
    <x v="1"/>
    <n v="14.6"/>
    <n v="7.3"/>
    <n v="0.27397260273972601"/>
    <n v="1.8765246762994934E-2"/>
  </r>
  <r>
    <x v="51"/>
    <x v="1"/>
    <x v="4"/>
    <s v="Entier eviscéré"/>
    <s v="SCAL"/>
    <x v="51"/>
    <x v="51"/>
    <x v="7"/>
    <m/>
    <m/>
    <s v="FP C-DO_Pisciculture"/>
    <x v="51"/>
    <x v="51"/>
    <x v="3"/>
    <x v="35"/>
    <x v="190"/>
    <x v="0"/>
    <x v="2"/>
    <x v="0"/>
    <x v="1"/>
    <n v="17.2"/>
    <n v="8.6"/>
    <n v="0.23255813953488372"/>
    <n v="1.3520822065981613E-2"/>
  </r>
  <r>
    <x v="51"/>
    <x v="1"/>
    <x v="4"/>
    <s v="Entier eviscéré"/>
    <s v="SCAL"/>
    <x v="51"/>
    <x v="51"/>
    <x v="7"/>
    <m/>
    <m/>
    <s v="FP C-DO_Pisciculture"/>
    <x v="51"/>
    <x v="51"/>
    <x v="3"/>
    <x v="36"/>
    <x v="191"/>
    <x v="0"/>
    <x v="5"/>
    <x v="0"/>
    <x v="1"/>
    <n v="19.322171952435902"/>
    <n v="9.6610859762179508"/>
    <n v="0.20701606474916653"/>
    <n v="1.0713912766057777E-2"/>
  </r>
  <r>
    <x v="51"/>
    <x v="1"/>
    <x v="4"/>
    <s v="Entier eviscéré"/>
    <s v="SCAL"/>
    <x v="51"/>
    <x v="51"/>
    <x v="7"/>
    <m/>
    <m/>
    <s v="FP C-DO_Pisciculture"/>
    <x v="51"/>
    <x v="51"/>
    <x v="3"/>
    <x v="37"/>
    <x v="192"/>
    <x v="0"/>
    <x v="4"/>
    <x v="0"/>
    <x v="1"/>
    <n v="19.900000000000002"/>
    <n v="9.9500000000000011"/>
    <n v="0.20100502512562812"/>
    <n v="1.0100755031438598E-2"/>
  </r>
  <r>
    <x v="51"/>
    <x v="1"/>
    <x v="4"/>
    <s v="Entier eviscéré"/>
    <s v="SCAL"/>
    <x v="51"/>
    <x v="51"/>
    <x v="7"/>
    <m/>
    <m/>
    <s v="FP C-DO_Pisciculture"/>
    <x v="51"/>
    <x v="51"/>
    <x v="3"/>
    <x v="38"/>
    <x v="193"/>
    <x v="0"/>
    <x v="2"/>
    <x v="0"/>
    <x v="1"/>
    <n v="20"/>
    <n v="10"/>
    <n v="0.2"/>
    <n v="0.01"/>
  </r>
  <r>
    <x v="51"/>
    <x v="1"/>
    <x v="4"/>
    <s v="Entier eviscéré"/>
    <s v="SCAL"/>
    <x v="51"/>
    <x v="51"/>
    <x v="7"/>
    <m/>
    <m/>
    <s v="FP C-DO_Pisciculture"/>
    <x v="51"/>
    <x v="51"/>
    <x v="3"/>
    <x v="22"/>
    <x v="194"/>
    <x v="143"/>
    <x v="2"/>
    <x v="1"/>
    <x v="1"/>
    <n v="22.6"/>
    <n v="9.9620800000000003"/>
    <n v="0.22772378266735921"/>
    <n v="1.0076273569352177E-2"/>
  </r>
  <r>
    <x v="51"/>
    <x v="1"/>
    <x v="4"/>
    <s v="Entier eviscéré"/>
    <s v="SCAL"/>
    <x v="51"/>
    <x v="51"/>
    <x v="7"/>
    <m/>
    <m/>
    <s v="FP C-DO_Pisciculture"/>
    <x v="51"/>
    <x v="51"/>
    <x v="3"/>
    <x v="26"/>
    <x v="195"/>
    <x v="0"/>
    <x v="2"/>
    <x v="0"/>
    <x v="1"/>
    <n v="34.700000000000003"/>
    <n v="17.350000000000001"/>
    <n v="0.11527377521613832"/>
    <n v="3.3220108131451964E-3"/>
  </r>
  <r>
    <x v="51"/>
    <x v="1"/>
    <x v="4"/>
    <s v="Entier eviscéré"/>
    <s v="SCAL"/>
    <x v="51"/>
    <x v="51"/>
    <x v="7"/>
    <m/>
    <m/>
    <s v="FP C-DO_Pisciculture"/>
    <x v="51"/>
    <x v="51"/>
    <x v="3"/>
    <x v="30"/>
    <x v="196"/>
    <x v="0"/>
    <x v="2"/>
    <x v="0"/>
    <x v="1"/>
    <n v="35.6"/>
    <n v="17.8"/>
    <n v="0.11235955056179775"/>
    <n v="3.1561671506122962E-3"/>
  </r>
  <r>
    <x v="51"/>
    <x v="1"/>
    <x v="4"/>
    <s v="Entier eviscéré"/>
    <s v="SCAL"/>
    <x v="51"/>
    <x v="51"/>
    <x v="7"/>
    <m/>
    <m/>
    <s v="FP C-DO_Pisciculture"/>
    <x v="51"/>
    <x v="51"/>
    <x v="3"/>
    <x v="24"/>
    <x v="197"/>
    <x v="0"/>
    <x v="2"/>
    <x v="0"/>
    <x v="1"/>
    <n v="47.9"/>
    <n v="23.95"/>
    <n v="8.3507306889352817E-2"/>
    <n v="1.7433675759781382E-3"/>
  </r>
  <r>
    <x v="51"/>
    <x v="1"/>
    <x v="4"/>
    <s v="Entier eviscéré"/>
    <s v="SCAL"/>
    <x v="51"/>
    <x v="51"/>
    <x v="7"/>
    <m/>
    <m/>
    <s v="FP C-DO_Pisciculture"/>
    <x v="51"/>
    <x v="51"/>
    <x v="3"/>
    <x v="36"/>
    <x v="198"/>
    <x v="0"/>
    <x v="6"/>
    <x v="0"/>
    <x v="1"/>
    <n v="94.6462715105162"/>
    <n v="47.3231357552581"/>
    <n v="4.2262626262626286E-2"/>
    <n v="4.4653239465360729E-4"/>
  </r>
  <r>
    <x v="51"/>
    <x v="1"/>
    <x v="4"/>
    <s v="Entier eviscéré"/>
    <s v="SCAL"/>
    <x v="51"/>
    <x v="51"/>
    <x v="7"/>
    <m/>
    <m/>
    <s v="FP C-DO_Pisciculture"/>
    <x v="51"/>
    <x v="51"/>
    <x v="3"/>
    <x v="29"/>
    <x v="154"/>
    <x v="144"/>
    <x v="2"/>
    <x v="1"/>
    <x v="1"/>
    <n v="100"/>
    <n v="13.35"/>
    <n v="0.56109638233107495"/>
    <n v="5.6109638233107495E-3"/>
  </r>
  <r>
    <x v="51"/>
    <x v="1"/>
    <x v="4"/>
    <s v="Entier eviscéré"/>
    <s v="SCAL"/>
    <x v="51"/>
    <x v="51"/>
    <x v="7"/>
    <m/>
    <m/>
    <s v="FP C-DO_Pisciculture"/>
    <x v="51"/>
    <x v="51"/>
    <x v="3"/>
    <x v="28"/>
    <x v="199"/>
    <x v="145"/>
    <x v="2"/>
    <x v="1"/>
    <x v="1"/>
    <n v="117"/>
    <n v="15.046200000000001"/>
    <n v="0.51681153824344395"/>
    <n v="4.4171926345593499E-3"/>
  </r>
  <r>
    <x v="51"/>
    <x v="1"/>
    <x v="4"/>
    <s v="Entier eviscéré"/>
    <s v="SCAL"/>
    <x v="51"/>
    <x v="51"/>
    <x v="7"/>
    <m/>
    <m/>
    <s v="FP C-DO_Pisciculture"/>
    <x v="51"/>
    <x v="51"/>
    <x v="3"/>
    <x v="39"/>
    <x v="200"/>
    <x v="146"/>
    <x v="7"/>
    <x v="1"/>
    <x v="1"/>
    <n v="183"/>
    <n v="22.7652"/>
    <n v="0.35310848176177739"/>
    <n v="1.9295545451463248E-3"/>
  </r>
  <r>
    <x v="51"/>
    <x v="1"/>
    <x v="4"/>
    <s v="Entier eviscéré"/>
    <s v="SSEC"/>
    <x v="51"/>
    <x v="51"/>
    <x v="7"/>
    <m/>
    <m/>
    <s v="FP C-DO_Pisciculture"/>
    <x v="51"/>
    <x v="51"/>
    <x v="3"/>
    <x v="36"/>
    <x v="201"/>
    <x v="0"/>
    <x v="8"/>
    <x v="0"/>
    <x v="1"/>
    <n v="204.15143295199903"/>
    <n v="102.07571647599951"/>
    <n v="1.9593298671288274E-2"/>
    <n v="9.5974338205576717E-5"/>
  </r>
  <r>
    <x v="51"/>
    <x v="1"/>
    <x v="4"/>
    <s v="Entier eviscéré"/>
    <s v="SSEC"/>
    <x v="51"/>
    <x v="51"/>
    <x v="7"/>
    <m/>
    <m/>
    <s v="FP C-DO_Pisciculture"/>
    <x v="51"/>
    <x v="51"/>
    <x v="3"/>
    <x v="36"/>
    <x v="202"/>
    <x v="0"/>
    <x v="8"/>
    <x v="0"/>
    <x v="1"/>
    <n v="205.04908800000001"/>
    <n v="102.52454400000001"/>
    <n v="1.950752397396666E-2"/>
    <n v="9.5135872898721014E-5"/>
  </r>
  <r>
    <x v="51"/>
    <x v="1"/>
    <x v="4"/>
    <s v="Entier eviscéré"/>
    <s v="SCAL"/>
    <x v="51"/>
    <x v="51"/>
    <x v="7"/>
    <m/>
    <m/>
    <s v="FP C-DO_Pisciculture"/>
    <x v="51"/>
    <x v="51"/>
    <x v="3"/>
    <x v="1"/>
    <x v="203"/>
    <x v="0"/>
    <x v="2"/>
    <x v="0"/>
    <x v="1"/>
    <n v="214.64000000000001"/>
    <n v="107.32000000000001"/>
    <n v="1.8635855385762207E-2"/>
    <n v="8.6823776489760557E-5"/>
  </r>
  <r>
    <x v="51"/>
    <x v="1"/>
    <x v="4"/>
    <s v="Entier eviscéré"/>
    <s v="SSEC"/>
    <x v="51"/>
    <x v="51"/>
    <x v="7"/>
    <m/>
    <m/>
    <s v="FP C-DO_Pisciculture"/>
    <x v="51"/>
    <x v="51"/>
    <x v="3"/>
    <x v="40"/>
    <x v="204"/>
    <x v="0"/>
    <x v="4"/>
    <x v="0"/>
    <x v="1"/>
    <n v="313.8"/>
    <n v="156.9"/>
    <n v="1.2746972594008922E-2"/>
    <n v="4.0621327578103643E-5"/>
  </r>
  <r>
    <x v="51"/>
    <x v="1"/>
    <x v="4"/>
    <s v="Entier eviscéré"/>
    <s v="SFRA"/>
    <x v="51"/>
    <x v="51"/>
    <x v="7"/>
    <m/>
    <m/>
    <s v="FP C-DO_Pisciculture"/>
    <x v="51"/>
    <x v="51"/>
    <x v="3"/>
    <x v="40"/>
    <x v="205"/>
    <x v="0"/>
    <x v="4"/>
    <x v="0"/>
    <x v="1"/>
    <n v="356.5"/>
    <n v="178.25"/>
    <n v="1.1220196353436185E-2"/>
    <n v="3.1473201552415669E-5"/>
  </r>
  <r>
    <x v="51"/>
    <x v="1"/>
    <x v="4"/>
    <s v="Entier eviscéré"/>
    <s v="SCAL"/>
    <x v="51"/>
    <x v="51"/>
    <x v="7"/>
    <m/>
    <m/>
    <s v="FP C-DO_Pisciculture"/>
    <x v="51"/>
    <x v="51"/>
    <x v="3"/>
    <x v="41"/>
    <x v="206"/>
    <x v="0"/>
    <x v="2"/>
    <x v="0"/>
    <x v="1"/>
    <n v="403"/>
    <n v="201.5"/>
    <n v="9.9255583126550868E-3"/>
    <n v="2.4629176954479123E-5"/>
  </r>
  <r>
    <x v="51"/>
    <x v="1"/>
    <x v="4"/>
    <s v="Entier eviscéré"/>
    <s v="SCAL"/>
    <x v="51"/>
    <x v="51"/>
    <x v="7"/>
    <m/>
    <m/>
    <s v="FP C-DO_Pisciculture"/>
    <x v="51"/>
    <x v="51"/>
    <x v="3"/>
    <x v="42"/>
    <x v="207"/>
    <x v="0"/>
    <x v="2"/>
    <x v="0"/>
    <x v="1"/>
    <n v="485"/>
    <n v="242.5"/>
    <n v="8.2474226804123713E-3"/>
    <n v="1.7004995217345094E-5"/>
  </r>
  <r>
    <x v="51"/>
    <x v="1"/>
    <x v="4"/>
    <s v="Entier eviscéré"/>
    <s v="SCAL"/>
    <x v="51"/>
    <x v="51"/>
    <x v="7"/>
    <m/>
    <m/>
    <s v="FP C-DO_Pisciculture"/>
    <x v="51"/>
    <x v="51"/>
    <x v="3"/>
    <x v="9"/>
    <x v="208"/>
    <x v="0"/>
    <x v="2"/>
    <x v="0"/>
    <x v="1"/>
    <n v="515"/>
    <n v="257.5"/>
    <n v="7.7669902912621356E-3"/>
    <n v="1.5081534546140071E-5"/>
  </r>
  <r>
    <x v="51"/>
    <x v="1"/>
    <x v="4"/>
    <s v="Entier eviscéré"/>
    <s v="SFRA"/>
    <x v="51"/>
    <x v="51"/>
    <x v="7"/>
    <m/>
    <m/>
    <s v="FP C-DO_Pisciculture"/>
    <x v="51"/>
    <x v="51"/>
    <x v="3"/>
    <x v="40"/>
    <x v="209"/>
    <x v="0"/>
    <x v="4"/>
    <x v="0"/>
    <x v="1"/>
    <n v="1695.8"/>
    <n v="847.9"/>
    <n v="2.3587687227267368E-3"/>
    <n v="1.3909474718284804E-6"/>
  </r>
  <r>
    <x v="51"/>
    <x v="1"/>
    <x v="4"/>
    <s v="Entier eviscéré"/>
    <s v="SCAL"/>
    <x v="51"/>
    <x v="51"/>
    <x v="7"/>
    <m/>
    <m/>
    <s v="FP C-DO_Pisciculture"/>
    <x v="51"/>
    <x v="51"/>
    <x v="3"/>
    <x v="16"/>
    <x v="210"/>
    <x v="147"/>
    <x v="2"/>
    <x v="1"/>
    <x v="1"/>
    <n v="5670"/>
    <n v="705.34800000000007"/>
    <n v="1.1396622956332498E-2"/>
    <n v="2.0099864120515869E-6"/>
  </r>
  <r>
    <x v="52"/>
    <x v="2"/>
    <x v="5"/>
    <s v=""/>
    <s v="SCAL"/>
    <x v="52"/>
    <x v="52"/>
    <x v="7"/>
    <m/>
    <m/>
    <s v="VC C-DO"/>
    <x v="52"/>
    <x v="52"/>
    <x v="25"/>
    <x v="32"/>
    <x v="211"/>
    <x v="0"/>
    <x v="4"/>
    <x v="0"/>
    <x v="0"/>
    <n v="0.50483999999999996"/>
    <n v="0.25241999999999998"/>
    <n v="7.9233024324538466"/>
    <n v="15.694680359032263"/>
  </r>
  <r>
    <x v="52"/>
    <x v="2"/>
    <x v="5"/>
    <s v=""/>
    <s v="SCAL"/>
    <x v="52"/>
    <x v="52"/>
    <x v="7"/>
    <m/>
    <m/>
    <s v="VC C-DO"/>
    <x v="52"/>
    <x v="52"/>
    <x v="25"/>
    <x v="0"/>
    <x v="212"/>
    <x v="148"/>
    <x v="2"/>
    <x v="1"/>
    <x v="0"/>
    <n v="0.74630000000000007"/>
    <n v="0.649281"/>
    <n v="1.7703048254243108"/>
    <n v="2.3721088374974015"/>
  </r>
  <r>
    <x v="52"/>
    <x v="2"/>
    <x v="5"/>
    <s v=""/>
    <s v="SSEC"/>
    <x v="52"/>
    <x v="52"/>
    <x v="7"/>
    <m/>
    <m/>
    <s v="VC C-DO"/>
    <x v="52"/>
    <x v="52"/>
    <x v="25"/>
    <x v="25"/>
    <x v="213"/>
    <x v="149"/>
    <x v="3"/>
    <x v="1"/>
    <x v="0"/>
    <n v="1.048"/>
    <n v="0.45378399999999997"/>
    <n v="5.0893570997895505"/>
    <n v="4.8562567746083491"/>
  </r>
  <r>
    <x v="52"/>
    <x v="2"/>
    <x v="5"/>
    <s v=""/>
    <s v="SSEC"/>
    <x v="52"/>
    <x v="52"/>
    <x v="7"/>
    <m/>
    <m/>
    <s v="VC C-DO"/>
    <x v="52"/>
    <x v="52"/>
    <x v="25"/>
    <x v="8"/>
    <x v="214"/>
    <x v="0"/>
    <x v="3"/>
    <x v="0"/>
    <x v="0"/>
    <n v="1.07"/>
    <n v="0.53500000000000003"/>
    <n v="3.7383177570093458"/>
    <n v="3.4937549130928462"/>
  </r>
  <r>
    <x v="52"/>
    <x v="2"/>
    <x v="5"/>
    <s v=""/>
    <s v="SSEC"/>
    <x v="52"/>
    <x v="52"/>
    <x v="7"/>
    <m/>
    <m/>
    <s v="VC C-DO"/>
    <x v="52"/>
    <x v="52"/>
    <x v="25"/>
    <x v="13"/>
    <x v="215"/>
    <x v="0"/>
    <x v="3"/>
    <x v="0"/>
    <x v="0"/>
    <n v="1.1300000000000001"/>
    <n v="0.56500000000000006"/>
    <n v="3.5398230088495568"/>
    <n v="3.1325867334951827"/>
  </r>
  <r>
    <x v="52"/>
    <x v="2"/>
    <x v="5"/>
    <s v=""/>
    <s v="SSEC"/>
    <x v="52"/>
    <x v="52"/>
    <x v="7"/>
    <m/>
    <m/>
    <s v="VC C-DO"/>
    <x v="52"/>
    <x v="52"/>
    <x v="25"/>
    <x v="0"/>
    <x v="216"/>
    <x v="0"/>
    <x v="3"/>
    <x v="0"/>
    <x v="0"/>
    <n v="1.1500000000000001"/>
    <n v="0.57500000000000007"/>
    <n v="3.4782608695652173"/>
    <n v="3.0245746691871451"/>
  </r>
  <r>
    <x v="52"/>
    <x v="2"/>
    <x v="5"/>
    <s v=""/>
    <s v="SSEC"/>
    <x v="52"/>
    <x v="52"/>
    <x v="7"/>
    <m/>
    <m/>
    <s v="VC C-DO"/>
    <x v="52"/>
    <x v="52"/>
    <x v="25"/>
    <x v="12"/>
    <x v="217"/>
    <x v="0"/>
    <x v="3"/>
    <x v="0"/>
    <x v="0"/>
    <n v="1.33"/>
    <n v="0.66500000000000004"/>
    <n v="3.007518796992481"/>
    <n v="2.2612923285657751"/>
  </r>
  <r>
    <x v="52"/>
    <x v="2"/>
    <x v="5"/>
    <s v=""/>
    <s v="SSEC"/>
    <x v="52"/>
    <x v="52"/>
    <x v="7"/>
    <m/>
    <m/>
    <s v="VC C-DO"/>
    <x v="52"/>
    <x v="52"/>
    <x v="25"/>
    <x v="23"/>
    <x v="218"/>
    <x v="150"/>
    <x v="3"/>
    <x v="1"/>
    <x v="0"/>
    <n v="1.367"/>
    <n v="0.68760100000000002"/>
    <n v="2.8913157057312899"/>
    <n v="2.1150809844413239"/>
  </r>
  <r>
    <x v="52"/>
    <x v="2"/>
    <x v="5"/>
    <s v=""/>
    <s v="SSEC"/>
    <x v="52"/>
    <x v="52"/>
    <x v="7"/>
    <m/>
    <m/>
    <s v="VC C-DO"/>
    <x v="52"/>
    <x v="52"/>
    <x v="25"/>
    <x v="17"/>
    <x v="219"/>
    <x v="0"/>
    <x v="3"/>
    <x v="0"/>
    <x v="0"/>
    <n v="1.67"/>
    <n v="0.83499999999999996"/>
    <n v="2.3952095808383231"/>
    <n v="1.4342572340349242"/>
  </r>
  <r>
    <x v="52"/>
    <x v="2"/>
    <x v="5"/>
    <s v=""/>
    <s v="SSEC"/>
    <x v="52"/>
    <x v="52"/>
    <x v="7"/>
    <m/>
    <m/>
    <s v="VC C-DO"/>
    <x v="52"/>
    <x v="52"/>
    <x v="25"/>
    <x v="29"/>
    <x v="220"/>
    <x v="151"/>
    <x v="3"/>
    <x v="1"/>
    <x v="0"/>
    <n v="1.984"/>
    <n v="0.80748799999999998"/>
    <n v="3.0427727186069102"/>
    <n v="1.5336556041365477"/>
  </r>
  <r>
    <x v="52"/>
    <x v="2"/>
    <x v="5"/>
    <s v=""/>
    <s v="SSEC"/>
    <x v="52"/>
    <x v="52"/>
    <x v="7"/>
    <m/>
    <m/>
    <s v="VC C-DO"/>
    <x v="52"/>
    <x v="52"/>
    <x v="25"/>
    <x v="32"/>
    <x v="221"/>
    <x v="0"/>
    <x v="4"/>
    <x v="0"/>
    <x v="0"/>
    <n v="2.0108999999999999"/>
    <n v="1.00545"/>
    <n v="1.9891590829976629"/>
    <n v="0.98918846436802577"/>
  </r>
  <r>
    <x v="52"/>
    <x v="2"/>
    <x v="5"/>
    <s v=""/>
    <s v="SSEC"/>
    <x v="52"/>
    <x v="52"/>
    <x v="7"/>
    <m/>
    <m/>
    <s v="VC C-DO"/>
    <x v="52"/>
    <x v="52"/>
    <x v="25"/>
    <x v="33"/>
    <x v="222"/>
    <x v="0"/>
    <x v="3"/>
    <x v="0"/>
    <x v="0"/>
    <n v="2.25"/>
    <n v="1.125"/>
    <n v="1.7777777777777777"/>
    <n v="0.79012345679012341"/>
  </r>
  <r>
    <x v="52"/>
    <x v="2"/>
    <x v="5"/>
    <s v=""/>
    <s v="SSEC"/>
    <x v="52"/>
    <x v="52"/>
    <x v="7"/>
    <m/>
    <m/>
    <s v="VC C-DO"/>
    <x v="52"/>
    <x v="52"/>
    <x v="25"/>
    <x v="28"/>
    <x v="223"/>
    <x v="0"/>
    <x v="3"/>
    <x v="0"/>
    <x v="0"/>
    <n v="2.27"/>
    <n v="1.135"/>
    <n v="1.7621145374449341"/>
    <n v="0.77626191076869333"/>
  </r>
  <r>
    <x v="52"/>
    <x v="2"/>
    <x v="5"/>
    <s v=""/>
    <s v="SCAL"/>
    <x v="52"/>
    <x v="52"/>
    <x v="7"/>
    <m/>
    <m/>
    <s v="VC C-DO"/>
    <x v="52"/>
    <x v="52"/>
    <x v="25"/>
    <x v="32"/>
    <x v="224"/>
    <x v="0"/>
    <x v="4"/>
    <x v="0"/>
    <x v="0"/>
    <n v="4.0010599999999998"/>
    <n v="2.0005299999999999"/>
    <n v="0.99973507020639529"/>
    <n v="0.24986755265014654"/>
  </r>
  <r>
    <x v="52"/>
    <x v="2"/>
    <x v="5"/>
    <s v=""/>
    <s v="SCAL"/>
    <x v="52"/>
    <x v="52"/>
    <x v="7"/>
    <m/>
    <m/>
    <s v="VC C-DO"/>
    <x v="52"/>
    <x v="52"/>
    <x v="25"/>
    <x v="32"/>
    <x v="225"/>
    <x v="0"/>
    <x v="4"/>
    <x v="0"/>
    <x v="0"/>
    <n v="4.0153099999999995"/>
    <n v="2.0076549999999997"/>
    <n v="0.996187093898105"/>
    <n v="0.24809718151228802"/>
  </r>
  <r>
    <x v="52"/>
    <x v="2"/>
    <x v="5"/>
    <s v=""/>
    <s v="SSEC"/>
    <x v="52"/>
    <x v="52"/>
    <x v="7"/>
    <m/>
    <m/>
    <s v="VC C-DO"/>
    <x v="52"/>
    <x v="52"/>
    <x v="25"/>
    <x v="35"/>
    <x v="226"/>
    <x v="0"/>
    <x v="3"/>
    <x v="0"/>
    <x v="0"/>
    <n v="4.74"/>
    <n v="2.37"/>
    <n v="0.84388185654008441"/>
    <n v="0.17803414694938488"/>
  </r>
  <r>
    <x v="52"/>
    <x v="2"/>
    <x v="5"/>
    <s v=""/>
    <s v="SSEC"/>
    <x v="52"/>
    <x v="52"/>
    <x v="7"/>
    <m/>
    <m/>
    <s v="VC C-DO"/>
    <x v="52"/>
    <x v="52"/>
    <x v="25"/>
    <x v="22"/>
    <x v="227"/>
    <x v="0"/>
    <x v="3"/>
    <x v="0"/>
    <x v="0"/>
    <n v="4.9800000000000004"/>
    <n v="2.4900000000000002"/>
    <n v="0.80321285140562249"/>
    <n v="0.16128772116578763"/>
  </r>
  <r>
    <x v="52"/>
    <x v="2"/>
    <x v="5"/>
    <s v=""/>
    <s v="SSEC"/>
    <x v="52"/>
    <x v="52"/>
    <x v="7"/>
    <m/>
    <m/>
    <s v="VC C-DO"/>
    <x v="52"/>
    <x v="52"/>
    <x v="25"/>
    <x v="38"/>
    <x v="228"/>
    <x v="0"/>
    <x v="3"/>
    <x v="0"/>
    <x v="0"/>
    <n v="4.99"/>
    <n v="2.4950000000000001"/>
    <n v="0.80160320641282568"/>
    <n v="0.16064192513283079"/>
  </r>
  <r>
    <x v="52"/>
    <x v="2"/>
    <x v="5"/>
    <s v=""/>
    <s v="SSEC"/>
    <x v="52"/>
    <x v="52"/>
    <x v="7"/>
    <m/>
    <m/>
    <s v="VC C-DO"/>
    <x v="52"/>
    <x v="52"/>
    <x v="25"/>
    <x v="34"/>
    <x v="229"/>
    <x v="0"/>
    <x v="3"/>
    <x v="0"/>
    <x v="0"/>
    <n v="5.3"/>
    <n v="2.65"/>
    <n v="0.75471698113207542"/>
    <n v="0.1423994304022784"/>
  </r>
  <r>
    <x v="52"/>
    <x v="2"/>
    <x v="5"/>
    <s v=""/>
    <s v="SSEC"/>
    <x v="52"/>
    <x v="52"/>
    <x v="7"/>
    <m/>
    <m/>
    <s v="VC C-DO"/>
    <x v="52"/>
    <x v="52"/>
    <x v="25"/>
    <x v="26"/>
    <x v="230"/>
    <x v="0"/>
    <x v="3"/>
    <x v="0"/>
    <x v="0"/>
    <n v="8.83"/>
    <n v="4.415"/>
    <n v="0.45300113250283125"/>
    <n v="5.1302506512211916E-2"/>
  </r>
  <r>
    <x v="52"/>
    <x v="2"/>
    <x v="5"/>
    <s v=""/>
    <s v="SCAL"/>
    <x v="52"/>
    <x v="52"/>
    <x v="7"/>
    <m/>
    <m/>
    <s v="VC C-DO"/>
    <x v="52"/>
    <x v="52"/>
    <x v="25"/>
    <x v="36"/>
    <x v="231"/>
    <x v="0"/>
    <x v="5"/>
    <x v="0"/>
    <x v="0"/>
    <n v="9.1032524692258896"/>
    <n v="4.5516262346129448"/>
    <n v="0.43940339054884486"/>
    <n v="4.8268834906455178E-2"/>
  </r>
  <r>
    <x v="52"/>
    <x v="2"/>
    <x v="5"/>
    <s v=""/>
    <s v="SCAL"/>
    <x v="52"/>
    <x v="52"/>
    <x v="7"/>
    <m/>
    <m/>
    <s v="VC C-DO"/>
    <x v="52"/>
    <x v="52"/>
    <x v="25"/>
    <x v="2"/>
    <x v="232"/>
    <x v="152"/>
    <x v="2"/>
    <x v="1"/>
    <x v="0"/>
    <n v="11.42"/>
    <n v="2.3982000000000001"/>
    <n v="1.9856161962741894"/>
    <n v="0.17387182103977142"/>
  </r>
  <r>
    <x v="52"/>
    <x v="2"/>
    <x v="5"/>
    <s v=""/>
    <s v="SCAL"/>
    <x v="52"/>
    <x v="52"/>
    <x v="7"/>
    <m/>
    <m/>
    <s v="VC C-DO"/>
    <x v="52"/>
    <x v="52"/>
    <x v="25"/>
    <x v="1"/>
    <x v="233"/>
    <x v="153"/>
    <x v="2"/>
    <x v="1"/>
    <x v="0"/>
    <n v="12"/>
    <n v="3"/>
    <n v="1.3333333333333333"/>
    <n v="0.1111111111111111"/>
  </r>
  <r>
    <x v="52"/>
    <x v="2"/>
    <x v="5"/>
    <s v=""/>
    <s v="SCAL"/>
    <x v="52"/>
    <x v="52"/>
    <x v="7"/>
    <m/>
    <m/>
    <s v="VC C-DO"/>
    <x v="52"/>
    <x v="52"/>
    <x v="25"/>
    <x v="4"/>
    <x v="234"/>
    <x v="154"/>
    <x v="2"/>
    <x v="1"/>
    <x v="0"/>
    <n v="13.34"/>
    <n v="2.5346000000000002"/>
    <n v="2.0765240648373871"/>
    <n v="0.15566147412574116"/>
  </r>
  <r>
    <x v="52"/>
    <x v="2"/>
    <x v="5"/>
    <s v=""/>
    <s v="SSEC"/>
    <x v="52"/>
    <x v="52"/>
    <x v="7"/>
    <m/>
    <m/>
    <s v="VC C-DO"/>
    <x v="52"/>
    <x v="52"/>
    <x v="25"/>
    <x v="14"/>
    <x v="235"/>
    <x v="155"/>
    <x v="3"/>
    <x v="1"/>
    <x v="0"/>
    <n v="13.6"/>
    <n v="1.8727199999999999"/>
    <n v="3.8778696894940103"/>
    <n v="0.28513747716867727"/>
  </r>
  <r>
    <x v="52"/>
    <x v="2"/>
    <x v="5"/>
    <s v=""/>
    <s v="SSEC"/>
    <x v="52"/>
    <x v="52"/>
    <x v="7"/>
    <m/>
    <m/>
    <s v="VC C-DO"/>
    <x v="52"/>
    <x v="52"/>
    <x v="25"/>
    <x v="24"/>
    <x v="236"/>
    <x v="0"/>
    <x v="3"/>
    <x v="0"/>
    <x v="0"/>
    <n v="14.8"/>
    <n v="7.4"/>
    <n v="0.27027027027027029"/>
    <n v="1.8261504747991233E-2"/>
  </r>
  <r>
    <x v="52"/>
    <x v="2"/>
    <x v="5"/>
    <s v=""/>
    <s v="SSEC"/>
    <x v="52"/>
    <x v="52"/>
    <x v="7"/>
    <m/>
    <m/>
    <s v="VC C-DO"/>
    <x v="52"/>
    <x v="52"/>
    <x v="25"/>
    <x v="31"/>
    <x v="237"/>
    <x v="156"/>
    <x v="3"/>
    <x v="1"/>
    <x v="0"/>
    <n v="14.81"/>
    <n v="3.9987000000000004"/>
    <n v="0.92622694968457331"/>
    <n v="6.2540644813273011E-2"/>
  </r>
  <r>
    <x v="52"/>
    <x v="2"/>
    <x v="5"/>
    <s v=""/>
    <s v="SSEC"/>
    <x v="52"/>
    <x v="52"/>
    <x v="7"/>
    <m/>
    <m/>
    <s v="VC C-DO"/>
    <x v="52"/>
    <x v="52"/>
    <x v="25"/>
    <x v="30"/>
    <x v="238"/>
    <x v="157"/>
    <x v="3"/>
    <x v="1"/>
    <x v="0"/>
    <n v="15.8"/>
    <n v="6.5001199999999999"/>
    <n v="0.37395068950389315"/>
    <n v="2.3667765158474248E-2"/>
  </r>
  <r>
    <x v="52"/>
    <x v="2"/>
    <x v="5"/>
    <s v=""/>
    <s v="SSEC"/>
    <x v="52"/>
    <x v="52"/>
    <x v="7"/>
    <m/>
    <m/>
    <s v="VC C-DO"/>
    <x v="52"/>
    <x v="52"/>
    <x v="25"/>
    <x v="1"/>
    <x v="239"/>
    <x v="0"/>
    <x v="3"/>
    <x v="0"/>
    <x v="0"/>
    <n v="18.3"/>
    <n v="9.15"/>
    <n v="0.21857923497267759"/>
    <n v="1.1944220490310249E-2"/>
  </r>
  <r>
    <x v="52"/>
    <x v="2"/>
    <x v="5"/>
    <s v=""/>
    <s v="SSEC"/>
    <x v="52"/>
    <x v="52"/>
    <x v="7"/>
    <m/>
    <m/>
    <s v="VC C-DO"/>
    <x v="52"/>
    <x v="52"/>
    <x v="25"/>
    <x v="39"/>
    <x v="240"/>
    <x v="158"/>
    <x v="9"/>
    <x v="1"/>
    <x v="0"/>
    <n v="34.800000000000004"/>
    <n v="4.3743599999999994"/>
    <n v="1.8186544964053684"/>
    <n v="5.2260186678315175E-2"/>
  </r>
  <r>
    <x v="52"/>
    <x v="2"/>
    <x v="5"/>
    <s v=""/>
    <s v="SSEC"/>
    <x v="52"/>
    <x v="52"/>
    <x v="7"/>
    <m/>
    <m/>
    <s v="VC C-DO"/>
    <x v="52"/>
    <x v="52"/>
    <x v="25"/>
    <x v="37"/>
    <x v="241"/>
    <x v="0"/>
    <x v="4"/>
    <x v="0"/>
    <x v="0"/>
    <n v="54.5"/>
    <n v="27.25"/>
    <n v="7.3394495412844041E-2"/>
    <n v="1.3466879892264961E-3"/>
  </r>
  <r>
    <x v="52"/>
    <x v="2"/>
    <x v="5"/>
    <s v=""/>
    <s v="SSEC"/>
    <x v="52"/>
    <x v="52"/>
    <x v="7"/>
    <m/>
    <m/>
    <s v="VC C-DO"/>
    <x v="52"/>
    <x v="52"/>
    <x v="25"/>
    <x v="37"/>
    <x v="241"/>
    <x v="0"/>
    <x v="4"/>
    <x v="0"/>
    <x v="0"/>
    <n v="54.5"/>
    <n v="27.25"/>
    <n v="7.3394495412844041E-2"/>
    <n v="1.3466879892264961E-3"/>
  </r>
  <r>
    <x v="52"/>
    <x v="2"/>
    <x v="5"/>
    <s v=""/>
    <s v="SSEC"/>
    <x v="52"/>
    <x v="52"/>
    <x v="7"/>
    <m/>
    <m/>
    <s v="VC C-DO"/>
    <x v="52"/>
    <x v="52"/>
    <x v="25"/>
    <x v="36"/>
    <x v="242"/>
    <x v="0"/>
    <x v="8"/>
    <x v="0"/>
    <x v="0"/>
    <n v="75.708716369062003"/>
    <n v="37.854358184531002"/>
    <n v="5.2834075015893149E-2"/>
    <n v="6.9785987069625631E-4"/>
  </r>
  <r>
    <x v="52"/>
    <x v="2"/>
    <x v="5"/>
    <s v=""/>
    <s v="SSEC"/>
    <x v="52"/>
    <x v="52"/>
    <x v="7"/>
    <m/>
    <m/>
    <s v="VC C-DO"/>
    <x v="52"/>
    <x v="52"/>
    <x v="25"/>
    <x v="36"/>
    <x v="243"/>
    <x v="0"/>
    <x v="8"/>
    <x v="0"/>
    <x v="0"/>
    <n v="80.837937999999994"/>
    <n v="40.418968999999997"/>
    <n v="4.9481717358995474E-2"/>
    <n v="6.1211008819887856E-4"/>
  </r>
  <r>
    <x v="52"/>
    <x v="2"/>
    <x v="5"/>
    <s v=""/>
    <s v="SSEC"/>
    <x v="52"/>
    <x v="52"/>
    <x v="7"/>
    <m/>
    <m/>
    <s v="VC C-DO"/>
    <x v="52"/>
    <x v="52"/>
    <x v="25"/>
    <x v="9"/>
    <x v="244"/>
    <x v="0"/>
    <x v="3"/>
    <x v="0"/>
    <x v="0"/>
    <n v="98.7"/>
    <n v="49.35"/>
    <n v="4.0526849037487336E-2"/>
    <n v="4.10606373226822E-4"/>
  </r>
  <r>
    <x v="52"/>
    <x v="2"/>
    <x v="5"/>
    <s v=""/>
    <s v="SSEC"/>
    <x v="52"/>
    <x v="52"/>
    <x v="7"/>
    <m/>
    <m/>
    <s v="VC C-DO"/>
    <x v="52"/>
    <x v="52"/>
    <x v="25"/>
    <x v="40"/>
    <x v="245"/>
    <x v="0"/>
    <x v="4"/>
    <x v="0"/>
    <x v="0"/>
    <n v="99.8"/>
    <n v="49.9"/>
    <n v="4.0080160320641288E-2"/>
    <n v="4.01604812832077E-4"/>
  </r>
  <r>
    <x v="52"/>
    <x v="2"/>
    <x v="5"/>
    <s v=""/>
    <s v="SSEC"/>
    <x v="52"/>
    <x v="52"/>
    <x v="7"/>
    <m/>
    <m/>
    <s v="VC C-DO"/>
    <x v="52"/>
    <x v="52"/>
    <x v="25"/>
    <x v="41"/>
    <x v="246"/>
    <x v="0"/>
    <x v="3"/>
    <x v="0"/>
    <x v="0"/>
    <n v="103"/>
    <n v="51.5"/>
    <n v="3.8834951456310676E-2"/>
    <n v="3.7703836365350174E-4"/>
  </r>
  <r>
    <x v="52"/>
    <x v="2"/>
    <x v="5"/>
    <s v=""/>
    <s v="SCAL"/>
    <x v="52"/>
    <x v="52"/>
    <x v="7"/>
    <m/>
    <m/>
    <s v="VC C-DO"/>
    <x v="52"/>
    <x v="52"/>
    <x v="25"/>
    <x v="36"/>
    <x v="247"/>
    <x v="0"/>
    <x v="6"/>
    <x v="0"/>
    <x v="0"/>
    <n v="120.24048096192401"/>
    <n v="60.120240480962003"/>
    <n v="3.3266666666666625E-2"/>
    <n v="2.7666777777777705E-4"/>
  </r>
  <r>
    <x v="52"/>
    <x v="2"/>
    <x v="5"/>
    <s v=""/>
    <s v="SSEC"/>
    <x v="52"/>
    <x v="52"/>
    <x v="7"/>
    <m/>
    <m/>
    <s v="VC C-DO"/>
    <x v="52"/>
    <x v="52"/>
    <x v="25"/>
    <x v="42"/>
    <x v="248"/>
    <x v="0"/>
    <x v="3"/>
    <x v="0"/>
    <x v="0"/>
    <n v="146"/>
    <n v="73"/>
    <n v="2.7397260273972601E-2"/>
    <n v="1.8765246762994934E-4"/>
  </r>
  <r>
    <x v="52"/>
    <x v="2"/>
    <x v="5"/>
    <s v=""/>
    <s v="SFRA"/>
    <x v="52"/>
    <x v="52"/>
    <x v="7"/>
    <m/>
    <m/>
    <s v="VC C-DO"/>
    <x v="52"/>
    <x v="52"/>
    <x v="25"/>
    <x v="40"/>
    <x v="249"/>
    <x v="0"/>
    <x v="4"/>
    <x v="0"/>
    <x v="0"/>
    <n v="778.1"/>
    <n v="389.05"/>
    <n v="5.1407274129289301E-3"/>
    <n v="6.6067695835097413E-6"/>
  </r>
  <r>
    <x v="52"/>
    <x v="2"/>
    <x v="5"/>
    <s v=""/>
    <s v="SSEC"/>
    <x v="52"/>
    <x v="52"/>
    <x v="7"/>
    <m/>
    <m/>
    <s v="VC C-DO"/>
    <x v="52"/>
    <x v="52"/>
    <x v="25"/>
    <x v="16"/>
    <x v="250"/>
    <x v="159"/>
    <x v="3"/>
    <x v="1"/>
    <x v="0"/>
    <n v="1080"/>
    <n v="135.756"/>
    <n v="5.8601089328617406E-2"/>
    <n v="5.4260267896867964E-5"/>
  </r>
  <r>
    <x v="52"/>
    <x v="2"/>
    <x v="5"/>
    <s v=""/>
    <s v="SFRA"/>
    <x v="52"/>
    <x v="52"/>
    <x v="7"/>
    <m/>
    <m/>
    <s v="VC C-DO"/>
    <x v="52"/>
    <x v="52"/>
    <x v="25"/>
    <x v="40"/>
    <x v="251"/>
    <x v="0"/>
    <x v="4"/>
    <x v="0"/>
    <x v="0"/>
    <n v="2077.6999999999998"/>
    <n v="1038.8499999999999"/>
    <n v="1.9252057563652117E-3"/>
    <n v="9.266043010854367E-7"/>
  </r>
  <r>
    <x v="53"/>
    <x v="3"/>
    <x v="6"/>
    <s v=""/>
    <s v="SCAL"/>
    <x v="53"/>
    <x v="53"/>
    <x v="7"/>
    <m/>
    <m/>
    <s v="VC C-DO"/>
    <x v="53"/>
    <x v="53"/>
    <x v="3"/>
    <x v="7"/>
    <x v="37"/>
    <x v="0"/>
    <x v="2"/>
    <x v="0"/>
    <x v="0"/>
    <n v="10"/>
    <n v="5"/>
    <n v="0.4"/>
    <n v="0.04"/>
  </r>
  <r>
    <x v="53"/>
    <x v="3"/>
    <x v="6"/>
    <s v=""/>
    <s v="SCAL"/>
    <x v="53"/>
    <x v="53"/>
    <x v="7"/>
    <m/>
    <m/>
    <s v="VC C-DO"/>
    <x v="53"/>
    <x v="53"/>
    <x v="3"/>
    <x v="8"/>
    <x v="252"/>
    <x v="0"/>
    <x v="2"/>
    <x v="0"/>
    <x v="0"/>
    <n v="2.4"/>
    <n v="1.2"/>
    <n v="1.6666666666666667"/>
    <n v="0.69444444444444442"/>
  </r>
  <r>
    <x v="53"/>
    <x v="3"/>
    <x v="6"/>
    <s v=""/>
    <s v="SCAL"/>
    <x v="53"/>
    <x v="53"/>
    <x v="7"/>
    <m/>
    <m/>
    <s v="VC C-DO"/>
    <x v="53"/>
    <x v="53"/>
    <x v="3"/>
    <x v="9"/>
    <x v="253"/>
    <x v="0"/>
    <x v="2"/>
    <x v="0"/>
    <x v="0"/>
    <n v="4000"/>
    <n v="2000"/>
    <n v="1E-3"/>
    <n v="2.4999999999999999E-7"/>
  </r>
  <r>
    <x v="53"/>
    <x v="3"/>
    <x v="6"/>
    <s v=""/>
    <s v="SCAL"/>
    <x v="53"/>
    <x v="53"/>
    <x v="7"/>
    <m/>
    <m/>
    <s v="VC C-DO"/>
    <x v="53"/>
    <x v="53"/>
    <x v="3"/>
    <x v="10"/>
    <x v="155"/>
    <x v="0"/>
    <x v="2"/>
    <x v="0"/>
    <x v="0"/>
    <n v="2.7"/>
    <n v="1.35"/>
    <n v="1.4814814814814814"/>
    <n v="0.5486968449931412"/>
  </r>
  <r>
    <x v="53"/>
    <x v="3"/>
    <x v="6"/>
    <s v=""/>
    <s v="SCAL"/>
    <x v="53"/>
    <x v="53"/>
    <x v="7"/>
    <m/>
    <m/>
    <s v="VC C-DO"/>
    <x v="53"/>
    <x v="53"/>
    <x v="3"/>
    <x v="11"/>
    <x v="254"/>
    <x v="0"/>
    <x v="2"/>
    <x v="0"/>
    <x v="0"/>
    <n v="150"/>
    <n v="75"/>
    <n v="2.6666666666666668E-2"/>
    <n v="1.7777777777777779E-4"/>
  </r>
  <r>
    <x v="53"/>
    <x v="3"/>
    <x v="6"/>
    <s v=""/>
    <s v="SCAL"/>
    <x v="53"/>
    <x v="53"/>
    <x v="7"/>
    <m/>
    <m/>
    <s v="VC C-DO"/>
    <x v="53"/>
    <x v="53"/>
    <x v="3"/>
    <x v="12"/>
    <x v="255"/>
    <x v="0"/>
    <x v="2"/>
    <x v="0"/>
    <x v="0"/>
    <n v="4"/>
    <n v="2"/>
    <n v="1"/>
    <n v="0.25"/>
  </r>
  <r>
    <x v="53"/>
    <x v="3"/>
    <x v="6"/>
    <s v=""/>
    <s v="SCAL"/>
    <x v="53"/>
    <x v="53"/>
    <x v="7"/>
    <m/>
    <m/>
    <s v="VC C-DO"/>
    <x v="53"/>
    <x v="53"/>
    <x v="3"/>
    <x v="13"/>
    <x v="256"/>
    <x v="0"/>
    <x v="2"/>
    <x v="0"/>
    <x v="0"/>
    <n v="3.3"/>
    <n v="1.65"/>
    <n v="1.2121212121212122"/>
    <n v="0.36730945821854916"/>
  </r>
  <r>
    <x v="53"/>
    <x v="3"/>
    <x v="6"/>
    <s v=""/>
    <s v="SCAL"/>
    <x v="53"/>
    <x v="53"/>
    <x v="7"/>
    <m/>
    <m/>
    <s v="VC C-DO"/>
    <x v="53"/>
    <x v="53"/>
    <x v="3"/>
    <x v="14"/>
    <x v="163"/>
    <x v="160"/>
    <x v="2"/>
    <x v="1"/>
    <x v="0"/>
    <n v="6"/>
    <n v="1.3"/>
    <n v="3.5502958579881652"/>
    <n v="0.59171597633136086"/>
  </r>
  <r>
    <x v="53"/>
    <x v="3"/>
    <x v="6"/>
    <s v=""/>
    <s v="SCAL"/>
    <x v="53"/>
    <x v="53"/>
    <x v="7"/>
    <m/>
    <m/>
    <s v="VC C-DO"/>
    <x v="53"/>
    <x v="53"/>
    <x v="3"/>
    <x v="15"/>
    <x v="166"/>
    <x v="0"/>
    <x v="2"/>
    <x v="0"/>
    <x v="0"/>
    <n v="2.5"/>
    <n v="1.25"/>
    <n v="1.6"/>
    <n v="0.64"/>
  </r>
  <r>
    <x v="53"/>
    <x v="3"/>
    <x v="6"/>
    <s v=""/>
    <s v="SCAL"/>
    <x v="53"/>
    <x v="53"/>
    <x v="7"/>
    <m/>
    <m/>
    <s v="VC C-DO"/>
    <x v="53"/>
    <x v="53"/>
    <x v="3"/>
    <x v="16"/>
    <x v="257"/>
    <x v="161"/>
    <x v="2"/>
    <x v="1"/>
    <x v="0"/>
    <n v="8500"/>
    <n v="900"/>
    <n v="1.0493827160493827E-2"/>
    <n v="1.2345679012345679E-6"/>
  </r>
  <r>
    <x v="53"/>
    <x v="3"/>
    <x v="6"/>
    <s v=""/>
    <s v="SCAL"/>
    <x v="53"/>
    <x v="53"/>
    <x v="7"/>
    <m/>
    <m/>
    <s v="VC C-DO"/>
    <x v="53"/>
    <x v="53"/>
    <x v="3"/>
    <x v="17"/>
    <x v="6"/>
    <x v="0"/>
    <x v="2"/>
    <x v="0"/>
    <x v="0"/>
    <n v="7"/>
    <n v="3.5"/>
    <n v="0.5714285714285714"/>
    <n v="8.1632653061224483E-2"/>
  </r>
  <r>
    <x v="53"/>
    <x v="3"/>
    <x v="6"/>
    <s v=""/>
    <s v="SCAL"/>
    <x v="53"/>
    <x v="53"/>
    <x v="7"/>
    <m/>
    <m/>
    <s v="VC C-DO"/>
    <x v="53"/>
    <x v="53"/>
    <x v="3"/>
    <x v="18"/>
    <x v="6"/>
    <x v="0"/>
    <x v="2"/>
    <x v="0"/>
    <x v="0"/>
    <n v="7"/>
    <n v="3.5"/>
    <n v="0.5714285714285714"/>
    <n v="8.1632653061224483E-2"/>
  </r>
  <r>
    <x v="53"/>
    <x v="3"/>
    <x v="6"/>
    <s v=""/>
    <s v="SCAL"/>
    <x v="53"/>
    <x v="53"/>
    <x v="7"/>
    <m/>
    <m/>
    <s v="VC C-DO"/>
    <x v="53"/>
    <x v="53"/>
    <x v="3"/>
    <x v="19"/>
    <x v="258"/>
    <x v="0"/>
    <x v="2"/>
    <x v="0"/>
    <x v="0"/>
    <n v="50"/>
    <n v="25"/>
    <n v="0.08"/>
    <n v="1.6000000000000001E-3"/>
  </r>
  <r>
    <x v="53"/>
    <x v="3"/>
    <x v="6"/>
    <s v=""/>
    <s v="SCAL"/>
    <x v="53"/>
    <x v="53"/>
    <x v="7"/>
    <m/>
    <m/>
    <s v="VC C-DO"/>
    <x v="53"/>
    <x v="53"/>
    <x v="3"/>
    <x v="20"/>
    <x v="259"/>
    <x v="0"/>
    <x v="2"/>
    <x v="0"/>
    <x v="0"/>
    <n v="270"/>
    <n v="135"/>
    <n v="1.4814814814814815E-2"/>
    <n v="5.4869684499314129E-5"/>
  </r>
  <r>
    <x v="53"/>
    <x v="3"/>
    <x v="6"/>
    <s v=""/>
    <s v="SCAL"/>
    <x v="53"/>
    <x v="53"/>
    <x v="7"/>
    <m/>
    <m/>
    <s v="VC C-DO"/>
    <x v="53"/>
    <x v="53"/>
    <x v="3"/>
    <x v="21"/>
    <x v="260"/>
    <x v="0"/>
    <x v="2"/>
    <x v="0"/>
    <x v="0"/>
    <n v="8"/>
    <n v="4"/>
    <n v="0.5"/>
    <n v="6.25E-2"/>
  </r>
  <r>
    <x v="53"/>
    <x v="3"/>
    <x v="6"/>
    <s v=""/>
    <s v="SCAL"/>
    <x v="53"/>
    <x v="53"/>
    <x v="7"/>
    <m/>
    <m/>
    <s v="VC C-DO"/>
    <x v="53"/>
    <x v="53"/>
    <x v="3"/>
    <x v="22"/>
    <x v="261"/>
    <x v="162"/>
    <x v="2"/>
    <x v="1"/>
    <x v="0"/>
    <n v="53"/>
    <n v="9"/>
    <n v="0.65432098765432101"/>
    <n v="1.2345679012345678E-2"/>
  </r>
  <r>
    <x v="53"/>
    <x v="3"/>
    <x v="6"/>
    <s v=""/>
    <s v="SCAL"/>
    <x v="53"/>
    <x v="53"/>
    <x v="7"/>
    <m/>
    <m/>
    <s v="VC C-DO"/>
    <x v="53"/>
    <x v="53"/>
    <x v="3"/>
    <x v="23"/>
    <x v="262"/>
    <x v="163"/>
    <x v="2"/>
    <x v="1"/>
    <x v="0"/>
    <n v="36"/>
    <n v="4"/>
    <n v="2.25"/>
    <n v="6.25E-2"/>
  </r>
  <r>
    <x v="53"/>
    <x v="3"/>
    <x v="6"/>
    <s v=""/>
    <s v="SCAL"/>
    <x v="53"/>
    <x v="53"/>
    <x v="7"/>
    <m/>
    <m/>
    <s v="VC C-DO"/>
    <x v="53"/>
    <x v="53"/>
    <x v="3"/>
    <x v="24"/>
    <x v="263"/>
    <x v="164"/>
    <x v="2"/>
    <x v="1"/>
    <x v="0"/>
    <n v="34"/>
    <n v="14"/>
    <n v="0.17346938775510204"/>
    <n v="5.1020408163265302E-3"/>
  </r>
  <r>
    <x v="53"/>
    <x v="3"/>
    <x v="6"/>
    <s v=""/>
    <s v="SCAL"/>
    <x v="53"/>
    <x v="53"/>
    <x v="7"/>
    <m/>
    <m/>
    <s v="VC C-DO"/>
    <x v="53"/>
    <x v="53"/>
    <x v="3"/>
    <x v="25"/>
    <x v="264"/>
    <x v="165"/>
    <x v="2"/>
    <x v="1"/>
    <x v="0"/>
    <n v="12.9"/>
    <n v="2.1"/>
    <n v="2.925170068027211"/>
    <n v="0.22675736961451246"/>
  </r>
  <r>
    <x v="53"/>
    <x v="3"/>
    <x v="6"/>
    <s v=""/>
    <s v="SCAL"/>
    <x v="53"/>
    <x v="53"/>
    <x v="7"/>
    <m/>
    <m/>
    <s v="VC C-DO"/>
    <x v="53"/>
    <x v="53"/>
    <x v="3"/>
    <x v="26"/>
    <x v="265"/>
    <x v="162"/>
    <x v="2"/>
    <x v="1"/>
    <x v="0"/>
    <n v="26"/>
    <n v="9"/>
    <n v="0.32098765432098764"/>
    <n v="1.2345679012345678E-2"/>
  </r>
  <r>
    <x v="53"/>
    <x v="3"/>
    <x v="6"/>
    <s v=""/>
    <s v="SCAL"/>
    <x v="53"/>
    <x v="53"/>
    <x v="7"/>
    <m/>
    <m/>
    <s v="VC C-DO"/>
    <x v="53"/>
    <x v="53"/>
    <x v="3"/>
    <x v="27"/>
    <x v="266"/>
    <x v="0"/>
    <x v="2"/>
    <x v="0"/>
    <x v="0"/>
    <n v="310"/>
    <n v="155"/>
    <n v="1.2903225806451613E-2"/>
    <n v="4.1623309053069721E-5"/>
  </r>
  <r>
    <x v="53"/>
    <x v="3"/>
    <x v="6"/>
    <s v=""/>
    <s v="SCAL"/>
    <x v="53"/>
    <x v="53"/>
    <x v="7"/>
    <m/>
    <m/>
    <s v="VC C-DO"/>
    <x v="53"/>
    <x v="53"/>
    <x v="3"/>
    <x v="2"/>
    <x v="267"/>
    <x v="0"/>
    <x v="2"/>
    <x v="0"/>
    <x v="0"/>
    <n v="1900"/>
    <n v="950"/>
    <n v="2.1052631578947368E-3"/>
    <n v="1.10803324099723E-6"/>
  </r>
  <r>
    <x v="53"/>
    <x v="3"/>
    <x v="6"/>
    <s v=""/>
    <s v="SCAL"/>
    <x v="53"/>
    <x v="53"/>
    <x v="7"/>
    <m/>
    <m/>
    <s v="VC C-DO"/>
    <x v="53"/>
    <x v="53"/>
    <x v="3"/>
    <x v="1"/>
    <x v="268"/>
    <x v="0"/>
    <x v="2"/>
    <x v="0"/>
    <x v="0"/>
    <n v="130"/>
    <n v="65"/>
    <n v="3.0769230769230771E-2"/>
    <n v="2.3668639053254438E-4"/>
  </r>
  <r>
    <x v="53"/>
    <x v="3"/>
    <x v="6"/>
    <s v=""/>
    <s v="SCAL"/>
    <x v="53"/>
    <x v="53"/>
    <x v="7"/>
    <m/>
    <m/>
    <s v="VC C-DO"/>
    <x v="53"/>
    <x v="53"/>
    <x v="3"/>
    <x v="28"/>
    <x v="269"/>
    <x v="132"/>
    <x v="2"/>
    <x v="1"/>
    <x v="0"/>
    <n v="70"/>
    <n v="8"/>
    <n v="1.09375"/>
    <n v="1.5625E-2"/>
  </r>
  <r>
    <x v="53"/>
    <x v="3"/>
    <x v="6"/>
    <s v=""/>
    <s v="SCAL"/>
    <x v="53"/>
    <x v="53"/>
    <x v="7"/>
    <m/>
    <m/>
    <s v="VC C-DO"/>
    <x v="53"/>
    <x v="53"/>
    <x v="3"/>
    <x v="29"/>
    <x v="270"/>
    <x v="162"/>
    <x v="2"/>
    <x v="1"/>
    <x v="0"/>
    <n v="69"/>
    <n v="9"/>
    <n v="0.85185185185185186"/>
    <n v="1.2345679012345678E-2"/>
  </r>
  <r>
    <x v="53"/>
    <x v="3"/>
    <x v="6"/>
    <s v=""/>
    <s v="SCAL"/>
    <x v="53"/>
    <x v="53"/>
    <x v="7"/>
    <m/>
    <m/>
    <s v="VC C-DO"/>
    <x v="53"/>
    <x v="53"/>
    <x v="3"/>
    <x v="30"/>
    <x v="271"/>
    <x v="166"/>
    <x v="2"/>
    <x v="1"/>
    <x v="0"/>
    <n v="38"/>
    <n v="10"/>
    <n v="0.38"/>
    <n v="0.01"/>
  </r>
  <r>
    <x v="53"/>
    <x v="3"/>
    <x v="6"/>
    <s v=""/>
    <s v="SCAL"/>
    <x v="53"/>
    <x v="53"/>
    <x v="7"/>
    <m/>
    <m/>
    <s v="VC C-DO"/>
    <x v="53"/>
    <x v="53"/>
    <x v="25"/>
    <x v="32"/>
    <x v="272"/>
    <x v="0"/>
    <x v="4"/>
    <x v="0"/>
    <x v="0"/>
    <n v="0.53967999999999994"/>
    <n v="0.26983999999999997"/>
    <n v="7.4117995849392235"/>
    <n v="13.733693271826313"/>
  </r>
  <r>
    <x v="53"/>
    <x v="3"/>
    <x v="6"/>
    <s v=""/>
    <s v="SCAL"/>
    <x v="53"/>
    <x v="53"/>
    <x v="7"/>
    <m/>
    <m/>
    <s v="VC C-DO"/>
    <x v="53"/>
    <x v="53"/>
    <x v="25"/>
    <x v="0"/>
    <x v="273"/>
    <x v="167"/>
    <x v="2"/>
    <x v="1"/>
    <x v="0"/>
    <n v="0.82490000000000008"/>
    <n v="0.62692399999999993"/>
    <n v="2.098802205186292"/>
    <n v="2.54431107429542"/>
  </r>
  <r>
    <x v="53"/>
    <x v="3"/>
    <x v="6"/>
    <s v=""/>
    <s v="SSEC"/>
    <x v="53"/>
    <x v="53"/>
    <x v="7"/>
    <m/>
    <m/>
    <s v="VC C-DO"/>
    <x v="53"/>
    <x v="53"/>
    <x v="25"/>
    <x v="32"/>
    <x v="274"/>
    <x v="0"/>
    <x v="4"/>
    <x v="0"/>
    <x v="0"/>
    <n v="2.00875"/>
    <n v="1.004375"/>
    <n v="1.9912881144990664"/>
    <n v="0.99130708873631179"/>
  </r>
  <r>
    <x v="53"/>
    <x v="3"/>
    <x v="6"/>
    <s v=""/>
    <s v="SCAL"/>
    <x v="53"/>
    <x v="53"/>
    <x v="7"/>
    <m/>
    <m/>
    <s v="VC C-DO"/>
    <x v="53"/>
    <x v="53"/>
    <x v="25"/>
    <x v="32"/>
    <x v="275"/>
    <x v="0"/>
    <x v="4"/>
    <x v="0"/>
    <x v="0"/>
    <n v="3.9990799999999997"/>
    <n v="1.9995399999999999"/>
    <n v="1.0002300529121697"/>
    <n v="0.25011503968717053"/>
  </r>
  <r>
    <x v="53"/>
    <x v="3"/>
    <x v="6"/>
    <s v=""/>
    <s v="SCAL"/>
    <x v="53"/>
    <x v="53"/>
    <x v="7"/>
    <m/>
    <m/>
    <s v="VC C-DO"/>
    <x v="53"/>
    <x v="53"/>
    <x v="25"/>
    <x v="32"/>
    <x v="276"/>
    <x v="0"/>
    <x v="4"/>
    <x v="0"/>
    <x v="0"/>
    <n v="4.02806"/>
    <n v="2.01403"/>
    <n v="0.99303386742004829"/>
    <n v="0.24652906546080455"/>
  </r>
  <r>
    <x v="53"/>
    <x v="3"/>
    <x v="6"/>
    <s v=""/>
    <s v="SSEC"/>
    <x v="53"/>
    <x v="53"/>
    <x v="7"/>
    <m/>
    <m/>
    <s v="VC C-DO"/>
    <x v="53"/>
    <x v="53"/>
    <x v="25"/>
    <x v="31"/>
    <x v="277"/>
    <x v="168"/>
    <x v="3"/>
    <x v="1"/>
    <x v="0"/>
    <n v="4.0790000000000006"/>
    <n v="1.1829099999999999"/>
    <n v="2.9150787989525546"/>
    <n v="0.71465525838503419"/>
  </r>
  <r>
    <x v="53"/>
    <x v="3"/>
    <x v="6"/>
    <s v=""/>
    <s v="SCAL"/>
    <x v="53"/>
    <x v="53"/>
    <x v="7"/>
    <m/>
    <m/>
    <s v="VC C-DO"/>
    <x v="53"/>
    <x v="53"/>
    <x v="25"/>
    <x v="43"/>
    <x v="278"/>
    <x v="0"/>
    <x v="2"/>
    <x v="0"/>
    <x v="0"/>
    <n v="4.08"/>
    <n v="2.04"/>
    <n v="0.98039215686274517"/>
    <n v="0.24029219530949636"/>
  </r>
  <r>
    <x v="53"/>
    <x v="3"/>
    <x v="6"/>
    <s v=""/>
    <s v="SCAL"/>
    <x v="53"/>
    <x v="53"/>
    <x v="7"/>
    <m/>
    <m/>
    <s v="VC C-DO"/>
    <x v="53"/>
    <x v="53"/>
    <x v="25"/>
    <x v="13"/>
    <x v="279"/>
    <x v="0"/>
    <x v="2"/>
    <x v="0"/>
    <x v="0"/>
    <n v="4.53"/>
    <n v="2.2650000000000001"/>
    <n v="0.88300220750551872"/>
    <n v="0.1949232246149048"/>
  </r>
  <r>
    <x v="53"/>
    <x v="3"/>
    <x v="6"/>
    <s v=""/>
    <s v="SCAL"/>
    <x v="53"/>
    <x v="53"/>
    <x v="7"/>
    <m/>
    <m/>
    <s v="VC C-DO"/>
    <x v="53"/>
    <x v="53"/>
    <x v="25"/>
    <x v="33"/>
    <x v="280"/>
    <x v="0"/>
    <x v="2"/>
    <x v="0"/>
    <x v="0"/>
    <n v="4.6100000000000003"/>
    <n v="2.3050000000000002"/>
    <n v="0.86767895878524948"/>
    <n v="0.18821669387966364"/>
  </r>
  <r>
    <x v="53"/>
    <x v="3"/>
    <x v="6"/>
    <s v=""/>
    <s v="SCAL"/>
    <x v="53"/>
    <x v="53"/>
    <x v="7"/>
    <m/>
    <m/>
    <s v="VC C-DO"/>
    <x v="53"/>
    <x v="53"/>
    <x v="25"/>
    <x v="8"/>
    <x v="281"/>
    <x v="0"/>
    <x v="2"/>
    <x v="0"/>
    <x v="0"/>
    <n v="5.0200000000000005"/>
    <n v="2.5100000000000002"/>
    <n v="0.79681274900398391"/>
    <n v="0.15872763924382149"/>
  </r>
  <r>
    <x v="53"/>
    <x v="3"/>
    <x v="6"/>
    <s v=""/>
    <s v="SCAL"/>
    <x v="53"/>
    <x v="53"/>
    <x v="7"/>
    <m/>
    <m/>
    <s v="VC C-DO"/>
    <x v="53"/>
    <x v="53"/>
    <x v="25"/>
    <x v="12"/>
    <x v="282"/>
    <x v="0"/>
    <x v="2"/>
    <x v="0"/>
    <x v="0"/>
    <n v="5.25"/>
    <n v="2.625"/>
    <n v="0.76190476190476186"/>
    <n v="0.14512471655328799"/>
  </r>
  <r>
    <x v="53"/>
    <x v="3"/>
    <x v="6"/>
    <s v=""/>
    <s v="SCAL"/>
    <x v="53"/>
    <x v="53"/>
    <x v="7"/>
    <m/>
    <m/>
    <s v="VC C-DO"/>
    <x v="53"/>
    <x v="53"/>
    <x v="25"/>
    <x v="17"/>
    <x v="283"/>
    <x v="0"/>
    <x v="2"/>
    <x v="0"/>
    <x v="0"/>
    <n v="5.32"/>
    <n v="2.66"/>
    <n v="0.75187969924812026"/>
    <n v="0.14133077053536094"/>
  </r>
  <r>
    <x v="53"/>
    <x v="3"/>
    <x v="6"/>
    <s v=""/>
    <s v="SCAL"/>
    <x v="53"/>
    <x v="53"/>
    <x v="7"/>
    <m/>
    <m/>
    <s v="VC C-DO"/>
    <x v="53"/>
    <x v="53"/>
    <x v="25"/>
    <x v="14"/>
    <x v="284"/>
    <x v="169"/>
    <x v="2"/>
    <x v="1"/>
    <x v="0"/>
    <n v="8.64"/>
    <n v="1.871424"/>
    <n v="2.467001155709124"/>
    <n v="0.28553254117003746"/>
  </r>
  <r>
    <x v="53"/>
    <x v="3"/>
    <x v="6"/>
    <s v=""/>
    <s v="SCAL"/>
    <x v="53"/>
    <x v="53"/>
    <x v="7"/>
    <m/>
    <m/>
    <s v="VC C-DO"/>
    <x v="53"/>
    <x v="53"/>
    <x v="25"/>
    <x v="25"/>
    <x v="285"/>
    <x v="170"/>
    <x v="2"/>
    <x v="1"/>
    <x v="0"/>
    <n v="10.8"/>
    <n v="3.6061199999999998"/>
    <n v="0.83050720865806305"/>
    <n v="7.6898815616487315E-2"/>
  </r>
  <r>
    <x v="53"/>
    <x v="3"/>
    <x v="6"/>
    <s v=""/>
    <s v="SCAL"/>
    <x v="53"/>
    <x v="53"/>
    <x v="7"/>
    <m/>
    <m/>
    <s v="VC C-DO"/>
    <x v="53"/>
    <x v="53"/>
    <x v="25"/>
    <x v="0"/>
    <x v="286"/>
    <x v="0"/>
    <x v="2"/>
    <x v="0"/>
    <x v="0"/>
    <n v="12.161000000000001"/>
    <n v="6.0805000000000007"/>
    <n v="0.32892031905270941"/>
    <n v="2.7047144071434041E-2"/>
  </r>
  <r>
    <x v="53"/>
    <x v="3"/>
    <x v="6"/>
    <s v=""/>
    <s v="SCAL"/>
    <x v="53"/>
    <x v="53"/>
    <x v="7"/>
    <m/>
    <m/>
    <s v="VC C-DO"/>
    <x v="53"/>
    <x v="53"/>
    <x v="25"/>
    <x v="36"/>
    <x v="287"/>
    <x v="0"/>
    <x v="5"/>
    <x v="0"/>
    <x v="0"/>
    <n v="13.769848455066199"/>
    <n v="6.8849242275330997"/>
    <n v="0.29048976196454224"/>
    <n v="2.1096075451554105E-2"/>
  </r>
  <r>
    <x v="53"/>
    <x v="3"/>
    <x v="6"/>
    <s v=""/>
    <s v="SCAL"/>
    <x v="53"/>
    <x v="53"/>
    <x v="7"/>
    <m/>
    <m/>
    <s v="VC C-DO"/>
    <x v="53"/>
    <x v="53"/>
    <x v="25"/>
    <x v="37"/>
    <x v="288"/>
    <x v="0"/>
    <x v="4"/>
    <x v="0"/>
    <x v="0"/>
    <n v="14.200000000000001"/>
    <n v="7.1000000000000005"/>
    <n v="0.28169014084507038"/>
    <n v="1.9837333862328898E-2"/>
  </r>
  <r>
    <x v="53"/>
    <x v="3"/>
    <x v="6"/>
    <s v=""/>
    <s v="SCAL"/>
    <x v="53"/>
    <x v="53"/>
    <x v="7"/>
    <m/>
    <m/>
    <s v="VC C-DO"/>
    <x v="53"/>
    <x v="53"/>
    <x v="25"/>
    <x v="34"/>
    <x v="289"/>
    <x v="0"/>
    <x v="2"/>
    <x v="0"/>
    <x v="0"/>
    <n v="22.2"/>
    <n v="11.1"/>
    <n v="0.18018018018018017"/>
    <n v="8.1162243324405491E-3"/>
  </r>
  <r>
    <x v="53"/>
    <x v="3"/>
    <x v="6"/>
    <s v=""/>
    <s v="SCAL"/>
    <x v="53"/>
    <x v="53"/>
    <x v="7"/>
    <m/>
    <m/>
    <s v="VC C-DO"/>
    <x v="53"/>
    <x v="53"/>
    <x v="25"/>
    <x v="2"/>
    <x v="290"/>
    <x v="171"/>
    <x v="2"/>
    <x v="1"/>
    <x v="0"/>
    <n v="22.48"/>
    <n v="3.5968"/>
    <n v="1.7376556939501779"/>
    <n v="7.7297851154367339E-2"/>
  </r>
  <r>
    <x v="53"/>
    <x v="3"/>
    <x v="6"/>
    <s v=""/>
    <s v="SCAL"/>
    <x v="53"/>
    <x v="53"/>
    <x v="7"/>
    <m/>
    <m/>
    <s v="VC C-DO"/>
    <x v="53"/>
    <x v="53"/>
    <x v="25"/>
    <x v="35"/>
    <x v="291"/>
    <x v="0"/>
    <x v="2"/>
    <x v="0"/>
    <x v="0"/>
    <n v="22.8"/>
    <n v="11.4"/>
    <n v="0.17543859649122806"/>
    <n v="7.6946752847029849E-3"/>
  </r>
  <r>
    <x v="53"/>
    <x v="3"/>
    <x v="6"/>
    <s v=""/>
    <s v="SCAL"/>
    <x v="53"/>
    <x v="53"/>
    <x v="7"/>
    <m/>
    <m/>
    <s v="VC C-DO"/>
    <x v="53"/>
    <x v="53"/>
    <x v="25"/>
    <x v="4"/>
    <x v="292"/>
    <x v="172"/>
    <x v="2"/>
    <x v="1"/>
    <x v="0"/>
    <n v="24.44"/>
    <n v="3.9104000000000001"/>
    <n v="1.5983019639934533"/>
    <n v="6.5396970703496454E-2"/>
  </r>
  <r>
    <x v="53"/>
    <x v="3"/>
    <x v="6"/>
    <s v=""/>
    <s v="SCAL"/>
    <x v="53"/>
    <x v="53"/>
    <x v="7"/>
    <m/>
    <m/>
    <s v="VC C-DO"/>
    <x v="53"/>
    <x v="53"/>
    <x v="25"/>
    <x v="38"/>
    <x v="293"/>
    <x v="0"/>
    <x v="2"/>
    <x v="0"/>
    <x v="0"/>
    <n v="25.7"/>
    <n v="12.85"/>
    <n v="0.1556420233463035"/>
    <n v="6.0561098578328209E-3"/>
  </r>
  <r>
    <x v="53"/>
    <x v="3"/>
    <x v="6"/>
    <s v=""/>
    <s v="SCAL"/>
    <x v="53"/>
    <x v="53"/>
    <x v="7"/>
    <m/>
    <m/>
    <s v="VC C-DO"/>
    <x v="53"/>
    <x v="53"/>
    <x v="25"/>
    <x v="9"/>
    <x v="294"/>
    <x v="0"/>
    <x v="2"/>
    <x v="0"/>
    <x v="0"/>
    <n v="36.9"/>
    <n v="18.45"/>
    <n v="0.10840108401084012"/>
    <n v="2.9376987536813039E-3"/>
  </r>
  <r>
    <x v="53"/>
    <x v="3"/>
    <x v="6"/>
    <s v=""/>
    <s v="SCAL"/>
    <x v="53"/>
    <x v="53"/>
    <x v="7"/>
    <m/>
    <m/>
    <s v="VC C-DO"/>
    <x v="53"/>
    <x v="53"/>
    <x v="25"/>
    <x v="26"/>
    <x v="295"/>
    <x v="0"/>
    <x v="2"/>
    <x v="0"/>
    <x v="0"/>
    <n v="37"/>
    <n v="18.5"/>
    <n v="0.10810810810810811"/>
    <n v="2.9218407596785976E-3"/>
  </r>
  <r>
    <x v="53"/>
    <x v="3"/>
    <x v="6"/>
    <s v=""/>
    <s v="SCAL"/>
    <x v="53"/>
    <x v="53"/>
    <x v="7"/>
    <m/>
    <m/>
    <s v="VC C-DO"/>
    <x v="53"/>
    <x v="53"/>
    <x v="25"/>
    <x v="23"/>
    <x v="296"/>
    <x v="173"/>
    <x v="2"/>
    <x v="1"/>
    <x v="0"/>
    <n v="38.300000000000004"/>
    <n v="9.7703299999999995"/>
    <n v="0.40121790771149829"/>
    <n v="1.0475663386723191E-2"/>
  </r>
  <r>
    <x v="53"/>
    <x v="3"/>
    <x v="6"/>
    <s v=""/>
    <s v="SCAL"/>
    <x v="53"/>
    <x v="53"/>
    <x v="7"/>
    <m/>
    <m/>
    <s v="VC C-DO"/>
    <x v="53"/>
    <x v="53"/>
    <x v="25"/>
    <x v="24"/>
    <x v="297"/>
    <x v="174"/>
    <x v="2"/>
    <x v="1"/>
    <x v="0"/>
    <n v="39.35"/>
    <n v="20.658749999999998"/>
    <n v="9.2201217632330384E-2"/>
    <n v="2.3431059118762484E-3"/>
  </r>
  <r>
    <x v="53"/>
    <x v="3"/>
    <x v="6"/>
    <s v=""/>
    <s v="SCAL"/>
    <x v="53"/>
    <x v="53"/>
    <x v="7"/>
    <m/>
    <m/>
    <s v="VC C-DO"/>
    <x v="53"/>
    <x v="53"/>
    <x v="25"/>
    <x v="1"/>
    <x v="298"/>
    <x v="175"/>
    <x v="2"/>
    <x v="1"/>
    <x v="0"/>
    <n v="41"/>
    <n v="9.02"/>
    <n v="0.5039306591413022"/>
    <n v="1.2290991686373223E-2"/>
  </r>
  <r>
    <x v="53"/>
    <x v="3"/>
    <x v="6"/>
    <s v=""/>
    <s v="SCAL"/>
    <x v="53"/>
    <x v="53"/>
    <x v="7"/>
    <m/>
    <m/>
    <s v="VC C-DO"/>
    <x v="53"/>
    <x v="53"/>
    <x v="25"/>
    <x v="30"/>
    <x v="299"/>
    <x v="0"/>
    <x v="2"/>
    <x v="0"/>
    <x v="0"/>
    <n v="46.4"/>
    <n v="23.2"/>
    <n v="8.620689655172413E-2"/>
    <n v="1.8579072532699168E-3"/>
  </r>
  <r>
    <x v="53"/>
    <x v="3"/>
    <x v="6"/>
    <s v=""/>
    <s v="SCAL"/>
    <x v="53"/>
    <x v="53"/>
    <x v="7"/>
    <m/>
    <m/>
    <s v="VC C-DO"/>
    <x v="53"/>
    <x v="53"/>
    <x v="25"/>
    <x v="22"/>
    <x v="300"/>
    <x v="176"/>
    <x v="2"/>
    <x v="1"/>
    <x v="0"/>
    <n v="70.7"/>
    <n v="17.455829999999999"/>
    <n v="0.23202693668831126"/>
    <n v="3.2818520040779529E-3"/>
  </r>
  <r>
    <x v="53"/>
    <x v="3"/>
    <x v="6"/>
    <s v=""/>
    <s v="SCAL"/>
    <x v="53"/>
    <x v="53"/>
    <x v="7"/>
    <m/>
    <m/>
    <s v="VC C-DO"/>
    <x v="53"/>
    <x v="53"/>
    <x v="25"/>
    <x v="29"/>
    <x v="301"/>
    <x v="177"/>
    <x v="2"/>
    <x v="1"/>
    <x v="0"/>
    <n v="83.2"/>
    <n v="12.554879999999999"/>
    <n v="0.52783501198379723"/>
    <n v="6.3441708171129482E-3"/>
  </r>
  <r>
    <x v="53"/>
    <x v="3"/>
    <x v="6"/>
    <s v=""/>
    <s v="SCAL"/>
    <x v="53"/>
    <x v="53"/>
    <x v="7"/>
    <m/>
    <m/>
    <s v="VC C-DO"/>
    <x v="53"/>
    <x v="53"/>
    <x v="25"/>
    <x v="28"/>
    <x v="302"/>
    <x v="178"/>
    <x v="2"/>
    <x v="1"/>
    <x v="0"/>
    <n v="93.5"/>
    <n v="13.146100000000001"/>
    <n v="0.54102551581291525"/>
    <n v="5.7863691530793066E-3"/>
  </r>
  <r>
    <x v="53"/>
    <x v="3"/>
    <x v="6"/>
    <s v=""/>
    <s v="SSEC"/>
    <x v="53"/>
    <x v="53"/>
    <x v="7"/>
    <m/>
    <m/>
    <s v="VC C-DO"/>
    <x v="53"/>
    <x v="53"/>
    <x v="25"/>
    <x v="36"/>
    <x v="303"/>
    <x v="0"/>
    <x v="8"/>
    <x v="0"/>
    <x v="0"/>
    <n v="103.424628177103"/>
    <n v="51.712314088551501"/>
    <n v="3.8675507666804963E-2"/>
    <n v="3.7394872332127243E-4"/>
  </r>
  <r>
    <x v="53"/>
    <x v="3"/>
    <x v="6"/>
    <s v=""/>
    <s v="SCAL"/>
    <x v="53"/>
    <x v="53"/>
    <x v="7"/>
    <m/>
    <m/>
    <s v="VC C-DO"/>
    <x v="53"/>
    <x v="53"/>
    <x v="25"/>
    <x v="36"/>
    <x v="304"/>
    <x v="0"/>
    <x v="6"/>
    <x v="0"/>
    <x v="0"/>
    <n v="133.138969873664"/>
    <n v="66.569484936831998"/>
    <n v="3.0043795620437901E-2"/>
    <n v="2.2565741382066091E-4"/>
  </r>
  <r>
    <x v="53"/>
    <x v="3"/>
    <x v="6"/>
    <s v=""/>
    <s v="SCAL"/>
    <x v="53"/>
    <x v="53"/>
    <x v="7"/>
    <m/>
    <m/>
    <s v="VC C-DO"/>
    <x v="53"/>
    <x v="53"/>
    <x v="25"/>
    <x v="1"/>
    <x v="305"/>
    <x v="0"/>
    <x v="2"/>
    <x v="0"/>
    <x v="0"/>
    <n v="196"/>
    <n v="98"/>
    <n v="2.0408163265306121E-2"/>
    <n v="1.0412328196584757E-4"/>
  </r>
  <r>
    <x v="53"/>
    <x v="3"/>
    <x v="6"/>
    <s v=""/>
    <s v="SCAL"/>
    <x v="53"/>
    <x v="53"/>
    <x v="7"/>
    <m/>
    <m/>
    <s v="VC C-DO"/>
    <x v="53"/>
    <x v="53"/>
    <x v="25"/>
    <x v="39"/>
    <x v="306"/>
    <x v="179"/>
    <x v="7"/>
    <x v="1"/>
    <x v="0"/>
    <n v="285"/>
    <n v="35.340000000000003"/>
    <n v="0.22819796629972428"/>
    <n v="8.0069461859552378E-4"/>
  </r>
  <r>
    <x v="53"/>
    <x v="3"/>
    <x v="6"/>
    <s v=""/>
    <s v="SSEC"/>
    <x v="53"/>
    <x v="53"/>
    <x v="7"/>
    <m/>
    <m/>
    <s v="VC C-DO"/>
    <x v="53"/>
    <x v="53"/>
    <x v="25"/>
    <x v="40"/>
    <x v="307"/>
    <x v="0"/>
    <x v="4"/>
    <x v="0"/>
    <x v="0"/>
    <n v="411.6"/>
    <n v="205.8"/>
    <n v="9.7181729834791043E-3"/>
    <n v="2.3610721534205792E-5"/>
  </r>
  <r>
    <x v="53"/>
    <x v="3"/>
    <x v="6"/>
    <s v=""/>
    <s v="SFRA"/>
    <x v="53"/>
    <x v="53"/>
    <x v="7"/>
    <m/>
    <m/>
    <s v="VC C-DO"/>
    <x v="53"/>
    <x v="53"/>
    <x v="25"/>
    <x v="40"/>
    <x v="308"/>
    <x v="0"/>
    <x v="4"/>
    <x v="0"/>
    <x v="0"/>
    <n v="514.6"/>
    <n v="257.3"/>
    <n v="7.7730275942479591E-3"/>
    <n v="1.5104989495235053E-5"/>
  </r>
  <r>
    <x v="53"/>
    <x v="3"/>
    <x v="6"/>
    <s v=""/>
    <s v="SCAL"/>
    <x v="53"/>
    <x v="53"/>
    <x v="7"/>
    <m/>
    <m/>
    <s v="VC C-DO"/>
    <x v="53"/>
    <x v="53"/>
    <x v="25"/>
    <x v="41"/>
    <x v="309"/>
    <x v="0"/>
    <x v="2"/>
    <x v="0"/>
    <x v="0"/>
    <n v="539"/>
    <n v="269.5"/>
    <n v="7.4211502782931356E-3"/>
    <n v="1.3768367863252571E-5"/>
  </r>
  <r>
    <x v="53"/>
    <x v="3"/>
    <x v="6"/>
    <s v=""/>
    <s v="SCAL"/>
    <x v="53"/>
    <x v="53"/>
    <x v="7"/>
    <m/>
    <m/>
    <s v="VC C-DO"/>
    <x v="53"/>
    <x v="53"/>
    <x v="25"/>
    <x v="42"/>
    <x v="310"/>
    <x v="0"/>
    <x v="2"/>
    <x v="0"/>
    <x v="0"/>
    <n v="730"/>
    <n v="365"/>
    <n v="5.4794520547945206E-3"/>
    <n v="7.5060987051979735E-6"/>
  </r>
  <r>
    <x v="53"/>
    <x v="3"/>
    <x v="6"/>
    <s v=""/>
    <s v="SFRA"/>
    <x v="53"/>
    <x v="53"/>
    <x v="7"/>
    <m/>
    <m/>
    <s v="VC C-DO"/>
    <x v="53"/>
    <x v="53"/>
    <x v="25"/>
    <x v="40"/>
    <x v="311"/>
    <x v="0"/>
    <x v="4"/>
    <x v="0"/>
    <x v="0"/>
    <n v="4666.2"/>
    <n v="2333.1"/>
    <n v="8.5722858000085726E-4"/>
    <n v="1.8371020959257153E-7"/>
  </r>
  <r>
    <x v="53"/>
    <x v="3"/>
    <x v="6"/>
    <s v=""/>
    <s v="SCAL"/>
    <x v="53"/>
    <x v="53"/>
    <x v="7"/>
    <m/>
    <m/>
    <s v="VC C-DO"/>
    <x v="53"/>
    <x v="53"/>
    <x v="25"/>
    <x v="16"/>
    <x v="312"/>
    <x v="180"/>
    <x v="2"/>
    <x v="1"/>
    <x v="0"/>
    <n v="8820"/>
    <n v="1093.68"/>
    <n v="7.3737438090046977E-3"/>
    <n v="8.3602537517060065E-7"/>
  </r>
  <r>
    <x v="54"/>
    <x v="4"/>
    <x v="7"/>
    <s v="tige"/>
    <s v="SSEC"/>
    <x v="54"/>
    <x v="54"/>
    <x v="3"/>
    <s v="Etang de Ponty, au NO site Les Salles"/>
    <s v="aval BV"/>
    <s v="Etang de Ponty, au NO site Les Salles"/>
    <x v="54"/>
    <x v="54"/>
    <x v="2"/>
    <x v="7"/>
    <x v="37"/>
    <x v="0"/>
    <x v="3"/>
    <x v="0"/>
    <x v="0"/>
    <n v="10"/>
    <n v="5"/>
    <n v="0.4"/>
    <n v="0.04"/>
  </r>
  <r>
    <x v="54"/>
    <x v="4"/>
    <x v="7"/>
    <s v="tige"/>
    <s v="SSEC"/>
    <x v="54"/>
    <x v="54"/>
    <x v="3"/>
    <s v="Etang de Ponty, au NO site Les Salles"/>
    <s v="aval BV"/>
    <s v="Etang de Ponty, au NO site Les Salles"/>
    <x v="54"/>
    <x v="54"/>
    <x v="2"/>
    <x v="8"/>
    <x v="158"/>
    <x v="0"/>
    <x v="3"/>
    <x v="0"/>
    <x v="0"/>
    <n v="1.8"/>
    <n v="0.9"/>
    <n v="2.2222222222222223"/>
    <n v="1.2345679012345678"/>
  </r>
  <r>
    <x v="54"/>
    <x v="4"/>
    <x v="7"/>
    <s v="tige"/>
    <s v="SSEC"/>
    <x v="54"/>
    <x v="54"/>
    <x v="3"/>
    <s v="Etang de Ponty, au NO site Les Salles"/>
    <s v="aval BV"/>
    <s v="Etang de Ponty, au NO site Les Salles"/>
    <x v="54"/>
    <x v="54"/>
    <x v="2"/>
    <x v="9"/>
    <x v="313"/>
    <x v="0"/>
    <x v="3"/>
    <x v="0"/>
    <x v="0"/>
    <n v="3300"/>
    <n v="1650"/>
    <n v="1.2121212121212121E-3"/>
    <n v="3.6730945821854913E-7"/>
  </r>
  <r>
    <x v="54"/>
    <x v="4"/>
    <x v="7"/>
    <s v="tige"/>
    <s v="SSEC"/>
    <x v="54"/>
    <x v="54"/>
    <x v="3"/>
    <s v="Etang de Ponty, au NO site Les Salles"/>
    <s v="aval BV"/>
    <s v="Etang de Ponty, au NO site Les Salles"/>
    <x v="54"/>
    <x v="54"/>
    <x v="2"/>
    <x v="10"/>
    <x v="314"/>
    <x v="0"/>
    <x v="3"/>
    <x v="0"/>
    <x v="0"/>
    <n v="2.1"/>
    <n v="1.05"/>
    <n v="1.9047619047619049"/>
    <n v="0.90702947845804982"/>
  </r>
  <r>
    <x v="54"/>
    <x v="4"/>
    <x v="7"/>
    <s v="tige"/>
    <s v="SSEC"/>
    <x v="54"/>
    <x v="54"/>
    <x v="3"/>
    <s v="Etang de Ponty, au NO site Les Salles"/>
    <s v="aval BV"/>
    <s v="Etang de Ponty, au NO site Les Salles"/>
    <x v="54"/>
    <x v="54"/>
    <x v="2"/>
    <x v="11"/>
    <x v="315"/>
    <x v="0"/>
    <x v="3"/>
    <x v="0"/>
    <x v="0"/>
    <n v="140"/>
    <n v="70"/>
    <n v="2.8571428571428571E-2"/>
    <n v="2.0408163265306123E-4"/>
  </r>
  <r>
    <x v="54"/>
    <x v="4"/>
    <x v="7"/>
    <s v="tige"/>
    <s v="SSEC"/>
    <x v="54"/>
    <x v="54"/>
    <x v="3"/>
    <s v="Etang de Ponty, au NO site Les Salles"/>
    <s v="aval BV"/>
    <s v="Etang de Ponty, au NO site Les Salles"/>
    <x v="54"/>
    <x v="54"/>
    <x v="2"/>
    <x v="12"/>
    <x v="256"/>
    <x v="0"/>
    <x v="3"/>
    <x v="0"/>
    <x v="0"/>
    <n v="3.3"/>
    <n v="1.65"/>
    <n v="1.2121212121212122"/>
    <n v="0.36730945821854916"/>
  </r>
  <r>
    <x v="54"/>
    <x v="4"/>
    <x v="7"/>
    <s v="tige"/>
    <s v="SSEC"/>
    <x v="54"/>
    <x v="54"/>
    <x v="3"/>
    <s v="Etang de Ponty, au NO site Les Salles"/>
    <s v="aval BV"/>
    <s v="Etang de Ponty, au NO site Les Salles"/>
    <x v="54"/>
    <x v="54"/>
    <x v="2"/>
    <x v="13"/>
    <x v="255"/>
    <x v="0"/>
    <x v="3"/>
    <x v="0"/>
    <x v="0"/>
    <n v="4"/>
    <n v="2"/>
    <n v="1"/>
    <n v="0.25"/>
  </r>
  <r>
    <x v="54"/>
    <x v="4"/>
    <x v="7"/>
    <s v="tige"/>
    <s v="SSEC"/>
    <x v="54"/>
    <x v="54"/>
    <x v="3"/>
    <s v="Etang de Ponty, au NO site Les Salles"/>
    <s v="aval BV"/>
    <s v="Etang de Ponty, au NO site Les Salles"/>
    <x v="54"/>
    <x v="54"/>
    <x v="2"/>
    <x v="14"/>
    <x v="316"/>
    <x v="0"/>
    <x v="3"/>
    <x v="0"/>
    <x v="0"/>
    <n v="2.2999999999999998"/>
    <n v="1.1499999999999999"/>
    <n v="1.7391304347826089"/>
    <n v="0.7561436672967865"/>
  </r>
  <r>
    <x v="54"/>
    <x v="4"/>
    <x v="7"/>
    <s v="tige"/>
    <s v="SSEC"/>
    <x v="54"/>
    <x v="54"/>
    <x v="3"/>
    <s v="Etang de Ponty, au NO site Les Salles"/>
    <s v="aval BV"/>
    <s v="Etang de Ponty, au NO site Les Salles"/>
    <x v="54"/>
    <x v="54"/>
    <x v="2"/>
    <x v="15"/>
    <x v="158"/>
    <x v="0"/>
    <x v="3"/>
    <x v="0"/>
    <x v="0"/>
    <n v="1.8"/>
    <n v="0.9"/>
    <n v="2.2222222222222223"/>
    <n v="1.2345679012345678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16"/>
    <x v="317"/>
    <x v="181"/>
    <x v="3"/>
    <x v="1"/>
    <x v="0"/>
    <n v="1470"/>
    <n v="170"/>
    <n v="5.0865051903114189E-2"/>
    <n v="3.4602076124567477E-5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17"/>
    <x v="163"/>
    <x v="0"/>
    <x v="3"/>
    <x v="0"/>
    <x v="0"/>
    <n v="6"/>
    <n v="3"/>
    <n v="0.66666666666666663"/>
    <n v="0.1111111111111111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18"/>
    <x v="163"/>
    <x v="0"/>
    <x v="3"/>
    <x v="0"/>
    <x v="0"/>
    <n v="6"/>
    <n v="3"/>
    <n v="0.66666666666666663"/>
    <n v="0.1111111111111111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19"/>
    <x v="258"/>
    <x v="0"/>
    <x v="3"/>
    <x v="0"/>
    <x v="0"/>
    <n v="50"/>
    <n v="25"/>
    <n v="0.08"/>
    <n v="1.6000000000000001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0"/>
    <x v="318"/>
    <x v="0"/>
    <x v="3"/>
    <x v="0"/>
    <x v="0"/>
    <n v="240"/>
    <n v="120"/>
    <n v="1.6666666666666666E-2"/>
    <n v="6.9444444444444444E-5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1"/>
    <x v="260"/>
    <x v="0"/>
    <x v="3"/>
    <x v="0"/>
    <x v="0"/>
    <n v="8"/>
    <n v="4"/>
    <n v="0.5"/>
    <n v="6.25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2"/>
    <x v="319"/>
    <x v="0"/>
    <x v="3"/>
    <x v="0"/>
    <x v="0"/>
    <n v="11"/>
    <n v="5.5"/>
    <n v="0.36363636363636365"/>
    <n v="3.3057851239669422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3"/>
    <x v="320"/>
    <x v="182"/>
    <x v="3"/>
    <x v="1"/>
    <x v="0"/>
    <n v="3.2"/>
    <n v="1.2"/>
    <n v="2.2222222222222223"/>
    <n v="0.6944444444444444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4"/>
    <x v="321"/>
    <x v="0"/>
    <x v="3"/>
    <x v="0"/>
    <x v="0"/>
    <n v="40"/>
    <n v="20"/>
    <n v="0.1"/>
    <n v="2.5000000000000001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5"/>
    <x v="322"/>
    <x v="0"/>
    <x v="3"/>
    <x v="0"/>
    <x v="0"/>
    <n v="2.8"/>
    <n v="1.4"/>
    <n v="1.4285714285714286"/>
    <n v="0.51020408163265318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6"/>
    <x v="323"/>
    <x v="0"/>
    <x v="3"/>
    <x v="0"/>
    <x v="0"/>
    <n v="19"/>
    <n v="9.5"/>
    <n v="0.21052631578947367"/>
    <n v="1.1080332409972299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7"/>
    <x v="324"/>
    <x v="0"/>
    <x v="3"/>
    <x v="0"/>
    <x v="0"/>
    <n v="300"/>
    <n v="150"/>
    <n v="1.3333333333333334E-2"/>
    <n v="4.4444444444444447E-5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"/>
    <x v="325"/>
    <x v="0"/>
    <x v="3"/>
    <x v="0"/>
    <x v="0"/>
    <n v="1500"/>
    <n v="750"/>
    <n v="2.6666666666666666E-3"/>
    <n v="1.7777777777777777E-6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1"/>
    <x v="315"/>
    <x v="0"/>
    <x v="3"/>
    <x v="0"/>
    <x v="0"/>
    <n v="140"/>
    <n v="70"/>
    <n v="2.8571428571428571E-2"/>
    <n v="2.0408163265306123E-4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8"/>
    <x v="262"/>
    <x v="183"/>
    <x v="3"/>
    <x v="1"/>
    <x v="0"/>
    <n v="36"/>
    <n v="6"/>
    <n v="1"/>
    <n v="2.7777777777777776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29"/>
    <x v="326"/>
    <x v="184"/>
    <x v="3"/>
    <x v="1"/>
    <x v="0"/>
    <n v="39"/>
    <n v="7"/>
    <n v="0.79591836734693877"/>
    <n v="2.0408163265306121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"/>
    <x v="30"/>
    <x v="327"/>
    <x v="136"/>
    <x v="3"/>
    <x v="1"/>
    <x v="0"/>
    <n v="46"/>
    <n v="12"/>
    <n v="0.31944444444444442"/>
    <n v="6.9444444444444441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37"/>
    <x v="180"/>
    <x v="0"/>
    <x v="4"/>
    <x v="0"/>
    <x v="0"/>
    <n v="4.3"/>
    <n v="2.15"/>
    <n v="0.93023255813953487"/>
    <n v="0.2163331530557058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8"/>
    <x v="328"/>
    <x v="0"/>
    <x v="3"/>
    <x v="0"/>
    <x v="0"/>
    <n v="8.7200000000000006"/>
    <n v="4.3600000000000003"/>
    <n v="0.4587155963302752"/>
    <n v="5.2604999579159997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14"/>
    <x v="157"/>
    <x v="0"/>
    <x v="3"/>
    <x v="0"/>
    <x v="0"/>
    <n v="12.3"/>
    <n v="6.15"/>
    <n v="0.32520325203252032"/>
    <n v="2.6439288783131731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13"/>
    <x v="329"/>
    <x v="0"/>
    <x v="3"/>
    <x v="0"/>
    <x v="0"/>
    <n v="12.8"/>
    <n v="6.4"/>
    <n v="0.31249999999999994"/>
    <n v="2.4414062499999997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25"/>
    <x v="330"/>
    <x v="0"/>
    <x v="3"/>
    <x v="0"/>
    <x v="0"/>
    <n v="13.8"/>
    <n v="6.9"/>
    <n v="0.28985507246376807"/>
    <n v="2.1003990758244065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12"/>
    <x v="331"/>
    <x v="0"/>
    <x v="3"/>
    <x v="0"/>
    <x v="0"/>
    <n v="14.4"/>
    <n v="7.2"/>
    <n v="0.27777777777777779"/>
    <n v="1.9290123456790122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0"/>
    <x v="332"/>
    <x v="0"/>
    <x v="3"/>
    <x v="0"/>
    <x v="0"/>
    <n v="15.67"/>
    <n v="7.835"/>
    <n v="0.25526483726866622"/>
    <n v="1.6290034286449664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33"/>
    <x v="333"/>
    <x v="0"/>
    <x v="3"/>
    <x v="0"/>
    <x v="0"/>
    <n v="17.7"/>
    <n v="8.85"/>
    <n v="0.22598870056497178"/>
    <n v="1.2767723195761117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17"/>
    <x v="334"/>
    <x v="0"/>
    <x v="3"/>
    <x v="0"/>
    <x v="0"/>
    <n v="18.400000000000002"/>
    <n v="9.2000000000000011"/>
    <n v="0.21739130434782608"/>
    <n v="1.1814744801512286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23"/>
    <x v="335"/>
    <x v="0"/>
    <x v="3"/>
    <x v="0"/>
    <x v="0"/>
    <n v="19.400000000000002"/>
    <n v="9.7000000000000011"/>
    <n v="0.20618556701030927"/>
    <n v="1.0628122010840683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38"/>
    <x v="336"/>
    <x v="0"/>
    <x v="3"/>
    <x v="0"/>
    <x v="0"/>
    <n v="35.200000000000003"/>
    <n v="17.600000000000001"/>
    <n v="0.11363636363636363"/>
    <n v="3.2283057851239666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35"/>
    <x v="294"/>
    <x v="0"/>
    <x v="3"/>
    <x v="0"/>
    <x v="0"/>
    <n v="36.9"/>
    <n v="18.45"/>
    <n v="0.10840108401084012"/>
    <n v="2.9376987536813039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34"/>
    <x v="337"/>
    <x v="0"/>
    <x v="3"/>
    <x v="0"/>
    <x v="0"/>
    <n v="56"/>
    <n v="28"/>
    <n v="7.1428571428571425E-2"/>
    <n v="1.2755102040816326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39"/>
    <x v="338"/>
    <x v="185"/>
    <x v="9"/>
    <x v="1"/>
    <x v="0"/>
    <n v="57.9"/>
    <n v="8.9050200000000004"/>
    <n v="0.7301444112619121"/>
    <n v="1.2610438881898308E-2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22"/>
    <x v="339"/>
    <x v="0"/>
    <x v="3"/>
    <x v="0"/>
    <x v="0"/>
    <n v="59.5"/>
    <n v="29.75"/>
    <n v="6.7226890756302518E-2"/>
    <n v="1.1298637101899583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29"/>
    <x v="340"/>
    <x v="186"/>
    <x v="3"/>
    <x v="1"/>
    <x v="0"/>
    <n v="68.8"/>
    <n v="17.63344"/>
    <n v="0.22126582909631987"/>
    <n v="3.2160730973302305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28"/>
    <x v="341"/>
    <x v="187"/>
    <x v="3"/>
    <x v="1"/>
    <x v="0"/>
    <n v="71.7"/>
    <n v="17.68122"/>
    <n v="0.2293478640360507"/>
    <n v="3.1987149795822969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30"/>
    <x v="342"/>
    <x v="188"/>
    <x v="3"/>
    <x v="1"/>
    <x v="0"/>
    <n v="72.3"/>
    <n v="30.0045"/>
    <n v="8.0309238754749032E-2"/>
    <n v="1.1107778527627806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26"/>
    <x v="343"/>
    <x v="0"/>
    <x v="3"/>
    <x v="0"/>
    <x v="0"/>
    <n v="75.8"/>
    <n v="37.9"/>
    <n v="5.2770448548812667E-2"/>
    <n v="6.9618006001072124E-4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36"/>
    <x v="344"/>
    <x v="0"/>
    <x v="8"/>
    <x v="0"/>
    <x v="0"/>
    <n v="85.975282106394388"/>
    <n v="42.987641053197194"/>
    <n v="4.6525000000000011E-2"/>
    <n v="5.4114390625000029E-4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24"/>
    <x v="345"/>
    <x v="0"/>
    <x v="3"/>
    <x v="0"/>
    <x v="0"/>
    <n v="158"/>
    <n v="79"/>
    <n v="2.5316455696202531E-2"/>
    <n v="1.602307322544464E-4"/>
  </r>
  <r>
    <x v="54"/>
    <x v="4"/>
    <x v="7"/>
    <s v="tige"/>
    <s v="SFRA"/>
    <x v="54"/>
    <x v="54"/>
    <x v="3"/>
    <s v="Hors influence"/>
    <s v="aval BV"/>
    <s v="Etang de Ponty, au NO site Les Salles"/>
    <x v="54"/>
    <x v="54"/>
    <x v="26"/>
    <x v="40"/>
    <x v="346"/>
    <x v="0"/>
    <x v="4"/>
    <x v="0"/>
    <x v="0"/>
    <n v="186.1"/>
    <n v="93.05"/>
    <n v="2.1493820526598602E-2"/>
    <n v="1.1549608020740786E-4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1"/>
    <x v="347"/>
    <x v="0"/>
    <x v="3"/>
    <x v="0"/>
    <x v="0"/>
    <n v="252"/>
    <n v="126"/>
    <n v="1.5873015873015872E-2"/>
    <n v="6.2988158226253471E-5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41"/>
    <x v="348"/>
    <x v="0"/>
    <x v="3"/>
    <x v="0"/>
    <x v="0"/>
    <n v="908"/>
    <n v="454"/>
    <n v="4.4052863436123352E-3"/>
    <n v="4.8516369423043337E-6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9"/>
    <x v="250"/>
    <x v="0"/>
    <x v="3"/>
    <x v="0"/>
    <x v="0"/>
    <n v="1080"/>
    <n v="540"/>
    <n v="3.7037037037037038E-3"/>
    <n v="3.429355281207133E-6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42"/>
    <x v="349"/>
    <x v="0"/>
    <x v="3"/>
    <x v="0"/>
    <x v="0"/>
    <n v="1530"/>
    <n v="765"/>
    <n v="2.6143790849673201E-3"/>
    <n v="1.7087444999786407E-6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16"/>
    <x v="350"/>
    <x v="189"/>
    <x v="3"/>
    <x v="1"/>
    <x v="0"/>
    <n v="1800"/>
    <n v="276.84000000000003"/>
    <n v="2.34863118955915E-2"/>
    <n v="1.3047951053106388E-5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7"/>
    <x v="314"/>
    <x v="0"/>
    <x v="2"/>
    <x v="0"/>
    <x v="2"/>
    <n v="2.1"/>
    <n v="1.05"/>
    <n v="1.9047619047619049"/>
    <n v="0.9070294784580498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9"/>
    <x v="351"/>
    <x v="0"/>
    <x v="2"/>
    <x v="0"/>
    <x v="2"/>
    <n v="1000"/>
    <n v="500"/>
    <n v="4.0000000000000001E-3"/>
    <n v="3.9999999999999998E-6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0"/>
    <x v="352"/>
    <x v="0"/>
    <x v="2"/>
    <x v="0"/>
    <x v="2"/>
    <n v="0.9"/>
    <n v="0.45"/>
    <n v="4.4444444444444446"/>
    <n v="4.938271604938271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1"/>
    <x v="353"/>
    <x v="0"/>
    <x v="2"/>
    <x v="0"/>
    <x v="2"/>
    <n v="33"/>
    <n v="16.5"/>
    <n v="0.12121212121212122"/>
    <n v="3.6730945821854912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2"/>
    <x v="354"/>
    <x v="0"/>
    <x v="2"/>
    <x v="0"/>
    <x v="2"/>
    <n v="0.8"/>
    <n v="0.4"/>
    <n v="4.9999999999999991"/>
    <n v="6.2499999999999991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3"/>
    <x v="354"/>
    <x v="0"/>
    <x v="2"/>
    <x v="0"/>
    <x v="2"/>
    <n v="0.8"/>
    <n v="0.4"/>
    <n v="4.9999999999999991"/>
    <n v="6.2499999999999991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4"/>
    <x v="355"/>
    <x v="190"/>
    <x v="2"/>
    <x v="1"/>
    <x v="2"/>
    <n v="9"/>
    <n v="0.8"/>
    <n v="14.062499999999996"/>
    <n v="1.5624999999999998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5"/>
    <x v="354"/>
    <x v="0"/>
    <x v="2"/>
    <x v="0"/>
    <x v="2"/>
    <n v="0.8"/>
    <n v="0.4"/>
    <n v="4.9999999999999991"/>
    <n v="6.2499999999999991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6"/>
    <x v="356"/>
    <x v="191"/>
    <x v="2"/>
    <x v="1"/>
    <x v="2"/>
    <n v="1310"/>
    <n v="120"/>
    <n v="9.0972222222222218E-2"/>
    <n v="6.9444444444444444E-5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7"/>
    <x v="252"/>
    <x v="0"/>
    <x v="2"/>
    <x v="0"/>
    <x v="2"/>
    <n v="2.4"/>
    <n v="1.2"/>
    <n v="1.6666666666666667"/>
    <n v="0.6944444444444444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8"/>
    <x v="357"/>
    <x v="0"/>
    <x v="2"/>
    <x v="0"/>
    <x v="2"/>
    <n v="1.2"/>
    <n v="0.6"/>
    <n v="3.3333333333333335"/>
    <n v="2.7777777777777777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9"/>
    <x v="319"/>
    <x v="0"/>
    <x v="2"/>
    <x v="0"/>
    <x v="2"/>
    <n v="11"/>
    <n v="5.5"/>
    <n v="0.36363636363636365"/>
    <n v="3.3057851239669422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20"/>
    <x v="269"/>
    <x v="0"/>
    <x v="2"/>
    <x v="0"/>
    <x v="2"/>
    <n v="70"/>
    <n v="35"/>
    <n v="5.7142857142857141E-2"/>
    <n v="8.1632653061224493E-4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21"/>
    <x v="358"/>
    <x v="0"/>
    <x v="2"/>
    <x v="0"/>
    <x v="2"/>
    <n v="2"/>
    <n v="1"/>
    <n v="2"/>
    <n v="1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22"/>
    <x v="199"/>
    <x v="192"/>
    <x v="2"/>
    <x v="1"/>
    <x v="2"/>
    <n v="117"/>
    <n v="13"/>
    <n v="0.69230769230769229"/>
    <n v="5.9171597633136093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23"/>
    <x v="359"/>
    <x v="132"/>
    <x v="2"/>
    <x v="1"/>
    <x v="2"/>
    <n v="90"/>
    <n v="8"/>
    <n v="1.40625"/>
    <n v="1.5625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24"/>
    <x v="359"/>
    <x v="135"/>
    <x v="2"/>
    <x v="1"/>
    <x v="2"/>
    <n v="90"/>
    <n v="11"/>
    <n v="0.74380165289256195"/>
    <n v="8.2644628099173556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25"/>
    <x v="360"/>
    <x v="130"/>
    <x v="2"/>
    <x v="1"/>
    <x v="2"/>
    <n v="32.4"/>
    <n v="3.3"/>
    <n v="2.9752066115702482"/>
    <n v="9.1827364554637289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27"/>
    <x v="361"/>
    <x v="193"/>
    <x v="2"/>
    <x v="1"/>
    <x v="2"/>
    <n v="114"/>
    <n v="27"/>
    <n v="0.15637860082304528"/>
    <n v="1.3717421124828531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1"/>
    <x v="362"/>
    <x v="194"/>
    <x v="2"/>
    <x v="1"/>
    <x v="2"/>
    <n v="280"/>
    <n v="29"/>
    <n v="0.33293697978596909"/>
    <n v="1.1890606420927466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28"/>
    <x v="363"/>
    <x v="195"/>
    <x v="2"/>
    <x v="1"/>
    <x v="2"/>
    <n v="202"/>
    <n v="17"/>
    <n v="0.69896193771626303"/>
    <n v="3.4602076124567475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"/>
    <x v="29"/>
    <x v="364"/>
    <x v="196"/>
    <x v="2"/>
    <x v="1"/>
    <x v="2"/>
    <n v="198"/>
    <n v="20"/>
    <n v="0.495"/>
    <n v="2.5000000000000001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13"/>
    <x v="365"/>
    <x v="0"/>
    <x v="2"/>
    <x v="0"/>
    <x v="2"/>
    <n v="0.65900000000000003"/>
    <n v="0.32950000000000002"/>
    <n v="6.0698027314112286"/>
    <n v="9.210626299561804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3"/>
    <x v="366"/>
    <x v="0"/>
    <x v="2"/>
    <x v="0"/>
    <x v="2"/>
    <n v="0.69600000000000006"/>
    <n v="0.34800000000000003"/>
    <n v="5.7471264367816088"/>
    <n v="8.2573655700885169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43"/>
    <x v="367"/>
    <x v="0"/>
    <x v="2"/>
    <x v="0"/>
    <x v="2"/>
    <n v="0.72100000000000009"/>
    <n v="0.36050000000000004"/>
    <n v="5.5478502080443821"/>
    <n v="7.694660482724524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12"/>
    <x v="368"/>
    <x v="0"/>
    <x v="2"/>
    <x v="0"/>
    <x v="2"/>
    <n v="0.78900000000000003"/>
    <n v="0.39450000000000002"/>
    <n v="5.0697084917617232"/>
    <n v="6.4254860478602316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17"/>
    <x v="369"/>
    <x v="0"/>
    <x v="2"/>
    <x v="0"/>
    <x v="2"/>
    <n v="0.80400000000000005"/>
    <n v="0.40200000000000002"/>
    <n v="4.9751243781094523"/>
    <n v="6.187965644414741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2"/>
    <x v="370"/>
    <x v="0"/>
    <x v="4"/>
    <x v="0"/>
    <x v="2"/>
    <n v="1.0085299999999999"/>
    <n v="0.50426499999999996"/>
    <n v="3.9661685819955781"/>
    <n v="3.9326233052022035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2"/>
    <x v="371"/>
    <x v="0"/>
    <x v="4"/>
    <x v="0"/>
    <x v="2"/>
    <n v="1.0335000000000001"/>
    <n v="0.51675000000000004"/>
    <n v="3.8703434929850018"/>
    <n v="3.744889688422836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8"/>
    <x v="372"/>
    <x v="0"/>
    <x v="2"/>
    <x v="0"/>
    <x v="2"/>
    <n v="1.52"/>
    <n v="0.76"/>
    <n v="2.6315789473684212"/>
    <n v="1.7313019390581716"/>
  </r>
  <r>
    <x v="55"/>
    <x v="4"/>
    <x v="7"/>
    <s v="tige"/>
    <s v="SSEC"/>
    <x v="54"/>
    <x v="54"/>
    <x v="3"/>
    <s v="Hors influence"/>
    <s v="aval BV"/>
    <s v="Etang de Ponty, au NO site Les Salles"/>
    <x v="54"/>
    <x v="54"/>
    <x v="26"/>
    <x v="32"/>
    <x v="373"/>
    <x v="0"/>
    <x v="4"/>
    <x v="0"/>
    <x v="2"/>
    <n v="2.0057100000000001"/>
    <n v="1.0028550000000001"/>
    <n v="1.9943062556401472"/>
    <n v="0.99431436032135601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9"/>
    <x v="374"/>
    <x v="197"/>
    <x v="2"/>
    <x v="1"/>
    <x v="2"/>
    <n v="4.6399999999999997"/>
    <n v="1.5622879999999999"/>
    <n v="1.9010598366005307"/>
    <n v="0.4097111716811489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0"/>
    <x v="375"/>
    <x v="198"/>
    <x v="2"/>
    <x v="1"/>
    <x v="2"/>
    <n v="4.6550000000000002"/>
    <n v="0.65170000000000006"/>
    <n v="10.960345470089216"/>
    <n v="2.3545317873446221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2"/>
    <x v="376"/>
    <x v="0"/>
    <x v="4"/>
    <x v="0"/>
    <x v="2"/>
    <n v="5.0234000000000005"/>
    <n v="2.5117000000000003"/>
    <n v="0.79627344029939873"/>
    <n v="0.15851284793156001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5"/>
    <x v="377"/>
    <x v="199"/>
    <x v="2"/>
    <x v="1"/>
    <x v="2"/>
    <n v="5.74"/>
    <n v="1.3896539999999999"/>
    <n v="2.9723402923470386"/>
    <n v="0.51782931922422271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8"/>
    <x v="378"/>
    <x v="0"/>
    <x v="2"/>
    <x v="0"/>
    <x v="2"/>
    <n v="8.5400000000000009"/>
    <n v="4.2700000000000005"/>
    <n v="0.46838407494145196"/>
    <n v="5.4845910414689919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14"/>
    <x v="379"/>
    <x v="200"/>
    <x v="2"/>
    <x v="1"/>
    <x v="2"/>
    <n v="9.01"/>
    <n v="1.1532799999999999"/>
    <n v="6.7741571864594903"/>
    <n v="0.75184874433512661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0"/>
    <x v="380"/>
    <x v="0"/>
    <x v="2"/>
    <x v="0"/>
    <x v="2"/>
    <n v="11.370000000000001"/>
    <n v="5.6850000000000005"/>
    <n v="0.35180299032541779"/>
    <n v="3.0941336000476494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4"/>
    <x v="381"/>
    <x v="201"/>
    <x v="2"/>
    <x v="1"/>
    <x v="2"/>
    <n v="25.400000000000002"/>
    <n v="6.3423799999999995"/>
    <n v="0.63143579648654058"/>
    <n v="2.4859677027029153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25"/>
    <x v="382"/>
    <x v="202"/>
    <x v="2"/>
    <x v="1"/>
    <x v="2"/>
    <n v="27.8"/>
    <n v="3.5862000000000003"/>
    <n v="2.1616022487580508"/>
    <n v="7.7755476574030605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9"/>
    <x v="383"/>
    <x v="203"/>
    <x v="7"/>
    <x v="1"/>
    <x v="2"/>
    <n v="44.800000000000004"/>
    <n v="5.54176"/>
    <n v="1.4587557695541193"/>
    <n v="3.2561512713261589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26"/>
    <x v="384"/>
    <x v="204"/>
    <x v="2"/>
    <x v="1"/>
    <x v="2"/>
    <n v="86"/>
    <n v="26.23"/>
    <n v="0.12499765629394448"/>
    <n v="1.4534611196970288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23"/>
    <x v="385"/>
    <x v="205"/>
    <x v="2"/>
    <x v="1"/>
    <x v="2"/>
    <n v="87.7"/>
    <n v="16.075409999999998"/>
    <n v="0.33937158495061642"/>
    <n v="3.8696873996649536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24"/>
    <x v="385"/>
    <x v="206"/>
    <x v="2"/>
    <x v="1"/>
    <x v="2"/>
    <n v="87.7"/>
    <n v="14.979159999999998"/>
    <n v="0.39086310158701498"/>
    <n v="4.4568198584608318E-3"/>
  </r>
  <r>
    <x v="54"/>
    <x v="4"/>
    <x v="7"/>
    <s v="tige"/>
    <s v="SSEC"/>
    <x v="54"/>
    <x v="54"/>
    <x v="3"/>
    <s v="Hors influence"/>
    <s v="aval BV"/>
    <s v="Etang de Ponty, au NO site Les Salles"/>
    <x v="54"/>
    <x v="54"/>
    <x v="26"/>
    <x v="31"/>
    <x v="386"/>
    <x v="207"/>
    <x v="3"/>
    <x v="1"/>
    <x v="0"/>
    <n v="87.74"/>
    <n v="8.7740000000000009"/>
    <n v="1.1397310234784588"/>
    <n v="1.2989868058792556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4"/>
    <x v="387"/>
    <x v="208"/>
    <x v="2"/>
    <x v="1"/>
    <x v="2"/>
    <n v="92.23"/>
    <n v="9.2230000000000008"/>
    <n v="1.0842459069717012"/>
    <n v="1.1755891867848868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2"/>
    <x v="388"/>
    <x v="209"/>
    <x v="2"/>
    <x v="1"/>
    <x v="2"/>
    <n v="96.53"/>
    <n v="9.6530000000000005"/>
    <n v="1.0359473738734071"/>
    <n v="1.0731869614352088E-2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42"/>
    <x v="389"/>
    <x v="210"/>
    <x v="2"/>
    <x v="1"/>
    <x v="2"/>
    <n v="102"/>
    <n v="59.374200000000002"/>
    <n v="2.8933743671917558E-2"/>
    <n v="2.8366415364625055E-4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0"/>
    <x v="390"/>
    <x v="211"/>
    <x v="2"/>
    <x v="1"/>
    <x v="2"/>
    <n v="105"/>
    <n v="14.994000000000002"/>
    <n v="0.46704022411952634"/>
    <n v="4.448002134471679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6"/>
    <x v="391"/>
    <x v="0"/>
    <x v="5"/>
    <x v="0"/>
    <x v="2"/>
    <n v="115.48827196496201"/>
    <n v="57.744135982481005"/>
    <n v="3.4635551575432348E-2"/>
    <n v="2.9990535823360863E-4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22"/>
    <x v="392"/>
    <x v="212"/>
    <x v="2"/>
    <x v="1"/>
    <x v="2"/>
    <n v="121"/>
    <n v="15.282300000000001"/>
    <n v="0.51809324340664553"/>
    <n v="4.2817623422036826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41"/>
    <x v="393"/>
    <x v="0"/>
    <x v="2"/>
    <x v="0"/>
    <x v="2"/>
    <n v="155"/>
    <n v="77.5"/>
    <n v="2.5806451612903226E-2"/>
    <n v="1.6649323621227888E-4"/>
  </r>
  <r>
    <x v="55"/>
    <x v="4"/>
    <x v="7"/>
    <s v="tige"/>
    <s v="SSEC"/>
    <x v="54"/>
    <x v="54"/>
    <x v="3"/>
    <s v="Hors influence"/>
    <s v="aval BV"/>
    <s v="Etang de Ponty, au NO site Les Salles"/>
    <x v="54"/>
    <x v="54"/>
    <x v="26"/>
    <x v="36"/>
    <x v="394"/>
    <x v="0"/>
    <x v="8"/>
    <x v="0"/>
    <x v="2"/>
    <n v="178.05676229116"/>
    <n v="89.028381145579999"/>
    <n v="2.2464746345657823E-2"/>
    <n v="1.2616620709368661E-4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29"/>
    <x v="395"/>
    <x v="213"/>
    <x v="2"/>
    <x v="1"/>
    <x v="2"/>
    <n v="191"/>
    <n v="23.1492"/>
    <n v="0.35641944786464547"/>
    <n v="1.8660704076683009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1"/>
    <x v="396"/>
    <x v="214"/>
    <x v="2"/>
    <x v="1"/>
    <x v="2"/>
    <n v="200"/>
    <n v="44"/>
    <n v="0.10330578512396695"/>
    <n v="5.1652892561983473E-4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28"/>
    <x v="397"/>
    <x v="215"/>
    <x v="2"/>
    <x v="1"/>
    <x v="2"/>
    <n v="213"/>
    <n v="25.7517"/>
    <n v="0.3211942743150642"/>
    <n v="1.5079543395073438E-3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7"/>
    <x v="398"/>
    <x v="0"/>
    <x v="4"/>
    <x v="0"/>
    <x v="2"/>
    <n v="239.6"/>
    <n v="119.8"/>
    <n v="1.6694490818030049E-2"/>
    <n v="6.9676505918322415E-5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1"/>
    <x v="399"/>
    <x v="0"/>
    <x v="2"/>
    <x v="0"/>
    <x v="2"/>
    <n v="392.6"/>
    <n v="196.3"/>
    <n v="1.0188487009679063E-2"/>
    <n v="2.5951316886599751E-5"/>
  </r>
  <r>
    <x v="55"/>
    <x v="4"/>
    <x v="7"/>
    <s v="tige"/>
    <s v="SFRA"/>
    <x v="54"/>
    <x v="54"/>
    <x v="3"/>
    <s v="Hors influence"/>
    <s v="aval BV"/>
    <s v="Etang de Ponty, au NO site Les Salles"/>
    <x v="54"/>
    <x v="54"/>
    <x v="26"/>
    <x v="40"/>
    <x v="400"/>
    <x v="0"/>
    <x v="4"/>
    <x v="0"/>
    <x v="2"/>
    <n v="549.1"/>
    <n v="274.55"/>
    <n v="7.2846476051720999E-3"/>
    <n v="1.3266522682884902E-5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36"/>
    <x v="401"/>
    <x v="0"/>
    <x v="6"/>
    <x v="0"/>
    <x v="2"/>
    <n v="648.60368389780103"/>
    <n v="324.30184194890052"/>
    <n v="6.1670941736900005E-3"/>
    <n v="9.508262636790289E-6"/>
  </r>
  <r>
    <x v="55"/>
    <x v="4"/>
    <x v="7"/>
    <s v="tige"/>
    <s v="SSEC"/>
    <x v="54"/>
    <x v="54"/>
    <x v="3"/>
    <s v="Hors influence"/>
    <s v="aval BV"/>
    <s v="Etang de Ponty, au NO site Les Salles"/>
    <x v="54"/>
    <x v="54"/>
    <x v="26"/>
    <x v="40"/>
    <x v="402"/>
    <x v="0"/>
    <x v="4"/>
    <x v="0"/>
    <x v="2"/>
    <n v="841.5"/>
    <n v="420.75"/>
    <n v="4.7534165181224008E-3"/>
    <n v="5.6487421486897209E-6"/>
  </r>
  <r>
    <x v="55"/>
    <x v="4"/>
    <x v="7"/>
    <s v="tige"/>
    <s v="SCAL"/>
    <x v="54"/>
    <x v="54"/>
    <x v="3"/>
    <s v="Hors influence"/>
    <s v="aval BV"/>
    <s v="Etang de Ponty, au NO site Les Salles"/>
    <x v="54"/>
    <x v="54"/>
    <x v="26"/>
    <x v="16"/>
    <x v="403"/>
    <x v="216"/>
    <x v="2"/>
    <x v="1"/>
    <x v="2"/>
    <n v="1390"/>
    <n v="171.94300000000001"/>
    <n v="4.7016013292103982E-2"/>
    <n v="3.382446999431941E-5"/>
  </r>
  <r>
    <x v="55"/>
    <x v="4"/>
    <x v="7"/>
    <s v="tige"/>
    <s v="SFRA"/>
    <x v="54"/>
    <x v="54"/>
    <x v="3"/>
    <s v="Hors influence"/>
    <s v="aval BV"/>
    <s v="Etang de Ponty, au NO site Les Salles"/>
    <x v="54"/>
    <x v="54"/>
    <x v="26"/>
    <x v="40"/>
    <x v="404"/>
    <x v="0"/>
    <x v="4"/>
    <x v="0"/>
    <x v="2"/>
    <n v="5225.3"/>
    <n v="2612.65"/>
    <n v="7.6550628672037964E-4"/>
    <n v="1.4649996875210603E-7"/>
  </r>
  <r>
    <x v="56"/>
    <x v="1"/>
    <x v="8"/>
    <s v="Entier eviscéré"/>
    <s v="SCAL"/>
    <x v="55"/>
    <x v="55"/>
    <x v="4"/>
    <m/>
    <m/>
    <s v="FP C-DO_Etang du Quinsac"/>
    <x v="33"/>
    <x v="33"/>
    <x v="7"/>
    <x v="10"/>
    <x v="405"/>
    <x v="0"/>
    <x v="2"/>
    <x v="0"/>
    <x v="1"/>
    <n v="1.4"/>
    <n v="0.7"/>
    <n v="2.8571428571428572"/>
    <n v="2.0408163265306127"/>
  </r>
  <r>
    <x v="56"/>
    <x v="1"/>
    <x v="8"/>
    <s v="Entier eviscéré"/>
    <s v="SCAL"/>
    <x v="55"/>
    <x v="55"/>
    <x v="4"/>
    <m/>
    <m/>
    <s v="FP C-DO_Etang du Quinsac"/>
    <x v="33"/>
    <x v="33"/>
    <x v="7"/>
    <x v="15"/>
    <x v="405"/>
    <x v="0"/>
    <x v="2"/>
    <x v="0"/>
    <x v="1"/>
    <n v="1.4"/>
    <n v="0.7"/>
    <n v="2.8571428571428572"/>
    <n v="2.0408163265306127"/>
  </r>
  <r>
    <x v="56"/>
    <x v="1"/>
    <x v="8"/>
    <s v="Entier eviscéré"/>
    <s v="SCAL"/>
    <x v="55"/>
    <x v="55"/>
    <x v="4"/>
    <m/>
    <m/>
    <s v="FP C-DO_Etang du Quinsac"/>
    <x v="33"/>
    <x v="33"/>
    <x v="7"/>
    <x v="8"/>
    <x v="406"/>
    <x v="0"/>
    <x v="2"/>
    <x v="0"/>
    <x v="1"/>
    <n v="1.5"/>
    <n v="0.75"/>
    <n v="2.6666666666666665"/>
    <n v="1.7777777777777777"/>
  </r>
  <r>
    <x v="56"/>
    <x v="1"/>
    <x v="8"/>
    <s v="Entier eviscéré"/>
    <s v="SCAL"/>
    <x v="55"/>
    <x v="55"/>
    <x v="4"/>
    <m/>
    <m/>
    <s v="FP C-DO_Etang du Quinsac"/>
    <x v="33"/>
    <x v="33"/>
    <x v="7"/>
    <x v="25"/>
    <x v="406"/>
    <x v="0"/>
    <x v="2"/>
    <x v="0"/>
    <x v="1"/>
    <n v="1.5"/>
    <n v="0.75"/>
    <n v="2.6666666666666665"/>
    <n v="1.7777777777777777"/>
  </r>
  <r>
    <x v="56"/>
    <x v="1"/>
    <x v="8"/>
    <s v="Entier eviscéré"/>
    <s v="SCAL"/>
    <x v="55"/>
    <x v="55"/>
    <x v="4"/>
    <m/>
    <m/>
    <s v="FP C-DO_Etang du Quinsac"/>
    <x v="33"/>
    <x v="33"/>
    <x v="7"/>
    <x v="13"/>
    <x v="158"/>
    <x v="0"/>
    <x v="2"/>
    <x v="0"/>
    <x v="1"/>
    <n v="1.8"/>
    <n v="0.9"/>
    <n v="2.2222222222222223"/>
    <n v="1.2345679012345678"/>
  </r>
  <r>
    <x v="56"/>
    <x v="1"/>
    <x v="8"/>
    <s v="Entier eviscéré"/>
    <s v="SCAL"/>
    <x v="55"/>
    <x v="55"/>
    <x v="4"/>
    <m/>
    <m/>
    <s v="FP C-DO_Etang du Quinsac"/>
    <x v="33"/>
    <x v="33"/>
    <x v="7"/>
    <x v="29"/>
    <x v="252"/>
    <x v="182"/>
    <x v="2"/>
    <x v="1"/>
    <x v="1"/>
    <n v="2.4"/>
    <n v="1.2"/>
    <n v="1.6666666666666667"/>
    <n v="0.69444444444444442"/>
  </r>
  <r>
    <x v="56"/>
    <x v="1"/>
    <x v="8"/>
    <s v="Entier eviscéré"/>
    <s v="SCAL"/>
    <x v="55"/>
    <x v="55"/>
    <x v="4"/>
    <m/>
    <m/>
    <s v="FP C-DO_Etang du Quinsac"/>
    <x v="33"/>
    <x v="33"/>
    <x v="7"/>
    <x v="12"/>
    <x v="166"/>
    <x v="0"/>
    <x v="2"/>
    <x v="0"/>
    <x v="1"/>
    <n v="2.5"/>
    <n v="1.25"/>
    <n v="1.6"/>
    <n v="0.64"/>
  </r>
  <r>
    <x v="56"/>
    <x v="1"/>
    <x v="8"/>
    <s v="Entier eviscéré"/>
    <s v="SCAL"/>
    <x v="55"/>
    <x v="55"/>
    <x v="4"/>
    <m/>
    <m/>
    <s v="FP C-DO_Etang du Quinsac"/>
    <x v="33"/>
    <x v="33"/>
    <x v="7"/>
    <x v="28"/>
    <x v="166"/>
    <x v="160"/>
    <x v="2"/>
    <x v="1"/>
    <x v="1"/>
    <n v="2.5"/>
    <n v="1.3"/>
    <n v="1.4792899408284022"/>
    <n v="0.59171597633136086"/>
  </r>
  <r>
    <x v="56"/>
    <x v="1"/>
    <x v="8"/>
    <s v="Entier eviscéré"/>
    <s v="SCAL"/>
    <x v="55"/>
    <x v="55"/>
    <x v="4"/>
    <m/>
    <m/>
    <s v="FP C-DO_Etang du Quinsac"/>
    <x v="33"/>
    <x v="33"/>
    <x v="7"/>
    <x v="17"/>
    <x v="407"/>
    <x v="0"/>
    <x v="2"/>
    <x v="0"/>
    <x v="1"/>
    <n v="3.1"/>
    <n v="1.55"/>
    <n v="1.2903225806451613"/>
    <n v="0.41623309053069713"/>
  </r>
  <r>
    <x v="56"/>
    <x v="1"/>
    <x v="8"/>
    <s v="Entier eviscéré"/>
    <s v="SCAL"/>
    <x v="55"/>
    <x v="55"/>
    <x v="4"/>
    <m/>
    <m/>
    <s v="FP C-DO_Etang du Quinsac"/>
    <x v="33"/>
    <x v="33"/>
    <x v="7"/>
    <x v="21"/>
    <x v="255"/>
    <x v="0"/>
    <x v="2"/>
    <x v="0"/>
    <x v="1"/>
    <n v="4"/>
    <n v="2"/>
    <n v="1"/>
    <n v="0.25"/>
  </r>
  <r>
    <x v="56"/>
    <x v="1"/>
    <x v="8"/>
    <s v="Entier eviscéré"/>
    <s v="SCAL"/>
    <x v="55"/>
    <x v="55"/>
    <x v="4"/>
    <m/>
    <m/>
    <s v="FP C-DO_Etang du Quinsac"/>
    <x v="33"/>
    <x v="33"/>
    <x v="7"/>
    <x v="23"/>
    <x v="255"/>
    <x v="0"/>
    <x v="2"/>
    <x v="0"/>
    <x v="1"/>
    <n v="4"/>
    <n v="2"/>
    <n v="1"/>
    <n v="0.25"/>
  </r>
  <r>
    <x v="56"/>
    <x v="1"/>
    <x v="8"/>
    <s v="Entier eviscéré"/>
    <s v="SCAL"/>
    <x v="55"/>
    <x v="55"/>
    <x v="4"/>
    <m/>
    <m/>
    <s v="FP C-DO_Etang du Quinsac"/>
    <x v="33"/>
    <x v="33"/>
    <x v="7"/>
    <x v="14"/>
    <x v="408"/>
    <x v="133"/>
    <x v="2"/>
    <x v="1"/>
    <x v="1"/>
    <n v="4.5999999999999996"/>
    <n v="0.9"/>
    <n v="5.6790123456790118"/>
    <n v="1.2345679012345678"/>
  </r>
  <r>
    <x v="56"/>
    <x v="1"/>
    <x v="8"/>
    <s v="Entier eviscéré"/>
    <s v="SCAL"/>
    <x v="55"/>
    <x v="55"/>
    <x v="4"/>
    <m/>
    <m/>
    <s v="FP C-DO_Etang du Quinsac"/>
    <x v="33"/>
    <x v="33"/>
    <x v="7"/>
    <x v="7"/>
    <x v="160"/>
    <x v="0"/>
    <x v="2"/>
    <x v="0"/>
    <x v="1"/>
    <n v="5"/>
    <n v="2.5"/>
    <n v="0.8"/>
    <n v="0.16"/>
  </r>
  <r>
    <x v="56"/>
    <x v="1"/>
    <x v="8"/>
    <s v="Entier eviscéré"/>
    <s v="SCAL"/>
    <x v="55"/>
    <x v="55"/>
    <x v="4"/>
    <m/>
    <m/>
    <s v="FP C-DO_Etang du Quinsac"/>
    <x v="33"/>
    <x v="33"/>
    <x v="7"/>
    <x v="18"/>
    <x v="160"/>
    <x v="0"/>
    <x v="2"/>
    <x v="0"/>
    <x v="1"/>
    <n v="5"/>
    <n v="2.5"/>
    <n v="0.8"/>
    <n v="0.16"/>
  </r>
  <r>
    <x v="56"/>
    <x v="1"/>
    <x v="8"/>
    <s v="Entier eviscéré"/>
    <s v="SCAL"/>
    <x v="55"/>
    <x v="55"/>
    <x v="4"/>
    <m/>
    <m/>
    <s v="FP C-DO_Etang du Quinsac"/>
    <x v="33"/>
    <x v="33"/>
    <x v="7"/>
    <x v="22"/>
    <x v="6"/>
    <x v="0"/>
    <x v="2"/>
    <x v="0"/>
    <x v="1"/>
    <n v="7"/>
    <n v="3.5"/>
    <n v="0.5714285714285714"/>
    <n v="8.1632653061224483E-2"/>
  </r>
  <r>
    <x v="56"/>
    <x v="1"/>
    <x v="8"/>
    <s v="Entier eviscéré"/>
    <s v="SCAL"/>
    <x v="55"/>
    <x v="55"/>
    <x v="4"/>
    <m/>
    <m/>
    <s v="FP C-DO_Etang du Quinsac"/>
    <x v="33"/>
    <x v="33"/>
    <x v="7"/>
    <x v="1"/>
    <x v="409"/>
    <x v="0"/>
    <x v="2"/>
    <x v="0"/>
    <x v="1"/>
    <n v="13"/>
    <n v="6.5"/>
    <n v="0.30769230769230771"/>
    <n v="2.3668639053254437E-2"/>
  </r>
  <r>
    <x v="56"/>
    <x v="1"/>
    <x v="8"/>
    <s v="Entier eviscéré"/>
    <s v="SCAL"/>
    <x v="55"/>
    <x v="55"/>
    <x v="4"/>
    <m/>
    <m/>
    <s v="FP C-DO_Etang du Quinsac"/>
    <x v="33"/>
    <x v="33"/>
    <x v="7"/>
    <x v="26"/>
    <x v="165"/>
    <x v="0"/>
    <x v="2"/>
    <x v="0"/>
    <x v="1"/>
    <n v="14"/>
    <n v="7"/>
    <n v="0.2857142857142857"/>
    <n v="2.0408163265306121E-2"/>
  </r>
  <r>
    <x v="56"/>
    <x v="1"/>
    <x v="8"/>
    <s v="Entier eviscéré"/>
    <s v="SCAL"/>
    <x v="55"/>
    <x v="55"/>
    <x v="4"/>
    <m/>
    <m/>
    <s v="FP C-DO_Etang du Quinsac"/>
    <x v="33"/>
    <x v="33"/>
    <x v="7"/>
    <x v="24"/>
    <x v="323"/>
    <x v="0"/>
    <x v="2"/>
    <x v="0"/>
    <x v="1"/>
    <n v="19"/>
    <n v="9.5"/>
    <n v="0.21052631578947367"/>
    <n v="1.1080332409972299E-2"/>
  </r>
  <r>
    <x v="56"/>
    <x v="1"/>
    <x v="8"/>
    <s v="Entier eviscéré"/>
    <s v="SCAL"/>
    <x v="55"/>
    <x v="55"/>
    <x v="4"/>
    <m/>
    <m/>
    <s v="FP C-DO_Etang du Quinsac"/>
    <x v="33"/>
    <x v="33"/>
    <x v="7"/>
    <x v="19"/>
    <x v="410"/>
    <x v="0"/>
    <x v="2"/>
    <x v="0"/>
    <x v="1"/>
    <n v="28"/>
    <n v="14"/>
    <n v="0.14285714285714285"/>
    <n v="5.1020408163265302E-3"/>
  </r>
  <r>
    <x v="56"/>
    <x v="1"/>
    <x v="8"/>
    <s v="Entier eviscéré"/>
    <s v="SCAL"/>
    <x v="55"/>
    <x v="55"/>
    <x v="4"/>
    <m/>
    <m/>
    <s v="FP C-DO_Etang du Quinsac"/>
    <x v="33"/>
    <x v="33"/>
    <x v="7"/>
    <x v="11"/>
    <x v="411"/>
    <x v="0"/>
    <x v="2"/>
    <x v="0"/>
    <x v="1"/>
    <n v="60"/>
    <n v="30"/>
    <n v="6.6666666666666666E-2"/>
    <n v="1.1111111111111111E-3"/>
  </r>
  <r>
    <x v="56"/>
    <x v="1"/>
    <x v="8"/>
    <s v="Entier eviscéré"/>
    <s v="SCAL"/>
    <x v="55"/>
    <x v="55"/>
    <x v="4"/>
    <m/>
    <m/>
    <s v="FP C-DO_Etang du Quinsac"/>
    <x v="33"/>
    <x v="33"/>
    <x v="7"/>
    <x v="30"/>
    <x v="411"/>
    <x v="0"/>
    <x v="2"/>
    <x v="0"/>
    <x v="1"/>
    <n v="60"/>
    <n v="30"/>
    <n v="6.6666666666666666E-2"/>
    <n v="1.1111111111111111E-3"/>
  </r>
  <r>
    <x v="56"/>
    <x v="1"/>
    <x v="8"/>
    <s v="Entier eviscéré"/>
    <s v="SCAL"/>
    <x v="55"/>
    <x v="55"/>
    <x v="4"/>
    <m/>
    <m/>
    <s v="FP C-DO_Etang du Quinsac"/>
    <x v="33"/>
    <x v="33"/>
    <x v="7"/>
    <x v="20"/>
    <x v="359"/>
    <x v="0"/>
    <x v="2"/>
    <x v="0"/>
    <x v="1"/>
    <n v="90"/>
    <n v="45"/>
    <n v="4.4444444444444446E-2"/>
    <n v="4.9382716049382717E-4"/>
  </r>
  <r>
    <x v="56"/>
    <x v="1"/>
    <x v="8"/>
    <s v="Entier eviscéré"/>
    <s v="SCAL"/>
    <x v="55"/>
    <x v="55"/>
    <x v="4"/>
    <m/>
    <m/>
    <s v="FP C-DO_Etang du Quinsac"/>
    <x v="33"/>
    <x v="33"/>
    <x v="7"/>
    <x v="27"/>
    <x v="168"/>
    <x v="0"/>
    <x v="2"/>
    <x v="0"/>
    <x v="1"/>
    <n v="220"/>
    <n v="110"/>
    <n v="1.8181818181818181E-2"/>
    <n v="8.264462809917356E-5"/>
  </r>
  <r>
    <x v="56"/>
    <x v="1"/>
    <x v="8"/>
    <s v="Entier eviscéré"/>
    <s v="SCAL"/>
    <x v="55"/>
    <x v="55"/>
    <x v="4"/>
    <m/>
    <m/>
    <s v="FP C-DO_Etang du Quinsac"/>
    <x v="33"/>
    <x v="33"/>
    <x v="7"/>
    <x v="9"/>
    <x v="351"/>
    <x v="0"/>
    <x v="2"/>
    <x v="0"/>
    <x v="1"/>
    <n v="1000"/>
    <n v="500"/>
    <n v="4.0000000000000001E-3"/>
    <n v="3.9999999999999998E-6"/>
  </r>
  <r>
    <x v="56"/>
    <x v="1"/>
    <x v="8"/>
    <s v="Entier eviscéré"/>
    <s v="SCAL"/>
    <x v="55"/>
    <x v="55"/>
    <x v="4"/>
    <m/>
    <m/>
    <s v="FP C-DO_Etang du Quinsac"/>
    <x v="33"/>
    <x v="33"/>
    <x v="7"/>
    <x v="2"/>
    <x v="351"/>
    <x v="0"/>
    <x v="2"/>
    <x v="0"/>
    <x v="1"/>
    <n v="1000"/>
    <n v="500"/>
    <n v="4.0000000000000001E-3"/>
    <n v="3.9999999999999998E-6"/>
  </r>
  <r>
    <x v="56"/>
    <x v="1"/>
    <x v="8"/>
    <s v="Entier eviscéré"/>
    <s v="SCAL"/>
    <x v="55"/>
    <x v="55"/>
    <x v="4"/>
    <m/>
    <m/>
    <s v="FP C-DO_Etang du Quinsac"/>
    <x v="33"/>
    <x v="33"/>
    <x v="7"/>
    <x v="16"/>
    <x v="412"/>
    <x v="217"/>
    <x v="2"/>
    <x v="1"/>
    <x v="1"/>
    <n v="6100"/>
    <n v="700"/>
    <n v="1.2448979591836735E-2"/>
    <n v="2.0408163265306121E-6"/>
  </r>
  <r>
    <x v="56"/>
    <x v="1"/>
    <x v="8"/>
    <s v="Entier eviscéré"/>
    <s v="SCAL"/>
    <x v="55"/>
    <x v="55"/>
    <x v="4"/>
    <m/>
    <m/>
    <s v="FP C-DO_Etang du Quinsac"/>
    <x v="33"/>
    <x v="33"/>
    <x v="7"/>
    <x v="0"/>
    <x v="413"/>
    <x v="0"/>
    <x v="2"/>
    <x v="0"/>
    <x v="1"/>
    <n v="0.1739"/>
    <n v="8.695E-2"/>
    <n v="23.001725129384702"/>
    <n v="132.26983973194194"/>
  </r>
  <r>
    <x v="56"/>
    <x v="1"/>
    <x v="8"/>
    <s v="Entier eviscéré"/>
    <s v="SCAL"/>
    <x v="55"/>
    <x v="55"/>
    <x v="4"/>
    <m/>
    <m/>
    <s v="FP C-DO_Etang du Quinsac"/>
    <x v="33"/>
    <x v="33"/>
    <x v="7"/>
    <x v="4"/>
    <x v="414"/>
    <x v="218"/>
    <x v="2"/>
    <x v="1"/>
    <x v="1"/>
    <n v="0.40230000000000005"/>
    <n v="0.26149499999999998"/>
    <n v="5.8833306122929274"/>
    <n v="14.62423716702194"/>
  </r>
  <r>
    <x v="56"/>
    <x v="1"/>
    <x v="8"/>
    <s v="Entier eviscéré"/>
    <s v="SCAL"/>
    <x v="55"/>
    <x v="55"/>
    <x v="4"/>
    <m/>
    <m/>
    <s v="FP C-DO_Etang du Quinsac"/>
    <x v="33"/>
    <x v="33"/>
    <x v="7"/>
    <x v="2"/>
    <x v="415"/>
    <x v="219"/>
    <x v="2"/>
    <x v="1"/>
    <x v="1"/>
    <n v="0.67890000000000006"/>
    <n v="0.27155999999999997"/>
    <n v="9.2060686404477874"/>
    <n v="13.56027197002178"/>
  </r>
  <r>
    <x v="56"/>
    <x v="1"/>
    <x v="8"/>
    <s v="Entier eviscéré"/>
    <s v="SSEC"/>
    <x v="55"/>
    <x v="55"/>
    <x v="4"/>
    <m/>
    <m/>
    <s v="FP C-DO_Etang du Quinsac"/>
    <x v="33"/>
    <x v="33"/>
    <x v="7"/>
    <x v="31"/>
    <x v="416"/>
    <x v="0"/>
    <x v="3"/>
    <x v="0"/>
    <x v="1"/>
    <n v="1.0580000000000001"/>
    <n v="0.52900000000000003"/>
    <n v="3.7807183364839321"/>
    <n v="3.5734577849564575"/>
  </r>
  <r>
    <x v="56"/>
    <x v="1"/>
    <x v="8"/>
    <s v="Entier eviscéré"/>
    <s v="SSEC"/>
    <x v="55"/>
    <x v="55"/>
    <x v="4"/>
    <m/>
    <m/>
    <s v="FP C-DO_Etang du Quinsac"/>
    <x v="33"/>
    <x v="33"/>
    <x v="7"/>
    <x v="32"/>
    <x v="417"/>
    <x v="0"/>
    <x v="4"/>
    <x v="0"/>
    <x v="1"/>
    <n v="2.0022199999999999"/>
    <n v="1.0011099999999999"/>
    <n v="1.9977824614677708"/>
    <n v="0.99778369083705631"/>
  </r>
  <r>
    <x v="56"/>
    <x v="1"/>
    <x v="8"/>
    <s v="Entier eviscéré"/>
    <s v="SCAL"/>
    <x v="55"/>
    <x v="55"/>
    <x v="4"/>
    <m/>
    <m/>
    <s v="FP C-DO_Etang du Quinsac"/>
    <x v="33"/>
    <x v="33"/>
    <x v="7"/>
    <x v="1"/>
    <x v="156"/>
    <x v="220"/>
    <x v="2"/>
    <x v="1"/>
    <x v="1"/>
    <n v="2.2000000000000002"/>
    <n v="1.254"/>
    <n v="1.3990318699459974"/>
    <n v="0.6359235772481806"/>
  </r>
  <r>
    <x v="56"/>
    <x v="1"/>
    <x v="8"/>
    <s v="Entier eviscéré"/>
    <s v="SCAL"/>
    <x v="55"/>
    <x v="55"/>
    <x v="4"/>
    <m/>
    <m/>
    <s v="FP C-DO_Etang du Quinsac"/>
    <x v="33"/>
    <x v="33"/>
    <x v="7"/>
    <x v="43"/>
    <x v="418"/>
    <x v="0"/>
    <x v="2"/>
    <x v="0"/>
    <x v="1"/>
    <n v="3.29"/>
    <n v="1.645"/>
    <n v="1.21580547112462"/>
    <n v="0.36954573590413986"/>
  </r>
  <r>
    <x v="56"/>
    <x v="1"/>
    <x v="8"/>
    <s v="Entier eviscéré"/>
    <s v="SCAL"/>
    <x v="55"/>
    <x v="55"/>
    <x v="4"/>
    <m/>
    <m/>
    <s v="FP C-DO_Etang du Quinsac"/>
    <x v="33"/>
    <x v="33"/>
    <x v="7"/>
    <x v="13"/>
    <x v="419"/>
    <x v="0"/>
    <x v="2"/>
    <x v="0"/>
    <x v="1"/>
    <n v="3.62"/>
    <n v="1.81"/>
    <n v="1.1049723756906078"/>
    <n v="0.30524098775983638"/>
  </r>
  <r>
    <x v="56"/>
    <x v="1"/>
    <x v="8"/>
    <s v="Entier eviscéré"/>
    <s v="SCAL"/>
    <x v="55"/>
    <x v="55"/>
    <x v="4"/>
    <m/>
    <m/>
    <s v="FP C-DO_Etang du Quinsac"/>
    <x v="33"/>
    <x v="33"/>
    <x v="7"/>
    <x v="8"/>
    <x v="420"/>
    <x v="0"/>
    <x v="2"/>
    <x v="0"/>
    <x v="1"/>
    <n v="3.7"/>
    <n v="1.85"/>
    <n v="1.0810810810810811"/>
    <n v="0.29218407596785972"/>
  </r>
  <r>
    <x v="56"/>
    <x v="1"/>
    <x v="8"/>
    <s v="Entier eviscéré"/>
    <s v="SCAL"/>
    <x v="55"/>
    <x v="55"/>
    <x v="4"/>
    <m/>
    <m/>
    <s v="FP C-DO_Etang du Quinsac"/>
    <x v="33"/>
    <x v="33"/>
    <x v="7"/>
    <x v="0"/>
    <x v="421"/>
    <x v="0"/>
    <x v="2"/>
    <x v="0"/>
    <x v="1"/>
    <n v="3.74"/>
    <n v="1.87"/>
    <n v="1.0695187165775399"/>
    <n v="0.28596757127741712"/>
  </r>
  <r>
    <x v="56"/>
    <x v="1"/>
    <x v="8"/>
    <s v="Entier eviscéré"/>
    <s v="SCAL"/>
    <x v="55"/>
    <x v="55"/>
    <x v="4"/>
    <m/>
    <m/>
    <s v="FP C-DO_Etang du Quinsac"/>
    <x v="33"/>
    <x v="33"/>
    <x v="7"/>
    <x v="33"/>
    <x v="422"/>
    <x v="0"/>
    <x v="2"/>
    <x v="0"/>
    <x v="1"/>
    <n v="3.89"/>
    <n v="1.9450000000000001"/>
    <n v="1.0282776349614395"/>
    <n v="0.26433872364047289"/>
  </r>
  <r>
    <x v="56"/>
    <x v="1"/>
    <x v="8"/>
    <s v="Entier eviscéré"/>
    <s v="SCAL"/>
    <x v="55"/>
    <x v="55"/>
    <x v="4"/>
    <m/>
    <m/>
    <s v="FP C-DO_Etang du Quinsac"/>
    <x v="33"/>
    <x v="33"/>
    <x v="7"/>
    <x v="32"/>
    <x v="423"/>
    <x v="0"/>
    <x v="4"/>
    <x v="0"/>
    <x v="1"/>
    <n v="4.0000599999999995"/>
    <n v="2.0000299999999998"/>
    <n v="0.9999850002249967"/>
    <n v="0.24999250016874669"/>
  </r>
  <r>
    <x v="56"/>
    <x v="1"/>
    <x v="8"/>
    <s v="Entier eviscéré"/>
    <s v="SCAL"/>
    <x v="55"/>
    <x v="55"/>
    <x v="4"/>
    <m/>
    <m/>
    <s v="FP C-DO_Etang du Quinsac"/>
    <x v="33"/>
    <x v="33"/>
    <x v="7"/>
    <x v="32"/>
    <x v="424"/>
    <x v="0"/>
    <x v="4"/>
    <x v="0"/>
    <x v="1"/>
    <n v="4.0291800000000002"/>
    <n v="2.0145900000000001"/>
    <n v="0.99275783161834408"/>
    <n v="0.24639202805988911"/>
  </r>
  <r>
    <x v="56"/>
    <x v="1"/>
    <x v="8"/>
    <s v="Entier eviscéré"/>
    <s v="SCAL"/>
    <x v="55"/>
    <x v="55"/>
    <x v="4"/>
    <m/>
    <m/>
    <s v="FP C-DO_Etang du Quinsac"/>
    <x v="33"/>
    <x v="33"/>
    <x v="7"/>
    <x v="17"/>
    <x v="425"/>
    <x v="0"/>
    <x v="2"/>
    <x v="0"/>
    <x v="1"/>
    <n v="4.13"/>
    <n v="2.0649999999999999"/>
    <n v="0.96852300242130751"/>
    <n v="0.23450920155479602"/>
  </r>
  <r>
    <x v="56"/>
    <x v="1"/>
    <x v="8"/>
    <s v="Entier eviscéré"/>
    <s v="SCAL"/>
    <x v="55"/>
    <x v="55"/>
    <x v="4"/>
    <m/>
    <m/>
    <s v="FP C-DO_Etang du Quinsac"/>
    <x v="33"/>
    <x v="33"/>
    <x v="7"/>
    <x v="25"/>
    <x v="426"/>
    <x v="0"/>
    <x v="2"/>
    <x v="0"/>
    <x v="1"/>
    <n v="4.1900000000000004"/>
    <n v="2.0950000000000002"/>
    <n v="0.95465393794749387"/>
    <n v="0.2278410353096644"/>
  </r>
  <r>
    <x v="56"/>
    <x v="1"/>
    <x v="8"/>
    <s v="Entier eviscéré"/>
    <s v="SCAL"/>
    <x v="55"/>
    <x v="55"/>
    <x v="4"/>
    <m/>
    <m/>
    <s v="FP C-DO_Etang du Quinsac"/>
    <x v="33"/>
    <x v="33"/>
    <x v="7"/>
    <x v="14"/>
    <x v="427"/>
    <x v="221"/>
    <x v="2"/>
    <x v="1"/>
    <x v="1"/>
    <n v="4.7759999999999998"/>
    <n v="1.418472"/>
    <n v="2.3736833487043572"/>
    <n v="0.49700237619437965"/>
  </r>
  <r>
    <x v="56"/>
    <x v="1"/>
    <x v="8"/>
    <s v="Entier eviscéré"/>
    <s v="SCAL"/>
    <x v="55"/>
    <x v="55"/>
    <x v="4"/>
    <m/>
    <m/>
    <s v="FP C-DO_Etang du Quinsac"/>
    <x v="33"/>
    <x v="33"/>
    <x v="7"/>
    <x v="32"/>
    <x v="428"/>
    <x v="0"/>
    <x v="4"/>
    <x v="0"/>
    <x v="1"/>
    <n v="5.0209399999999995"/>
    <n v="2.5104699999999998"/>
    <n v="0.7966635729564584"/>
    <n v="0.15866821211893758"/>
  </r>
  <r>
    <x v="56"/>
    <x v="1"/>
    <x v="8"/>
    <s v="Entier eviscéré"/>
    <s v="SCAL"/>
    <x v="55"/>
    <x v="55"/>
    <x v="4"/>
    <m/>
    <m/>
    <s v="FP C-DO_Etang du Quinsac"/>
    <x v="33"/>
    <x v="33"/>
    <x v="7"/>
    <x v="12"/>
    <x v="429"/>
    <x v="0"/>
    <x v="2"/>
    <x v="0"/>
    <x v="1"/>
    <n v="5.13"/>
    <n v="2.5649999999999999"/>
    <n v="0.77972709551656916"/>
    <n v="0.15199358587067627"/>
  </r>
  <r>
    <x v="56"/>
    <x v="1"/>
    <x v="8"/>
    <s v="Entier eviscéré"/>
    <s v="SCAL"/>
    <x v="55"/>
    <x v="55"/>
    <x v="4"/>
    <m/>
    <m/>
    <s v="FP C-DO_Etang du Quinsac"/>
    <x v="33"/>
    <x v="33"/>
    <x v="7"/>
    <x v="23"/>
    <x v="430"/>
    <x v="0"/>
    <x v="2"/>
    <x v="0"/>
    <x v="1"/>
    <n v="5.54"/>
    <n v="2.77"/>
    <n v="0.72202166064981943"/>
    <n v="0.13032881961188078"/>
  </r>
  <r>
    <x v="56"/>
    <x v="1"/>
    <x v="8"/>
    <s v="Entier eviscéré"/>
    <s v="SCAL"/>
    <x v="55"/>
    <x v="55"/>
    <x v="4"/>
    <m/>
    <m/>
    <s v="FP C-DO_Etang du Quinsac"/>
    <x v="33"/>
    <x v="33"/>
    <x v="7"/>
    <x v="29"/>
    <x v="431"/>
    <x v="222"/>
    <x v="2"/>
    <x v="1"/>
    <x v="1"/>
    <n v="5.7040000000000006"/>
    <n v="2.7835519999999998"/>
    <n v="0.73617461713266108"/>
    <n v="0.12906287116631504"/>
  </r>
  <r>
    <x v="56"/>
    <x v="1"/>
    <x v="8"/>
    <s v="Entier eviscéré"/>
    <s v="SCAL"/>
    <x v="55"/>
    <x v="55"/>
    <x v="4"/>
    <m/>
    <m/>
    <s v="FP C-DO_Etang du Quinsac"/>
    <x v="33"/>
    <x v="33"/>
    <x v="7"/>
    <x v="28"/>
    <x v="432"/>
    <x v="0"/>
    <x v="2"/>
    <x v="0"/>
    <x v="1"/>
    <n v="7.59"/>
    <n v="3.7949999999999999"/>
    <n v="0.5270092226613966"/>
    <n v="6.943468019254237E-2"/>
  </r>
  <r>
    <x v="56"/>
    <x v="1"/>
    <x v="8"/>
    <s v="Entier eviscéré"/>
    <s v="SCAL"/>
    <x v="55"/>
    <x v="55"/>
    <x v="4"/>
    <m/>
    <m/>
    <s v="FP C-DO_Etang du Quinsac"/>
    <x v="33"/>
    <x v="33"/>
    <x v="7"/>
    <x v="37"/>
    <x v="238"/>
    <x v="0"/>
    <x v="4"/>
    <x v="0"/>
    <x v="1"/>
    <n v="15.8"/>
    <n v="7.9"/>
    <n v="0.25316455696202533"/>
    <n v="1.6023073225444641E-2"/>
  </r>
  <r>
    <x v="56"/>
    <x v="1"/>
    <x v="8"/>
    <s v="Entier eviscéré"/>
    <s v="SCAL"/>
    <x v="55"/>
    <x v="55"/>
    <x v="4"/>
    <m/>
    <m/>
    <s v="FP C-DO_Etang du Quinsac"/>
    <x v="33"/>
    <x v="33"/>
    <x v="7"/>
    <x v="34"/>
    <x v="433"/>
    <x v="0"/>
    <x v="2"/>
    <x v="0"/>
    <x v="1"/>
    <n v="16.2"/>
    <n v="8.1"/>
    <n v="0.24691358024691357"/>
    <n v="1.5241579027587259E-2"/>
  </r>
  <r>
    <x v="56"/>
    <x v="1"/>
    <x v="8"/>
    <s v="Entier eviscéré"/>
    <s v="SCAL"/>
    <x v="55"/>
    <x v="55"/>
    <x v="4"/>
    <m/>
    <m/>
    <s v="FP C-DO_Etang du Quinsac"/>
    <x v="33"/>
    <x v="33"/>
    <x v="7"/>
    <x v="35"/>
    <x v="434"/>
    <x v="0"/>
    <x v="2"/>
    <x v="0"/>
    <x v="1"/>
    <n v="16.899999999999999"/>
    <n v="8.4499999999999993"/>
    <n v="0.23668639053254439"/>
    <n v="1.4005111865831031E-2"/>
  </r>
  <r>
    <x v="56"/>
    <x v="1"/>
    <x v="8"/>
    <s v="Entier eviscéré"/>
    <s v="SCAL"/>
    <x v="55"/>
    <x v="55"/>
    <x v="4"/>
    <m/>
    <m/>
    <s v="FP C-DO_Etang du Quinsac"/>
    <x v="33"/>
    <x v="33"/>
    <x v="7"/>
    <x v="38"/>
    <x v="333"/>
    <x v="0"/>
    <x v="2"/>
    <x v="0"/>
    <x v="1"/>
    <n v="17.7"/>
    <n v="8.85"/>
    <n v="0.22598870056497178"/>
    <n v="1.2767723195761117E-2"/>
  </r>
  <r>
    <x v="56"/>
    <x v="1"/>
    <x v="8"/>
    <s v="Entier eviscéré"/>
    <s v="SCAL"/>
    <x v="55"/>
    <x v="55"/>
    <x v="4"/>
    <m/>
    <m/>
    <s v="FP C-DO_Etang du Quinsac"/>
    <x v="33"/>
    <x v="33"/>
    <x v="7"/>
    <x v="22"/>
    <x v="435"/>
    <x v="0"/>
    <x v="2"/>
    <x v="0"/>
    <x v="1"/>
    <n v="18.7"/>
    <n v="9.35"/>
    <n v="0.21390374331550802"/>
    <n v="1.1438702851096686E-2"/>
  </r>
  <r>
    <x v="56"/>
    <x v="1"/>
    <x v="8"/>
    <s v="Entier eviscéré"/>
    <s v="SCAL"/>
    <x v="55"/>
    <x v="55"/>
    <x v="4"/>
    <m/>
    <m/>
    <s v="FP C-DO_Etang du Quinsac"/>
    <x v="33"/>
    <x v="33"/>
    <x v="7"/>
    <x v="36"/>
    <x v="436"/>
    <x v="0"/>
    <x v="5"/>
    <x v="0"/>
    <x v="1"/>
    <n v="18.7486019295788"/>
    <n v="9.3743009647894002"/>
    <n v="0.21334924145407264"/>
    <n v="1.1379474707257049E-2"/>
  </r>
  <r>
    <x v="56"/>
    <x v="1"/>
    <x v="8"/>
    <s v="Entier eviscéré"/>
    <s v="SCAL"/>
    <x v="55"/>
    <x v="55"/>
    <x v="4"/>
    <m/>
    <m/>
    <s v="FP C-DO_Etang du Quinsac"/>
    <x v="33"/>
    <x v="33"/>
    <x v="7"/>
    <x v="9"/>
    <x v="437"/>
    <x v="0"/>
    <x v="2"/>
    <x v="0"/>
    <x v="1"/>
    <n v="26.900000000000002"/>
    <n v="13.450000000000001"/>
    <n v="0.14869888475836429"/>
    <n v="5.5278395820953265E-3"/>
  </r>
  <r>
    <x v="56"/>
    <x v="1"/>
    <x v="8"/>
    <s v="Entier eviscéré"/>
    <s v="SCAL"/>
    <x v="55"/>
    <x v="55"/>
    <x v="4"/>
    <m/>
    <m/>
    <s v="FP C-DO_Etang du Quinsac"/>
    <x v="33"/>
    <x v="33"/>
    <x v="7"/>
    <x v="26"/>
    <x v="438"/>
    <x v="0"/>
    <x v="2"/>
    <x v="0"/>
    <x v="1"/>
    <n v="28.6"/>
    <n v="14.3"/>
    <n v="0.13986013986013987"/>
    <n v="4.8902146804244706E-3"/>
  </r>
  <r>
    <x v="56"/>
    <x v="1"/>
    <x v="8"/>
    <s v="Entier eviscéré"/>
    <s v="SCAL"/>
    <x v="55"/>
    <x v="55"/>
    <x v="4"/>
    <m/>
    <m/>
    <s v="FP C-DO_Etang du Quinsac"/>
    <x v="33"/>
    <x v="33"/>
    <x v="7"/>
    <x v="30"/>
    <x v="439"/>
    <x v="0"/>
    <x v="2"/>
    <x v="0"/>
    <x v="1"/>
    <n v="33.799999999999997"/>
    <n v="16.899999999999999"/>
    <n v="0.1183431952662722"/>
    <n v="3.5012779664577577E-3"/>
  </r>
  <r>
    <x v="56"/>
    <x v="1"/>
    <x v="8"/>
    <s v="Entier eviscéré"/>
    <s v="SCAL"/>
    <x v="55"/>
    <x v="55"/>
    <x v="4"/>
    <m/>
    <m/>
    <s v="FP C-DO_Etang du Quinsac"/>
    <x v="33"/>
    <x v="33"/>
    <x v="7"/>
    <x v="24"/>
    <x v="440"/>
    <x v="0"/>
    <x v="2"/>
    <x v="0"/>
    <x v="1"/>
    <n v="56.5"/>
    <n v="28.25"/>
    <n v="7.0796460176991149E-2"/>
    <n v="1.2530346933980734E-3"/>
  </r>
  <r>
    <x v="56"/>
    <x v="1"/>
    <x v="8"/>
    <s v="Entier eviscéré"/>
    <s v="SCAL"/>
    <x v="55"/>
    <x v="55"/>
    <x v="4"/>
    <m/>
    <m/>
    <s v="FP C-DO_Etang du Quinsac"/>
    <x v="33"/>
    <x v="33"/>
    <x v="7"/>
    <x v="1"/>
    <x v="411"/>
    <x v="0"/>
    <x v="2"/>
    <x v="0"/>
    <x v="1"/>
    <n v="60"/>
    <n v="30"/>
    <n v="6.6666666666666666E-2"/>
    <n v="1.1111111111111111E-3"/>
  </r>
  <r>
    <x v="56"/>
    <x v="1"/>
    <x v="8"/>
    <s v="Entier eviscéré"/>
    <s v="SCAL"/>
    <x v="55"/>
    <x v="55"/>
    <x v="4"/>
    <m/>
    <m/>
    <s v="FP C-DO_Etang du Quinsac"/>
    <x v="33"/>
    <x v="33"/>
    <x v="7"/>
    <x v="36"/>
    <x v="441"/>
    <x v="0"/>
    <x v="6"/>
    <x v="0"/>
    <x v="1"/>
    <n v="71.333687566418703"/>
    <n v="35.666843783209352"/>
    <n v="5.6074487895716951E-2"/>
    <n v="7.8608704819172663E-4"/>
  </r>
  <r>
    <x v="56"/>
    <x v="1"/>
    <x v="8"/>
    <s v="Entier eviscéré"/>
    <s v="SCAL"/>
    <x v="55"/>
    <x v="55"/>
    <x v="4"/>
    <m/>
    <m/>
    <s v="FP C-DO_Etang du Quinsac"/>
    <x v="33"/>
    <x v="33"/>
    <x v="7"/>
    <x v="39"/>
    <x v="442"/>
    <x v="223"/>
    <x v="7"/>
    <x v="1"/>
    <x v="1"/>
    <n v="229"/>
    <n v="28.441800000000001"/>
    <n v="0.28308791253226678"/>
    <n v="1.2361917577828243E-3"/>
  </r>
  <r>
    <x v="56"/>
    <x v="1"/>
    <x v="8"/>
    <s v="Entier eviscéré"/>
    <s v="SSEC"/>
    <x v="55"/>
    <x v="55"/>
    <x v="4"/>
    <m/>
    <m/>
    <s v="FP C-DO_Etang du Quinsac"/>
    <x v="33"/>
    <x v="33"/>
    <x v="7"/>
    <x v="36"/>
    <x v="443"/>
    <x v="0"/>
    <x v="8"/>
    <x v="0"/>
    <x v="1"/>
    <n v="262.82956299044599"/>
    <n v="131.414781495223"/>
    <n v="1.5218988132417212E-2"/>
    <n v="5.7904399943663989E-5"/>
  </r>
  <r>
    <x v="56"/>
    <x v="1"/>
    <x v="8"/>
    <s v="Entier eviscéré"/>
    <s v="SCAL"/>
    <x v="55"/>
    <x v="55"/>
    <x v="4"/>
    <m/>
    <m/>
    <s v="FP C-DO_Etang du Quinsac"/>
    <x v="33"/>
    <x v="33"/>
    <x v="7"/>
    <x v="41"/>
    <x v="444"/>
    <x v="0"/>
    <x v="2"/>
    <x v="0"/>
    <x v="1"/>
    <n v="357"/>
    <n v="178.5"/>
    <n v="1.1204481792717087E-2"/>
    <n v="3.1385103060832179E-5"/>
  </r>
  <r>
    <x v="56"/>
    <x v="1"/>
    <x v="8"/>
    <s v="Entier eviscéré"/>
    <s v="SFRA"/>
    <x v="55"/>
    <x v="55"/>
    <x v="4"/>
    <m/>
    <m/>
    <s v="FP C-DO_Etang du Quinsac"/>
    <x v="33"/>
    <x v="33"/>
    <x v="7"/>
    <x v="40"/>
    <x v="445"/>
    <x v="0"/>
    <x v="4"/>
    <x v="0"/>
    <x v="1"/>
    <n v="389.1"/>
    <n v="194.55"/>
    <n v="1.0280133641737341E-2"/>
    <n v="2.6420286922994964E-5"/>
  </r>
  <r>
    <x v="56"/>
    <x v="1"/>
    <x v="8"/>
    <s v="Entier eviscéré"/>
    <s v="SCAL"/>
    <x v="55"/>
    <x v="55"/>
    <x v="4"/>
    <m/>
    <m/>
    <s v="FP C-DO_Etang du Quinsac"/>
    <x v="33"/>
    <x v="33"/>
    <x v="7"/>
    <x v="42"/>
    <x v="446"/>
    <x v="0"/>
    <x v="2"/>
    <x v="0"/>
    <x v="1"/>
    <n v="601"/>
    <n v="300.5"/>
    <n v="6.6555740432612314E-3"/>
    <n v="1.1074166461333164E-5"/>
  </r>
  <r>
    <x v="56"/>
    <x v="1"/>
    <x v="8"/>
    <s v="Entier eviscéré"/>
    <s v="SSEC"/>
    <x v="55"/>
    <x v="55"/>
    <x v="4"/>
    <m/>
    <m/>
    <s v="FP C-DO_Etang du Quinsac"/>
    <x v="33"/>
    <x v="33"/>
    <x v="7"/>
    <x v="40"/>
    <x v="447"/>
    <x v="0"/>
    <x v="4"/>
    <x v="0"/>
    <x v="1"/>
    <n v="752.80000000000007"/>
    <n v="376.40000000000003"/>
    <n v="5.3134962805526037E-3"/>
    <n v="7.0583106808615871E-6"/>
  </r>
  <r>
    <x v="56"/>
    <x v="1"/>
    <x v="8"/>
    <s v="Entier eviscéré"/>
    <s v="SFRA"/>
    <x v="55"/>
    <x v="55"/>
    <x v="4"/>
    <m/>
    <m/>
    <s v="FP C-DO_Etang du Quinsac"/>
    <x v="33"/>
    <x v="33"/>
    <x v="7"/>
    <x v="40"/>
    <x v="448"/>
    <x v="0"/>
    <x v="4"/>
    <x v="0"/>
    <x v="1"/>
    <n v="3045.7000000000003"/>
    <n v="1522.8500000000001"/>
    <n v="1.3133269855862362E-3"/>
    <n v="4.3120694276725746E-7"/>
  </r>
  <r>
    <x v="56"/>
    <x v="1"/>
    <x v="8"/>
    <s v="Entier eviscéré"/>
    <s v="SCAL"/>
    <x v="55"/>
    <x v="55"/>
    <x v="4"/>
    <m/>
    <m/>
    <s v="FP C-DO_Etang du Quinsac"/>
    <x v="33"/>
    <x v="33"/>
    <x v="7"/>
    <x v="16"/>
    <x v="449"/>
    <x v="224"/>
    <x v="2"/>
    <x v="1"/>
    <x v="1"/>
    <n v="7100"/>
    <n v="881.82"/>
    <n v="9.130581967590012E-3"/>
    <n v="1.2859974602239453E-6"/>
  </r>
  <r>
    <x v="57"/>
    <x v="5"/>
    <x v="9"/>
    <s v="pele"/>
    <s v="SCAL"/>
    <x v="56"/>
    <x v="56"/>
    <x v="7"/>
    <m/>
    <m/>
    <s v="PLA C-DO - Laiterie Fromagerie Duroux"/>
    <x v="55"/>
    <x v="55"/>
    <x v="27"/>
    <x v="0"/>
    <x v="450"/>
    <x v="0"/>
    <x v="2"/>
    <x v="0"/>
    <x v="0"/>
    <n v="0.54900000000000004"/>
    <n v="0.27450000000000002"/>
    <n v="7.285974499089253"/>
    <n v="13.271356100344722"/>
  </r>
  <r>
    <x v="57"/>
    <x v="5"/>
    <x v="9"/>
    <s v="pele"/>
    <s v="SCAL"/>
    <x v="56"/>
    <x v="56"/>
    <x v="7"/>
    <m/>
    <m/>
    <s v="PLA C-DO - Laiterie Fromagerie Duroux"/>
    <x v="55"/>
    <x v="55"/>
    <x v="27"/>
    <x v="23"/>
    <x v="451"/>
    <x v="225"/>
    <x v="2"/>
    <x v="1"/>
    <x v="0"/>
    <n v="0.54970000000000008"/>
    <n v="0.2462656"/>
    <n v="9.0639653168889911"/>
    <n v="16.488930902108404"/>
  </r>
  <r>
    <x v="57"/>
    <x v="5"/>
    <x v="9"/>
    <s v="pele"/>
    <s v="SCAL"/>
    <x v="56"/>
    <x v="56"/>
    <x v="7"/>
    <m/>
    <m/>
    <s v="PLA C-DO - Laiterie Fromagerie Duroux"/>
    <x v="55"/>
    <x v="55"/>
    <x v="27"/>
    <x v="25"/>
    <x v="452"/>
    <x v="0"/>
    <x v="2"/>
    <x v="0"/>
    <x v="0"/>
    <n v="0.67600000000000005"/>
    <n v="0.33800000000000002"/>
    <n v="5.9171597633136095"/>
    <n v="8.7531949161443912"/>
  </r>
  <r>
    <x v="57"/>
    <x v="5"/>
    <x v="9"/>
    <s v="pele"/>
    <s v="SCAL"/>
    <x v="56"/>
    <x v="56"/>
    <x v="7"/>
    <m/>
    <m/>
    <s v="PLA C-DO - Laiterie Fromagerie Duroux"/>
    <x v="55"/>
    <x v="55"/>
    <x v="27"/>
    <x v="8"/>
    <x v="453"/>
    <x v="0"/>
    <x v="2"/>
    <x v="0"/>
    <x v="0"/>
    <n v="0.68600000000000005"/>
    <n v="0.34300000000000003"/>
    <n v="5.8309037900874632"/>
    <n v="8.4998597523140855"/>
  </r>
  <r>
    <x v="57"/>
    <x v="5"/>
    <x v="9"/>
    <s v="pele"/>
    <s v="SCAL"/>
    <x v="56"/>
    <x v="56"/>
    <x v="7"/>
    <m/>
    <m/>
    <s v="PLA C-DO - Laiterie Fromagerie Duroux"/>
    <x v="55"/>
    <x v="55"/>
    <x v="27"/>
    <x v="14"/>
    <x v="454"/>
    <x v="0"/>
    <x v="2"/>
    <x v="0"/>
    <x v="0"/>
    <n v="0.82600000000000007"/>
    <n v="0.41300000000000003"/>
    <n v="4.8426150121065374"/>
    <n v="5.8627300388698993"/>
  </r>
  <r>
    <x v="57"/>
    <x v="5"/>
    <x v="9"/>
    <s v="pele"/>
    <s v="SCAL"/>
    <x v="56"/>
    <x v="56"/>
    <x v="7"/>
    <m/>
    <m/>
    <s v="PLA C-DO - Laiterie Fromagerie Duroux"/>
    <x v="55"/>
    <x v="55"/>
    <x v="27"/>
    <x v="13"/>
    <x v="455"/>
    <x v="0"/>
    <x v="2"/>
    <x v="0"/>
    <x v="0"/>
    <n v="0.95300000000000007"/>
    <n v="0.47650000000000003"/>
    <n v="4.1972717733473237"/>
    <n v="4.4042725848345476"/>
  </r>
  <r>
    <x v="57"/>
    <x v="5"/>
    <x v="9"/>
    <s v="pele"/>
    <s v="SCAL"/>
    <x v="56"/>
    <x v="56"/>
    <x v="7"/>
    <m/>
    <m/>
    <s v="PLA C-DO - Laiterie Fromagerie Duroux"/>
    <x v="55"/>
    <x v="55"/>
    <x v="27"/>
    <x v="29"/>
    <x v="456"/>
    <x v="226"/>
    <x v="2"/>
    <x v="1"/>
    <x v="0"/>
    <n v="1.0720000000000001"/>
    <n v="0.57887999999999995"/>
    <n v="3.1990254488872516"/>
    <n v="2.9841655306784061"/>
  </r>
  <r>
    <x v="57"/>
    <x v="5"/>
    <x v="9"/>
    <s v="pele"/>
    <s v="SCAL"/>
    <x v="56"/>
    <x v="56"/>
    <x v="7"/>
    <m/>
    <m/>
    <s v="PLA C-DO - Laiterie Fromagerie Duroux"/>
    <x v="55"/>
    <x v="55"/>
    <x v="27"/>
    <x v="12"/>
    <x v="457"/>
    <x v="0"/>
    <x v="2"/>
    <x v="0"/>
    <x v="0"/>
    <n v="1.17"/>
    <n v="0.58499999999999996"/>
    <n v="3.4188034188034191"/>
    <n v="2.9220542041054864"/>
  </r>
  <r>
    <x v="57"/>
    <x v="5"/>
    <x v="9"/>
    <s v="pele"/>
    <s v="SSEC"/>
    <x v="56"/>
    <x v="56"/>
    <x v="7"/>
    <m/>
    <m/>
    <s v="PLA C-DO - Laiterie Fromagerie Duroux"/>
    <x v="55"/>
    <x v="55"/>
    <x v="27"/>
    <x v="31"/>
    <x v="458"/>
    <x v="0"/>
    <x v="3"/>
    <x v="0"/>
    <x v="0"/>
    <n v="1.4080000000000001"/>
    <n v="0.70400000000000007"/>
    <n v="2.8409090909090904"/>
    <n v="2.0176911157024788"/>
  </r>
  <r>
    <x v="57"/>
    <x v="5"/>
    <x v="9"/>
    <s v="pele"/>
    <s v="SCAL"/>
    <x v="56"/>
    <x v="56"/>
    <x v="7"/>
    <m/>
    <m/>
    <s v="PLA C-DO - Laiterie Fromagerie Duroux"/>
    <x v="55"/>
    <x v="55"/>
    <x v="27"/>
    <x v="28"/>
    <x v="459"/>
    <x v="0"/>
    <x v="2"/>
    <x v="0"/>
    <x v="0"/>
    <n v="1.47"/>
    <n v="0.73499999999999999"/>
    <n v="2.72108843537415"/>
    <n v="1.8510805682817346"/>
  </r>
  <r>
    <x v="57"/>
    <x v="5"/>
    <x v="9"/>
    <s v="pele"/>
    <s v="SCAL"/>
    <x v="56"/>
    <x v="56"/>
    <x v="7"/>
    <m/>
    <m/>
    <s v="PLA C-DO - Laiterie Fromagerie Duroux"/>
    <x v="55"/>
    <x v="55"/>
    <x v="27"/>
    <x v="17"/>
    <x v="460"/>
    <x v="0"/>
    <x v="2"/>
    <x v="0"/>
    <x v="0"/>
    <n v="1.84"/>
    <n v="0.92"/>
    <n v="2.1739130434782608"/>
    <n v="1.1814744801512287"/>
  </r>
  <r>
    <x v="57"/>
    <x v="5"/>
    <x v="9"/>
    <s v="pele"/>
    <s v="SCAL"/>
    <x v="56"/>
    <x v="56"/>
    <x v="7"/>
    <m/>
    <m/>
    <s v="PLA C-DO - Laiterie Fromagerie Duroux"/>
    <x v="55"/>
    <x v="55"/>
    <x v="27"/>
    <x v="33"/>
    <x v="461"/>
    <x v="0"/>
    <x v="2"/>
    <x v="0"/>
    <x v="0"/>
    <n v="1.95"/>
    <n v="0.97499999999999998"/>
    <n v="2.0512820512820515"/>
    <n v="1.051939513477975"/>
  </r>
  <r>
    <x v="57"/>
    <x v="5"/>
    <x v="9"/>
    <s v="pele"/>
    <s v="SSEC"/>
    <x v="56"/>
    <x v="56"/>
    <x v="7"/>
    <m/>
    <m/>
    <s v="PLA C-DO - Laiterie Fromagerie Duroux"/>
    <x v="55"/>
    <x v="55"/>
    <x v="27"/>
    <x v="32"/>
    <x v="462"/>
    <x v="0"/>
    <x v="4"/>
    <x v="0"/>
    <x v="0"/>
    <n v="2.0220599999999997"/>
    <n v="1.0110299999999999"/>
    <n v="1.978180667240339"/>
    <n v="0.97829968806085843"/>
  </r>
  <r>
    <x v="57"/>
    <x v="5"/>
    <x v="9"/>
    <s v="pele"/>
    <s v="SCAL"/>
    <x v="56"/>
    <x v="56"/>
    <x v="7"/>
    <m/>
    <m/>
    <s v="PLA C-DO - Laiterie Fromagerie Duroux"/>
    <x v="55"/>
    <x v="55"/>
    <x v="27"/>
    <x v="34"/>
    <x v="155"/>
    <x v="0"/>
    <x v="2"/>
    <x v="0"/>
    <x v="0"/>
    <n v="2.7"/>
    <n v="1.35"/>
    <n v="1.4814814814814814"/>
    <n v="0.5486968449931412"/>
  </r>
  <r>
    <x v="57"/>
    <x v="5"/>
    <x v="9"/>
    <s v="pele"/>
    <s v="SCAL"/>
    <x v="56"/>
    <x v="56"/>
    <x v="7"/>
    <m/>
    <m/>
    <s v="PLA C-DO - Laiterie Fromagerie Duroux"/>
    <x v="55"/>
    <x v="55"/>
    <x v="27"/>
    <x v="38"/>
    <x v="463"/>
    <x v="0"/>
    <x v="2"/>
    <x v="0"/>
    <x v="0"/>
    <n v="2.71"/>
    <n v="1.355"/>
    <n v="1.4760147601476015"/>
    <n v="0.54465489304339543"/>
  </r>
  <r>
    <x v="57"/>
    <x v="5"/>
    <x v="9"/>
    <s v="pele"/>
    <s v="SCAL"/>
    <x v="56"/>
    <x v="56"/>
    <x v="7"/>
    <m/>
    <m/>
    <s v="PLA C-DO - Laiterie Fromagerie Duroux"/>
    <x v="55"/>
    <x v="55"/>
    <x v="27"/>
    <x v="35"/>
    <x v="463"/>
    <x v="0"/>
    <x v="2"/>
    <x v="0"/>
    <x v="0"/>
    <n v="2.71"/>
    <n v="1.355"/>
    <n v="1.4760147601476015"/>
    <n v="0.54465489304339543"/>
  </r>
  <r>
    <x v="57"/>
    <x v="5"/>
    <x v="9"/>
    <s v="pele"/>
    <s v="SCAL"/>
    <x v="56"/>
    <x v="56"/>
    <x v="7"/>
    <m/>
    <m/>
    <s v="PLA C-DO - Laiterie Fromagerie Duroux"/>
    <x v="55"/>
    <x v="55"/>
    <x v="27"/>
    <x v="22"/>
    <x v="464"/>
    <x v="0"/>
    <x v="2"/>
    <x v="0"/>
    <x v="0"/>
    <n v="3.44"/>
    <n v="1.72"/>
    <n v="1.1627906976744187"/>
    <n v="0.33802055164954031"/>
  </r>
  <r>
    <x v="57"/>
    <x v="5"/>
    <x v="9"/>
    <s v="pele"/>
    <s v="SCAL"/>
    <x v="56"/>
    <x v="56"/>
    <x v="7"/>
    <m/>
    <m/>
    <s v="PLA C-DO - Laiterie Fromagerie Duroux"/>
    <x v="55"/>
    <x v="55"/>
    <x v="27"/>
    <x v="26"/>
    <x v="465"/>
    <x v="0"/>
    <x v="2"/>
    <x v="0"/>
    <x v="0"/>
    <n v="4.34"/>
    <n v="2.17"/>
    <n v="0.92165898617511521"/>
    <n v="0.21236382169933532"/>
  </r>
  <r>
    <x v="57"/>
    <x v="5"/>
    <x v="9"/>
    <s v="pele"/>
    <s v="SCAL"/>
    <x v="56"/>
    <x v="56"/>
    <x v="7"/>
    <m/>
    <m/>
    <s v="PLA C-DO - Laiterie Fromagerie Duroux"/>
    <x v="55"/>
    <x v="55"/>
    <x v="27"/>
    <x v="30"/>
    <x v="466"/>
    <x v="227"/>
    <x v="2"/>
    <x v="1"/>
    <x v="0"/>
    <n v="4.843"/>
    <n v="1.738637"/>
    <n v="1.6021258723553347"/>
    <n v="0.33081269303228056"/>
  </r>
  <r>
    <x v="57"/>
    <x v="5"/>
    <x v="9"/>
    <s v="pele"/>
    <s v="SCAL"/>
    <x v="56"/>
    <x v="56"/>
    <x v="7"/>
    <m/>
    <m/>
    <s v="PLA C-DO - Laiterie Fromagerie Duroux"/>
    <x v="55"/>
    <x v="55"/>
    <x v="27"/>
    <x v="1"/>
    <x v="467"/>
    <x v="0"/>
    <x v="2"/>
    <x v="0"/>
    <x v="0"/>
    <n v="8.8800000000000008"/>
    <n v="4.4400000000000004"/>
    <n v="0.4504504504504504"/>
    <n v="5.0726402077753419E-2"/>
  </r>
  <r>
    <x v="57"/>
    <x v="5"/>
    <x v="9"/>
    <s v="pele"/>
    <s v="SCAL"/>
    <x v="56"/>
    <x v="56"/>
    <x v="7"/>
    <m/>
    <m/>
    <s v="PLA C-DO - Laiterie Fromagerie Duroux"/>
    <x v="55"/>
    <x v="55"/>
    <x v="27"/>
    <x v="24"/>
    <x v="468"/>
    <x v="0"/>
    <x v="2"/>
    <x v="0"/>
    <x v="0"/>
    <n v="10.1"/>
    <n v="5.05"/>
    <n v="0.39603960396039606"/>
    <n v="3.9211841976276841E-2"/>
  </r>
  <r>
    <x v="57"/>
    <x v="5"/>
    <x v="9"/>
    <s v="pele"/>
    <s v="SCAL"/>
    <x v="56"/>
    <x v="56"/>
    <x v="7"/>
    <m/>
    <m/>
    <s v="PLA C-DO - Laiterie Fromagerie Duroux"/>
    <x v="55"/>
    <x v="55"/>
    <x v="27"/>
    <x v="39"/>
    <x v="469"/>
    <x v="228"/>
    <x v="7"/>
    <x v="1"/>
    <x v="0"/>
    <n v="23.2"/>
    <n v="2.9301599999999999"/>
    <n v="2.7021242436294881"/>
    <n v="0.11647087257023656"/>
  </r>
  <r>
    <x v="57"/>
    <x v="5"/>
    <x v="9"/>
    <s v="pele"/>
    <s v="SCAL"/>
    <x v="56"/>
    <x v="56"/>
    <x v="7"/>
    <m/>
    <m/>
    <s v="PLA C-DO - Laiterie Fromagerie Duroux"/>
    <x v="55"/>
    <x v="55"/>
    <x v="27"/>
    <x v="37"/>
    <x v="470"/>
    <x v="0"/>
    <x v="4"/>
    <x v="0"/>
    <x v="0"/>
    <n v="41.4"/>
    <n v="20.7"/>
    <n v="9.6618357487922718E-2"/>
    <n v="2.3337767509160078E-3"/>
  </r>
  <r>
    <x v="57"/>
    <x v="5"/>
    <x v="9"/>
    <s v="pele"/>
    <s v="SCAL"/>
    <x v="56"/>
    <x v="56"/>
    <x v="7"/>
    <m/>
    <m/>
    <s v="PLA C-DO - Laiterie Fromagerie Duroux"/>
    <x v="55"/>
    <x v="55"/>
    <x v="27"/>
    <x v="41"/>
    <x v="471"/>
    <x v="0"/>
    <x v="2"/>
    <x v="0"/>
    <x v="0"/>
    <n v="66.400000000000006"/>
    <n v="33.200000000000003"/>
    <n v="6.0240963855421679E-2"/>
    <n v="9.0724343155755528E-4"/>
  </r>
  <r>
    <x v="57"/>
    <x v="5"/>
    <x v="9"/>
    <s v="pele"/>
    <s v="SCAL"/>
    <x v="56"/>
    <x v="56"/>
    <x v="7"/>
    <m/>
    <m/>
    <s v="PLA C-DO - Laiterie Fromagerie Duroux"/>
    <x v="55"/>
    <x v="55"/>
    <x v="27"/>
    <x v="36"/>
    <x v="472"/>
    <x v="0"/>
    <x v="6"/>
    <x v="0"/>
    <x v="0"/>
    <n v="66.467982719964994"/>
    <n v="33.233991359982497"/>
    <n v="6.0179350061703017E-2"/>
    <n v="9.0538854346224865E-4"/>
  </r>
  <r>
    <x v="57"/>
    <x v="5"/>
    <x v="9"/>
    <s v="pele"/>
    <s v="SCAL"/>
    <x v="56"/>
    <x v="56"/>
    <x v="7"/>
    <m/>
    <m/>
    <s v="PLA C-DO - Laiterie Fromagerie Duroux"/>
    <x v="55"/>
    <x v="55"/>
    <x v="27"/>
    <x v="42"/>
    <x v="473"/>
    <x v="0"/>
    <x v="2"/>
    <x v="0"/>
    <x v="0"/>
    <n v="109"/>
    <n v="54.5"/>
    <n v="3.669724770642202E-2"/>
    <n v="3.3667199730662403E-4"/>
  </r>
  <r>
    <x v="57"/>
    <x v="5"/>
    <x v="9"/>
    <s v="pele"/>
    <s v="SCAL"/>
    <x v="56"/>
    <x v="56"/>
    <x v="7"/>
    <m/>
    <m/>
    <s v="PLA C-DO - Laiterie Fromagerie Duroux"/>
    <x v="55"/>
    <x v="55"/>
    <x v="27"/>
    <x v="9"/>
    <x v="474"/>
    <x v="0"/>
    <x v="2"/>
    <x v="0"/>
    <x v="0"/>
    <n v="591"/>
    <n v="295.5"/>
    <n v="6.7681895093062603E-3"/>
    <n v="1.1452097308470831E-5"/>
  </r>
  <r>
    <x v="57"/>
    <x v="5"/>
    <x v="9"/>
    <s v="pele"/>
    <s v="SCAL"/>
    <x v="56"/>
    <x v="56"/>
    <x v="7"/>
    <m/>
    <m/>
    <s v="PLA C-DO - Laiterie Fromagerie Duroux"/>
    <x v="55"/>
    <x v="55"/>
    <x v="27"/>
    <x v="16"/>
    <x v="475"/>
    <x v="229"/>
    <x v="2"/>
    <x v="1"/>
    <x v="0"/>
    <n v="720"/>
    <n v="90.936000000000007"/>
    <n v="8.706844785028349E-2"/>
    <n v="1.2092839979206041E-4"/>
  </r>
  <r>
    <x v="57"/>
    <x v="5"/>
    <x v="9"/>
    <s v="pele"/>
    <s v="SSEC"/>
    <x v="56"/>
    <x v="56"/>
    <x v="7"/>
    <m/>
    <m/>
    <s v="PLA C-DO - Laiterie Fromagerie Duroux"/>
    <x v="55"/>
    <x v="55"/>
    <x v="27"/>
    <x v="40"/>
    <x v="476"/>
    <x v="0"/>
    <x v="4"/>
    <x v="0"/>
    <x v="0"/>
    <n v="3657.4"/>
    <n v="1828.7"/>
    <n v="1.0936731011100783E-3"/>
    <n v="2.9903021302293382E-7"/>
  </r>
  <r>
    <x v="57"/>
    <x v="5"/>
    <x v="9"/>
    <s v="pele"/>
    <s v="SFRA"/>
    <x v="56"/>
    <x v="56"/>
    <x v="7"/>
    <m/>
    <m/>
    <s v="PLA C-DO - Laiterie Fromagerie Duroux"/>
    <x v="55"/>
    <x v="55"/>
    <x v="27"/>
    <x v="40"/>
    <x v="477"/>
    <x v="0"/>
    <x v="4"/>
    <x v="0"/>
    <x v="0"/>
    <n v="6155.4000000000005"/>
    <n v="3077.7000000000003"/>
    <n v="6.4983591643110112E-4"/>
    <n v="1.0557167957096225E-7"/>
  </r>
  <r>
    <x v="34"/>
    <x v="0"/>
    <x v="0"/>
    <s v="Filtrée"/>
    <s v="LIQFIL"/>
    <x v="34"/>
    <x v="34"/>
    <x v="5"/>
    <s v="aval"/>
    <s v="aval BV"/>
    <s v="Aval éloigné confluence de l'Isle"/>
    <x v="34"/>
    <x v="34"/>
    <x v="8"/>
    <x v="0"/>
    <x v="478"/>
    <x v="230"/>
    <x v="0"/>
    <x v="1"/>
    <x v="0"/>
    <n v="3.4593703051327397E-4"/>
    <n v="7.2233772626818506E-5"/>
    <n v="66300.447172375338"/>
    <n v="191654669.27320266"/>
  </r>
  <r>
    <x v="34"/>
    <x v="0"/>
    <x v="0"/>
    <s v="Filtrée"/>
    <s v="LIQFIL"/>
    <x v="34"/>
    <x v="34"/>
    <x v="5"/>
    <s v="aval"/>
    <s v="aval BV"/>
    <s v="Aval éloigné confluence de l'Isle"/>
    <x v="34"/>
    <x v="34"/>
    <x v="8"/>
    <x v="1"/>
    <x v="66"/>
    <x v="0"/>
    <x v="0"/>
    <x v="0"/>
    <x v="0"/>
    <n v="1.2E-2"/>
    <n v="6.0000000000000001E-3"/>
    <n v="333.33333333333331"/>
    <n v="27777.777777777777"/>
  </r>
  <r>
    <x v="34"/>
    <x v="0"/>
    <x v="0"/>
    <s v="Filtrée"/>
    <s v="LIQFIL"/>
    <x v="34"/>
    <x v="34"/>
    <x v="5"/>
    <s v="aval"/>
    <s v="aval BV"/>
    <s v="Aval éloigné confluence de l'Isle"/>
    <x v="34"/>
    <x v="34"/>
    <x v="8"/>
    <x v="2"/>
    <x v="479"/>
    <x v="231"/>
    <x v="0"/>
    <x v="1"/>
    <x v="0"/>
    <n v="8.9482788343872906E-3"/>
    <n v="2.18455326514082E-3"/>
    <n v="1875.0559521519222"/>
    <n v="209543.75549254011"/>
  </r>
  <r>
    <x v="34"/>
    <x v="0"/>
    <x v="0"/>
    <s v="Filtrée"/>
    <s v="LIQFIL"/>
    <x v="34"/>
    <x v="34"/>
    <x v="5"/>
    <s v="aval"/>
    <s v="aval BV"/>
    <s v="Aval éloigné confluence de l'Isle"/>
    <x v="34"/>
    <x v="34"/>
    <x v="8"/>
    <x v="3"/>
    <x v="480"/>
    <x v="232"/>
    <x v="0"/>
    <x v="1"/>
    <x v="0"/>
    <n v="1.64914824694441E-2"/>
    <n v="8.5707181790214502E-3"/>
    <n v="224.50461222320791"/>
    <n v="13613.36754528749"/>
  </r>
  <r>
    <x v="34"/>
    <x v="0"/>
    <x v="0"/>
    <s v="Filtrée"/>
    <s v="LIQFIL"/>
    <x v="34"/>
    <x v="34"/>
    <x v="5"/>
    <s v="aval"/>
    <s v="aval BV"/>
    <s v="Aval éloigné confluence de l'Isle"/>
    <x v="34"/>
    <x v="34"/>
    <x v="8"/>
    <x v="5"/>
    <x v="481"/>
    <x v="233"/>
    <x v="0"/>
    <x v="1"/>
    <x v="0"/>
    <n v="9.5223912205752201E-2"/>
    <n v="5.2766676357464799E-2"/>
    <n v="34.200034201981005"/>
    <n v="359.15384497209391"/>
  </r>
  <r>
    <x v="35"/>
    <x v="0"/>
    <x v="0"/>
    <s v="Filtrée"/>
    <s v="LIQFIL"/>
    <x v="35"/>
    <x v="35"/>
    <x v="5"/>
    <s v="aval"/>
    <s v="Dordogne"/>
    <s v="Aval confluence avec la Vejère"/>
    <x v="35"/>
    <x v="35"/>
    <x v="9"/>
    <x v="0"/>
    <x v="482"/>
    <x v="234"/>
    <x v="0"/>
    <x v="1"/>
    <x v="0"/>
    <n v="1.0212370619469E-4"/>
    <n v="7.1748717582416005E-5"/>
    <n v="19838.018068252673"/>
    <n v="194254779.88855213"/>
  </r>
  <r>
    <x v="35"/>
    <x v="0"/>
    <x v="0"/>
    <s v="Filtrée"/>
    <s v="LIQFIL"/>
    <x v="35"/>
    <x v="35"/>
    <x v="5"/>
    <s v="aval"/>
    <s v="Dordogne"/>
    <s v="Aval confluence avec la Vejère"/>
    <x v="35"/>
    <x v="35"/>
    <x v="9"/>
    <x v="1"/>
    <x v="28"/>
    <x v="235"/>
    <x v="0"/>
    <x v="1"/>
    <x v="0"/>
    <n v="1.6E-2"/>
    <n v="1.0240000000000001E-2"/>
    <n v="152.58789062499997"/>
    <n v="9536.7431640624982"/>
  </r>
  <r>
    <x v="35"/>
    <x v="0"/>
    <x v="0"/>
    <s v="Filtrée"/>
    <s v="LIQFIL"/>
    <x v="35"/>
    <x v="35"/>
    <x v="5"/>
    <s v="aval"/>
    <s v="Dordogne"/>
    <s v="Aval confluence avec la Vejère"/>
    <x v="35"/>
    <x v="35"/>
    <x v="9"/>
    <x v="2"/>
    <x v="483"/>
    <x v="236"/>
    <x v="0"/>
    <x v="1"/>
    <x v="0"/>
    <n v="2.9420272961886902E-3"/>
    <n v="2.1002036429904202E-3"/>
    <n v="666.99700354138827"/>
    <n v="226713.39739283294"/>
  </r>
  <r>
    <x v="35"/>
    <x v="0"/>
    <x v="0"/>
    <s v="Filtrée"/>
    <s v="LIQFIL"/>
    <x v="35"/>
    <x v="35"/>
    <x v="5"/>
    <s v="aval"/>
    <s v="Dordogne"/>
    <s v="Aval confluence avec la Vejère"/>
    <x v="35"/>
    <x v="35"/>
    <x v="9"/>
    <x v="3"/>
    <x v="484"/>
    <x v="0"/>
    <x v="0"/>
    <x v="0"/>
    <x v="0"/>
    <n v="1.146E-2"/>
    <n v="5.7299999999999999E-3"/>
    <n v="349.04013961605591"/>
    <n v="30457.254765798945"/>
  </r>
  <r>
    <x v="35"/>
    <x v="0"/>
    <x v="0"/>
    <s v="Filtrée"/>
    <s v="LIQFIL"/>
    <x v="35"/>
    <x v="35"/>
    <x v="5"/>
    <s v="aval"/>
    <s v="Dordogne"/>
    <s v="Aval confluence avec la Vejère"/>
    <x v="35"/>
    <x v="35"/>
    <x v="9"/>
    <x v="5"/>
    <x v="485"/>
    <x v="0"/>
    <x v="0"/>
    <x v="0"/>
    <x v="0"/>
    <n v="8.0699999999999994E-2"/>
    <n v="4.0349999999999997E-2"/>
    <n v="49.566294919454769"/>
    <n v="614.20439801059206"/>
  </r>
  <r>
    <x v="36"/>
    <x v="0"/>
    <x v="0"/>
    <s v="Filtrée"/>
    <s v="LIQFIL"/>
    <x v="36"/>
    <x v="36"/>
    <x v="6"/>
    <s v="amont"/>
    <s v="aval BV"/>
    <s v="Amont confluence la Dronne"/>
    <x v="36"/>
    <x v="36"/>
    <x v="10"/>
    <x v="0"/>
    <x v="486"/>
    <x v="237"/>
    <x v="0"/>
    <x v="1"/>
    <x v="0"/>
    <n v="2.7691573805309702E-4"/>
    <n v="1.1200548437720401E-4"/>
    <n v="22073.391280060569"/>
    <n v="79711580.985794753"/>
  </r>
  <r>
    <x v="36"/>
    <x v="0"/>
    <x v="0"/>
    <s v="Filtrée"/>
    <s v="LIQFIL"/>
    <x v="36"/>
    <x v="36"/>
    <x v="6"/>
    <s v="amont"/>
    <s v="aval BV"/>
    <s v="Amont confluence la Dronne"/>
    <x v="36"/>
    <x v="36"/>
    <x v="10"/>
    <x v="1"/>
    <x v="487"/>
    <x v="0"/>
    <x v="0"/>
    <x v="0"/>
    <x v="0"/>
    <n v="1.5900000000000001E-2"/>
    <n v="7.9500000000000005E-3"/>
    <n v="251.57232704402517"/>
    <n v="15822.158933586486"/>
  </r>
  <r>
    <x v="36"/>
    <x v="0"/>
    <x v="0"/>
    <s v="Filtrée"/>
    <s v="LIQFIL"/>
    <x v="36"/>
    <x v="36"/>
    <x v="6"/>
    <s v="amont"/>
    <s v="aval BV"/>
    <s v="Amont confluence la Dronne"/>
    <x v="36"/>
    <x v="36"/>
    <x v="10"/>
    <x v="2"/>
    <x v="488"/>
    <x v="238"/>
    <x v="0"/>
    <x v="1"/>
    <x v="0"/>
    <n v="7.3529042403007996E-3"/>
    <n v="3.1161049497343998E-3"/>
    <n v="757.24211121841881"/>
    <n v="102985.44445445421"/>
  </r>
  <r>
    <x v="36"/>
    <x v="0"/>
    <x v="0"/>
    <s v="Filtrée"/>
    <s v="LIQFIL"/>
    <x v="36"/>
    <x v="36"/>
    <x v="6"/>
    <s v="amont"/>
    <s v="aval BV"/>
    <s v="Amont confluence la Dronne"/>
    <x v="36"/>
    <x v="36"/>
    <x v="10"/>
    <x v="3"/>
    <x v="489"/>
    <x v="239"/>
    <x v="0"/>
    <x v="1"/>
    <x v="0"/>
    <n v="2.2138776501316199E-2"/>
    <n v="9.6365900852487807E-3"/>
    <n v="238.40032582965642"/>
    <n v="10768.450813688056"/>
  </r>
  <r>
    <x v="36"/>
    <x v="0"/>
    <x v="0"/>
    <s v="Filtrée"/>
    <s v="LIQFIL"/>
    <x v="36"/>
    <x v="36"/>
    <x v="6"/>
    <s v="amont"/>
    <s v="aval BV"/>
    <s v="Amont confluence la Dronne"/>
    <x v="36"/>
    <x v="36"/>
    <x v="10"/>
    <x v="5"/>
    <x v="490"/>
    <x v="240"/>
    <x v="0"/>
    <x v="1"/>
    <x v="0"/>
    <n v="5.0658156338711499E-2"/>
    <n v="4.42376299744364E-2"/>
    <n v="25.886043501139355"/>
    <n v="510.99458353872205"/>
  </r>
  <r>
    <x v="37"/>
    <x v="0"/>
    <x v="0"/>
    <s v="Filtrée"/>
    <s v="LIQFIL"/>
    <x v="37"/>
    <x v="37"/>
    <x v="6"/>
    <s v="Aval site"/>
    <s v="Aval site"/>
    <s v="Aval confluence la Dronne"/>
    <x v="37"/>
    <x v="37"/>
    <x v="11"/>
    <x v="0"/>
    <x v="491"/>
    <x v="241"/>
    <x v="0"/>
    <x v="1"/>
    <x v="0"/>
    <n v="4.24098345132743E-4"/>
    <n v="8.8554334262151506E-5"/>
    <n v="54081.27638256827"/>
    <n v="127520602.24531366"/>
  </r>
  <r>
    <x v="37"/>
    <x v="0"/>
    <x v="0"/>
    <s v="Filtrée"/>
    <s v="LIQFIL"/>
    <x v="37"/>
    <x v="37"/>
    <x v="6"/>
    <s v="Aval site"/>
    <s v="Aval site"/>
    <s v="Aval confluence la Dronne"/>
    <x v="37"/>
    <x v="37"/>
    <x v="11"/>
    <x v="1"/>
    <x v="492"/>
    <x v="0"/>
    <x v="0"/>
    <x v="0"/>
    <x v="0"/>
    <n v="1.83E-2"/>
    <n v="9.1500000000000001E-3"/>
    <n v="218.5792349726776"/>
    <n v="11944.22049031025"/>
  </r>
  <r>
    <x v="37"/>
    <x v="0"/>
    <x v="0"/>
    <s v="Filtrée"/>
    <s v="LIQFIL"/>
    <x v="37"/>
    <x v="37"/>
    <x v="6"/>
    <s v="Aval site"/>
    <s v="Aval site"/>
    <s v="Aval confluence la Dronne"/>
    <x v="37"/>
    <x v="37"/>
    <x v="11"/>
    <x v="2"/>
    <x v="493"/>
    <x v="242"/>
    <x v="0"/>
    <x v="1"/>
    <x v="0"/>
    <n v="1.0873180007691E-2"/>
    <n v="2.65448152967528E-3"/>
    <n v="1543.1109829934592"/>
    <n v="141919.01374776836"/>
  </r>
  <r>
    <x v="37"/>
    <x v="0"/>
    <x v="0"/>
    <s v="Filtrée"/>
    <s v="LIQFIL"/>
    <x v="37"/>
    <x v="37"/>
    <x v="6"/>
    <s v="Aval site"/>
    <s v="Aval site"/>
    <s v="Aval confluence la Dronne"/>
    <x v="37"/>
    <x v="37"/>
    <x v="11"/>
    <x v="3"/>
    <x v="494"/>
    <x v="243"/>
    <x v="0"/>
    <x v="1"/>
    <x v="0"/>
    <n v="1.5998598522115499E-2"/>
    <n v="9.2350593756485907E-3"/>
    <n v="187.58692142557138"/>
    <n v="11725.209627972257"/>
  </r>
  <r>
    <x v="37"/>
    <x v="0"/>
    <x v="0"/>
    <s v="Filtrée"/>
    <s v="LIQFIL"/>
    <x v="37"/>
    <x v="37"/>
    <x v="6"/>
    <s v="Aval site"/>
    <s v="Aval site"/>
    <s v="Aval confluence la Dronne"/>
    <x v="37"/>
    <x v="37"/>
    <x v="11"/>
    <x v="5"/>
    <x v="495"/>
    <x v="244"/>
    <x v="0"/>
    <x v="1"/>
    <x v="0"/>
    <n v="8.6287305080104598E-2"/>
    <n v="5.1146049256397E-2"/>
    <n v="32.985473315871467"/>
    <n v="382.27492775732753"/>
  </r>
  <r>
    <x v="58"/>
    <x v="6"/>
    <x v="10"/>
    <m/>
    <s v="SSEC"/>
    <x v="57"/>
    <x v="57"/>
    <x v="6"/>
    <m/>
    <m/>
    <s v="Etang de la Narde"/>
    <x v="56"/>
    <x v="56"/>
    <x v="28"/>
    <x v="43"/>
    <x v="496"/>
    <x v="0"/>
    <x v="3"/>
    <x v="0"/>
    <x v="0"/>
    <n v="0.48899999999999999"/>
    <n v="0.2445"/>
    <n v="8.1799591002044991"/>
    <n v="16.7279327202546"/>
  </r>
  <r>
    <x v="58"/>
    <x v="6"/>
    <x v="10"/>
    <m/>
    <s v="SSEC"/>
    <x v="57"/>
    <x v="57"/>
    <x v="6"/>
    <m/>
    <m/>
    <s v="Etang de la Narde"/>
    <x v="56"/>
    <x v="56"/>
    <x v="28"/>
    <x v="13"/>
    <x v="497"/>
    <x v="0"/>
    <x v="3"/>
    <x v="0"/>
    <x v="0"/>
    <n v="0.56000000000000005"/>
    <n v="0.28000000000000003"/>
    <n v="7.1428571428571423"/>
    <n v="12.755102040816325"/>
  </r>
  <r>
    <x v="58"/>
    <x v="6"/>
    <x v="10"/>
    <m/>
    <s v="SSEC"/>
    <x v="57"/>
    <x v="57"/>
    <x v="6"/>
    <m/>
    <m/>
    <s v="Etang de la Narde"/>
    <x v="56"/>
    <x v="56"/>
    <x v="28"/>
    <x v="33"/>
    <x v="498"/>
    <x v="0"/>
    <x v="3"/>
    <x v="0"/>
    <x v="0"/>
    <n v="0.60399999999999998"/>
    <n v="0.30199999999999999"/>
    <n v="6.6225165562913908"/>
    <n v="10.964431384588396"/>
  </r>
  <r>
    <x v="58"/>
    <x v="6"/>
    <x v="10"/>
    <m/>
    <s v="SSEC"/>
    <x v="57"/>
    <x v="57"/>
    <x v="6"/>
    <m/>
    <m/>
    <s v="Etang de la Narde"/>
    <x v="56"/>
    <x v="56"/>
    <x v="28"/>
    <x v="17"/>
    <x v="499"/>
    <x v="0"/>
    <x v="3"/>
    <x v="0"/>
    <x v="0"/>
    <n v="0.72499999999999998"/>
    <n v="0.36249999999999999"/>
    <n v="5.5172413793103443"/>
    <n v="7.6099881093935791"/>
  </r>
  <r>
    <x v="58"/>
    <x v="6"/>
    <x v="10"/>
    <m/>
    <s v="SSEC"/>
    <x v="57"/>
    <x v="57"/>
    <x v="6"/>
    <m/>
    <m/>
    <s v="Etang de la Narde"/>
    <x v="56"/>
    <x v="56"/>
    <x v="28"/>
    <x v="12"/>
    <x v="500"/>
    <x v="0"/>
    <x v="3"/>
    <x v="0"/>
    <x v="0"/>
    <n v="0.79700000000000004"/>
    <n v="0.39850000000000002"/>
    <n v="5.0188205771643668"/>
    <n v="6.297139996442116"/>
  </r>
  <r>
    <x v="58"/>
    <x v="6"/>
    <x v="10"/>
    <m/>
    <s v="SSEC"/>
    <x v="57"/>
    <x v="57"/>
    <x v="6"/>
    <m/>
    <m/>
    <s v="Etang de la Narde"/>
    <x v="56"/>
    <x v="56"/>
    <x v="28"/>
    <x v="8"/>
    <x v="501"/>
    <x v="0"/>
    <x v="3"/>
    <x v="0"/>
    <x v="0"/>
    <n v="0.82199999999999995"/>
    <n v="0.41099999999999998"/>
    <n v="4.8661800486618008"/>
    <n v="5.9199270664985413"/>
  </r>
  <r>
    <x v="58"/>
    <x v="6"/>
    <x v="10"/>
    <m/>
    <s v="SSEC"/>
    <x v="57"/>
    <x v="57"/>
    <x v="6"/>
    <m/>
    <m/>
    <s v="Etang de la Narde"/>
    <x v="56"/>
    <x v="56"/>
    <x v="28"/>
    <x v="14"/>
    <x v="502"/>
    <x v="245"/>
    <x v="3"/>
    <x v="1"/>
    <x v="0"/>
    <n v="1.05"/>
    <n v="0.24990000000000001"/>
    <n v="16.81344806830295"/>
    <n v="16.012807684098046"/>
  </r>
  <r>
    <x v="58"/>
    <x v="6"/>
    <x v="10"/>
    <m/>
    <s v="SSEC"/>
    <x v="57"/>
    <x v="57"/>
    <x v="6"/>
    <m/>
    <m/>
    <s v="Etang de la Narde"/>
    <x v="56"/>
    <x v="56"/>
    <x v="28"/>
    <x v="35"/>
    <x v="503"/>
    <x v="246"/>
    <x v="3"/>
    <x v="1"/>
    <x v="0"/>
    <n v="1.9610000000000001"/>
    <n v="0.77067300000000005"/>
    <n v="3.3016976877177657"/>
    <n v="1.6836806158683149"/>
  </r>
  <r>
    <x v="58"/>
    <x v="6"/>
    <x v="10"/>
    <m/>
    <s v="SSEC"/>
    <x v="57"/>
    <x v="57"/>
    <x v="6"/>
    <m/>
    <m/>
    <s v="Etang de la Narde"/>
    <x v="56"/>
    <x v="56"/>
    <x v="28"/>
    <x v="9"/>
    <x v="504"/>
    <x v="247"/>
    <x v="3"/>
    <x v="1"/>
    <x v="0"/>
    <n v="2.4529999999999998"/>
    <n v="1.187252"/>
    <n v="1.7402503448967352"/>
    <n v="0.70943756416499615"/>
  </r>
  <r>
    <x v="58"/>
    <x v="6"/>
    <x v="10"/>
    <m/>
    <s v="SSEC"/>
    <x v="57"/>
    <x v="57"/>
    <x v="6"/>
    <m/>
    <m/>
    <s v="Etang de la Narde"/>
    <x v="56"/>
    <x v="56"/>
    <x v="28"/>
    <x v="38"/>
    <x v="505"/>
    <x v="0"/>
    <x v="3"/>
    <x v="0"/>
    <x v="0"/>
    <n v="2.78"/>
    <n v="1.39"/>
    <n v="1.4388489208633095"/>
    <n v="0.51757155426737755"/>
  </r>
  <r>
    <x v="58"/>
    <x v="6"/>
    <x v="10"/>
    <m/>
    <s v="SSEC"/>
    <x v="57"/>
    <x v="57"/>
    <x v="6"/>
    <m/>
    <m/>
    <s v="Etang de la Narde"/>
    <x v="56"/>
    <x v="56"/>
    <x v="28"/>
    <x v="0"/>
    <x v="506"/>
    <x v="0"/>
    <x v="3"/>
    <x v="0"/>
    <x v="0"/>
    <n v="5.8840000000000003"/>
    <n v="2.9420000000000002"/>
    <n v="0.67980965329707677"/>
    <n v="0.11553529117897295"/>
  </r>
  <r>
    <x v="58"/>
    <x v="6"/>
    <x v="10"/>
    <m/>
    <s v="SSEC"/>
    <x v="57"/>
    <x v="57"/>
    <x v="6"/>
    <m/>
    <m/>
    <s v="Etang de la Narde"/>
    <x v="56"/>
    <x v="56"/>
    <x v="28"/>
    <x v="34"/>
    <x v="507"/>
    <x v="248"/>
    <x v="3"/>
    <x v="1"/>
    <x v="0"/>
    <n v="13.3"/>
    <n v="3.6814399999999998"/>
    <n v="0.98133251200774174"/>
    <n v="7.3784399399078326E-2"/>
  </r>
  <r>
    <x v="58"/>
    <x v="6"/>
    <x v="10"/>
    <m/>
    <s v="SSEC"/>
    <x v="57"/>
    <x v="57"/>
    <x v="6"/>
    <m/>
    <m/>
    <s v="Etang de la Narde"/>
    <x v="56"/>
    <x v="56"/>
    <x v="28"/>
    <x v="25"/>
    <x v="508"/>
    <x v="249"/>
    <x v="3"/>
    <x v="1"/>
    <x v="0"/>
    <n v="16.8"/>
    <n v="2.0966399999999998"/>
    <n v="3.8217436053974523"/>
    <n v="0.22748473841651501"/>
  </r>
  <r>
    <x v="58"/>
    <x v="6"/>
    <x v="10"/>
    <m/>
    <s v="SSEC"/>
    <x v="57"/>
    <x v="57"/>
    <x v="6"/>
    <m/>
    <m/>
    <s v="Etang de la Narde"/>
    <x v="56"/>
    <x v="56"/>
    <x v="28"/>
    <x v="39"/>
    <x v="509"/>
    <x v="250"/>
    <x v="9"/>
    <x v="1"/>
    <x v="0"/>
    <n v="27.4"/>
    <n v="3.4195199999999999"/>
    <n v="2.3432588529444227"/>
    <n v="8.5520396092862147E-2"/>
  </r>
  <r>
    <x v="58"/>
    <x v="6"/>
    <x v="10"/>
    <m/>
    <s v="SSEC"/>
    <x v="57"/>
    <x v="57"/>
    <x v="6"/>
    <m/>
    <m/>
    <s v="Etang de la Narde"/>
    <x v="56"/>
    <x v="56"/>
    <x v="28"/>
    <x v="1"/>
    <x v="510"/>
    <x v="251"/>
    <x v="3"/>
    <x v="1"/>
    <x v="3"/>
    <n v="37.4"/>
    <n v="4.7946799999999996"/>
    <n v="1.6268681147606308"/>
    <n v="4.3499147453492801E-2"/>
  </r>
  <r>
    <x v="58"/>
    <x v="6"/>
    <x v="10"/>
    <m/>
    <s v="SSEC"/>
    <x v="57"/>
    <x v="57"/>
    <x v="6"/>
    <m/>
    <m/>
    <s v="Etang de la Narde"/>
    <x v="56"/>
    <x v="56"/>
    <x v="28"/>
    <x v="4"/>
    <x v="511"/>
    <x v="252"/>
    <x v="3"/>
    <x v="1"/>
    <x v="4"/>
    <n v="39.6"/>
    <n v="12.580920000000001"/>
    <n v="0.25019025192307959"/>
    <n v="6.3179356546232222E-3"/>
  </r>
  <r>
    <x v="58"/>
    <x v="6"/>
    <x v="10"/>
    <m/>
    <s v="SSEC"/>
    <x v="57"/>
    <x v="57"/>
    <x v="6"/>
    <m/>
    <m/>
    <s v="Etang de la Narde"/>
    <x v="56"/>
    <x v="56"/>
    <x v="28"/>
    <x v="28"/>
    <x v="512"/>
    <x v="253"/>
    <x v="3"/>
    <x v="1"/>
    <x v="0"/>
    <n v="41.8"/>
    <n v="5.1790200000000004"/>
    <n v="1.5584077721610576"/>
    <n v="3.7282482587585111E-2"/>
  </r>
  <r>
    <x v="58"/>
    <x v="6"/>
    <x v="10"/>
    <m/>
    <s v="SSEC"/>
    <x v="57"/>
    <x v="57"/>
    <x v="6"/>
    <m/>
    <m/>
    <s v="Etang de la Narde"/>
    <x v="56"/>
    <x v="56"/>
    <x v="28"/>
    <x v="30"/>
    <x v="258"/>
    <x v="254"/>
    <x v="3"/>
    <x v="1"/>
    <x v="0"/>
    <n v="50"/>
    <n v="7.585"/>
    <n v="0.86907815576400882"/>
    <n v="1.7381563115280177E-2"/>
  </r>
  <r>
    <x v="58"/>
    <x v="6"/>
    <x v="10"/>
    <m/>
    <s v="SSEC"/>
    <x v="57"/>
    <x v="57"/>
    <x v="6"/>
    <m/>
    <m/>
    <s v="Etang de la Narde"/>
    <x v="56"/>
    <x v="56"/>
    <x v="28"/>
    <x v="23"/>
    <x v="513"/>
    <x v="255"/>
    <x v="3"/>
    <x v="1"/>
    <x v="0"/>
    <n v="58.7"/>
    <n v="10.93581"/>
    <n v="0.49083575218541814"/>
    <n v="8.3617674988997973E-3"/>
  </r>
  <r>
    <x v="58"/>
    <x v="6"/>
    <x v="10"/>
    <m/>
    <s v="SSEC"/>
    <x v="57"/>
    <x v="57"/>
    <x v="6"/>
    <m/>
    <m/>
    <s v="Etang de la Narde"/>
    <x v="56"/>
    <x v="56"/>
    <x v="28"/>
    <x v="22"/>
    <x v="514"/>
    <x v="256"/>
    <x v="3"/>
    <x v="1"/>
    <x v="0"/>
    <n v="61.8"/>
    <n v="8.1637799999999991"/>
    <n v="0.92726931765286802"/>
    <n v="1.5004357890823107E-2"/>
  </r>
  <r>
    <x v="58"/>
    <x v="6"/>
    <x v="10"/>
    <m/>
    <s v="SSEC"/>
    <x v="57"/>
    <x v="57"/>
    <x v="6"/>
    <m/>
    <m/>
    <s v="Etang de la Narde"/>
    <x v="56"/>
    <x v="56"/>
    <x v="28"/>
    <x v="24"/>
    <x v="515"/>
    <x v="257"/>
    <x v="3"/>
    <x v="1"/>
    <x v="0"/>
    <n v="62.13"/>
    <n v="10.31358"/>
    <n v="0.58409363048933238"/>
    <n v="9.4011529130747194E-3"/>
  </r>
  <r>
    <x v="58"/>
    <x v="6"/>
    <x v="10"/>
    <m/>
    <s v="SSEC"/>
    <x v="57"/>
    <x v="57"/>
    <x v="6"/>
    <m/>
    <m/>
    <s v="Etang de la Narde"/>
    <x v="56"/>
    <x v="56"/>
    <x v="28"/>
    <x v="42"/>
    <x v="516"/>
    <x v="0"/>
    <x v="3"/>
    <x v="0"/>
    <x v="0"/>
    <n v="134.4"/>
    <n v="67.2"/>
    <n v="2.9761904761904764E-2"/>
    <n v="2.2144274376417232E-4"/>
  </r>
  <r>
    <x v="58"/>
    <x v="6"/>
    <x v="10"/>
    <m/>
    <s v="SSEC"/>
    <x v="57"/>
    <x v="57"/>
    <x v="6"/>
    <m/>
    <m/>
    <s v="Etang de la Narde"/>
    <x v="56"/>
    <x v="56"/>
    <x v="28"/>
    <x v="16"/>
    <x v="517"/>
    <x v="258"/>
    <x v="3"/>
    <x v="1"/>
    <x v="0"/>
    <n v="849"/>
    <n v="105.9552"/>
    <n v="7.5624608446027294E-2"/>
    <n v="8.9074921608983866E-5"/>
  </r>
  <r>
    <x v="39"/>
    <x v="0"/>
    <x v="0"/>
    <s v="Filtrée"/>
    <s v="Liquide filtré"/>
    <x v="39"/>
    <x v="39"/>
    <x v="5"/>
    <s v="amont"/>
    <s v="Dordogne"/>
    <s v="Dordogne amont à Ribeyrol au lieu-dit Lac de Madic"/>
    <x v="39"/>
    <x v="39"/>
    <x v="13"/>
    <x v="0"/>
    <x v="518"/>
    <x v="0"/>
    <x v="0"/>
    <x v="0"/>
    <x v="0"/>
    <n v="6.0000000000000002E-5"/>
    <n v="3.0000000000000001E-5"/>
    <n v="66666.666666666672"/>
    <n v="1111111111.1111112"/>
  </r>
  <r>
    <x v="38"/>
    <x v="0"/>
    <x v="0"/>
    <s v="Filtrée"/>
    <s v="Liquide filtré"/>
    <x v="38"/>
    <x v="38"/>
    <x v="5"/>
    <s v="aval"/>
    <s v="aval BV"/>
    <s v="Dordogne aval confluence L'Isle. "/>
    <x v="38"/>
    <x v="38"/>
    <x v="12"/>
    <x v="1"/>
    <x v="56"/>
    <x v="0"/>
    <x v="0"/>
    <x v="0"/>
    <x v="0"/>
    <n v="1.4E-2"/>
    <n v="7.0000000000000001E-3"/>
    <n v="285.71428571428567"/>
    <n v="20408.163265306121"/>
  </r>
  <r>
    <x v="39"/>
    <x v="0"/>
    <x v="0"/>
    <s v="Filtrée"/>
    <s v="Liquide filtré"/>
    <x v="39"/>
    <x v="39"/>
    <x v="5"/>
    <s v="amont"/>
    <s v="Dordogne"/>
    <s v="Dordogne amont à Ribeyrol au lieu-dit Lac de Madic"/>
    <x v="39"/>
    <x v="39"/>
    <x v="13"/>
    <x v="2"/>
    <x v="519"/>
    <x v="0"/>
    <x v="0"/>
    <x v="0"/>
    <x v="0"/>
    <n v="2.5999999999999999E-3"/>
    <n v="1.2999999999999999E-3"/>
    <n v="1538.4615384615386"/>
    <n v="591715.97633136099"/>
  </r>
  <r>
    <x v="39"/>
    <x v="0"/>
    <x v="0"/>
    <s v="Filtrée"/>
    <s v="Liquide filtré"/>
    <x v="39"/>
    <x v="39"/>
    <x v="5"/>
    <s v="amont"/>
    <s v="Dordogne"/>
    <s v="Dordogne amont à Ribeyrol au lieu-dit Lac de Madic"/>
    <x v="39"/>
    <x v="39"/>
    <x v="13"/>
    <x v="3"/>
    <x v="520"/>
    <x v="0"/>
    <x v="0"/>
    <x v="0"/>
    <x v="0"/>
    <n v="1.0999999999999999E-2"/>
    <n v="5.4999999999999997E-3"/>
    <n v="363.63636363636368"/>
    <n v="33057.851239669428"/>
  </r>
  <r>
    <x v="39"/>
    <x v="0"/>
    <x v="0"/>
    <s v="Filtrée"/>
    <s v="Liquide filtré"/>
    <x v="39"/>
    <x v="39"/>
    <x v="5"/>
    <s v="amont"/>
    <s v="Dordogne"/>
    <s v="Dordogne amont à Ribeyrol au lieu-dit Lac de Madic"/>
    <x v="39"/>
    <x v="39"/>
    <x v="13"/>
    <x v="5"/>
    <x v="521"/>
    <x v="259"/>
    <x v="0"/>
    <x v="1"/>
    <x v="0"/>
    <n v="7.9290256318916397E-2"/>
    <n v="4.6851793360613403E-2"/>
    <n v="36.121633633836204"/>
    <n v="455.56207421691244"/>
  </r>
  <r>
    <x v="39"/>
    <x v="0"/>
    <x v="0"/>
    <s v="Filtrée"/>
    <s v="Liquide filtré"/>
    <x v="39"/>
    <x v="39"/>
    <x v="5"/>
    <s v="amont"/>
    <s v="Dordogne"/>
    <s v="Dordogne amont à Ribeyrol au lieu-dit Lac de Madic"/>
    <x v="39"/>
    <x v="39"/>
    <x v="13"/>
    <x v="6"/>
    <x v="522"/>
    <x v="0"/>
    <x v="1"/>
    <x v="0"/>
    <x v="0"/>
    <n v="6.96"/>
    <n v="3.48"/>
    <n v="0.57471264367816088"/>
    <n v="8.2573655700885193E-2"/>
  </r>
  <r>
    <x v="40"/>
    <x v="0"/>
    <x v="0"/>
    <s v="Filtrée"/>
    <s v="Liquide filtré"/>
    <x v="40"/>
    <x v="40"/>
    <x v="5"/>
    <s v="aval"/>
    <s v="Dordogne"/>
    <s v="Dordogne aval conflence le Combret"/>
    <x v="40"/>
    <x v="40"/>
    <x v="14"/>
    <x v="0"/>
    <x v="518"/>
    <x v="0"/>
    <x v="0"/>
    <x v="0"/>
    <x v="0"/>
    <n v="6.0000000000000002E-5"/>
    <n v="3.0000000000000001E-5"/>
    <n v="66666.666666666672"/>
    <n v="1111111111.1111112"/>
  </r>
  <r>
    <x v="40"/>
    <x v="0"/>
    <x v="0"/>
    <s v="Filtrée"/>
    <s v="Liquide filtré"/>
    <x v="40"/>
    <x v="40"/>
    <x v="5"/>
    <s v="aval"/>
    <s v="Dordogne"/>
    <s v="Dordogne aval conflence le Combret"/>
    <x v="40"/>
    <x v="40"/>
    <x v="14"/>
    <x v="2"/>
    <x v="519"/>
    <x v="0"/>
    <x v="0"/>
    <x v="0"/>
    <x v="0"/>
    <n v="2.5999999999999999E-3"/>
    <n v="1.2999999999999999E-3"/>
    <n v="1538.4615384615386"/>
    <n v="591715.97633136099"/>
  </r>
  <r>
    <x v="40"/>
    <x v="0"/>
    <x v="0"/>
    <s v="Filtrée"/>
    <s v="Liquide filtré"/>
    <x v="40"/>
    <x v="40"/>
    <x v="5"/>
    <s v="aval"/>
    <s v="Dordogne"/>
    <s v="Dordogne aval conflence le Combret"/>
    <x v="40"/>
    <x v="40"/>
    <x v="14"/>
    <x v="3"/>
    <x v="72"/>
    <x v="0"/>
    <x v="0"/>
    <x v="0"/>
    <x v="0"/>
    <n v="0.01"/>
    <n v="5.0000000000000001E-3"/>
    <n v="400"/>
    <n v="40000"/>
  </r>
  <r>
    <x v="40"/>
    <x v="0"/>
    <x v="0"/>
    <s v="Filtrée"/>
    <s v="Liquide filtré"/>
    <x v="40"/>
    <x v="40"/>
    <x v="5"/>
    <s v="aval"/>
    <s v="Dordogne"/>
    <s v="Dordogne aval conflence le Combret"/>
    <x v="40"/>
    <x v="40"/>
    <x v="14"/>
    <x v="5"/>
    <x v="523"/>
    <x v="260"/>
    <x v="0"/>
    <x v="1"/>
    <x v="0"/>
    <n v="7.1030548289006901E-2"/>
    <n v="4.4728315499229399E-2"/>
    <n v="35.504228647630292"/>
    <n v="499.84449652805415"/>
  </r>
  <r>
    <x v="40"/>
    <x v="0"/>
    <x v="0"/>
    <s v="Filtrée"/>
    <s v="Liquide filtré"/>
    <x v="40"/>
    <x v="40"/>
    <x v="5"/>
    <s v="aval"/>
    <s v="Dordogne"/>
    <s v="Dordogne aval conflence le Combret"/>
    <x v="40"/>
    <x v="40"/>
    <x v="14"/>
    <x v="6"/>
    <x v="524"/>
    <x v="0"/>
    <x v="1"/>
    <x v="0"/>
    <x v="0"/>
    <n v="7.26"/>
    <n v="3.63"/>
    <n v="0.55096418732782371"/>
    <n v="7.5890383929452299E-2"/>
  </r>
  <r>
    <x v="41"/>
    <x v="0"/>
    <x v="0"/>
    <s v="Filtrée"/>
    <s v="Liquide filtré"/>
    <x v="41"/>
    <x v="41"/>
    <x v="5"/>
    <s v="aval"/>
    <s v="Dordogne"/>
    <s v="Dordogne aval confluence la Diège"/>
    <x v="41"/>
    <x v="41"/>
    <x v="15"/>
    <x v="0"/>
    <x v="518"/>
    <x v="0"/>
    <x v="0"/>
    <x v="0"/>
    <x v="0"/>
    <n v="6.0000000000000002E-5"/>
    <n v="3.0000000000000001E-5"/>
    <n v="66666.666666666672"/>
    <n v="1111111111.1111112"/>
  </r>
  <r>
    <x v="39"/>
    <x v="0"/>
    <x v="0"/>
    <s v="Filtrée"/>
    <s v="Liquide filtré"/>
    <x v="39"/>
    <x v="39"/>
    <x v="5"/>
    <s v="amont"/>
    <s v="Dordogne"/>
    <s v="Dordogne amont à Ribeyrol au lieu-dit Lac de Madic"/>
    <x v="39"/>
    <x v="39"/>
    <x v="13"/>
    <x v="1"/>
    <x v="28"/>
    <x v="0"/>
    <x v="0"/>
    <x v="0"/>
    <x v="0"/>
    <n v="1.6E-2"/>
    <n v="8.0000000000000002E-3"/>
    <n v="250.00000000000003"/>
    <n v="15625"/>
  </r>
  <r>
    <x v="40"/>
    <x v="0"/>
    <x v="0"/>
    <s v="Filtrée"/>
    <s v="Liquide filtré"/>
    <x v="40"/>
    <x v="40"/>
    <x v="5"/>
    <s v="aval"/>
    <s v="Dordogne"/>
    <s v="Dordogne aval conflence le Combret"/>
    <x v="40"/>
    <x v="40"/>
    <x v="14"/>
    <x v="1"/>
    <x v="66"/>
    <x v="0"/>
    <x v="0"/>
    <x v="0"/>
    <x v="0"/>
    <n v="1.2E-2"/>
    <n v="6.0000000000000001E-3"/>
    <n v="333.33333333333331"/>
    <n v="27777.777777777777"/>
  </r>
  <r>
    <x v="41"/>
    <x v="0"/>
    <x v="0"/>
    <s v="Filtrée"/>
    <s v="Liquide filtré"/>
    <x v="41"/>
    <x v="41"/>
    <x v="5"/>
    <s v="aval"/>
    <s v="Dordogne"/>
    <s v="Dordogne aval confluence la Diège"/>
    <x v="41"/>
    <x v="41"/>
    <x v="15"/>
    <x v="2"/>
    <x v="519"/>
    <x v="0"/>
    <x v="0"/>
    <x v="0"/>
    <x v="0"/>
    <n v="2.5999999999999999E-3"/>
    <n v="1.2999999999999999E-3"/>
    <n v="1538.4615384615386"/>
    <n v="591715.97633136099"/>
  </r>
  <r>
    <x v="41"/>
    <x v="0"/>
    <x v="0"/>
    <s v="Filtrée"/>
    <s v="Liquide filtré"/>
    <x v="41"/>
    <x v="41"/>
    <x v="5"/>
    <s v="aval"/>
    <s v="Dordogne"/>
    <s v="Dordogne aval confluence la Diège"/>
    <x v="41"/>
    <x v="41"/>
    <x v="15"/>
    <x v="3"/>
    <x v="525"/>
    <x v="0"/>
    <x v="0"/>
    <x v="0"/>
    <x v="0"/>
    <n v="6.1061649912621096E-3"/>
    <n v="3.0530824956310548E-3"/>
    <n v="655.07564989219577"/>
    <n v="107281.02677042065"/>
  </r>
  <r>
    <x v="41"/>
    <x v="0"/>
    <x v="0"/>
    <s v="Filtrée"/>
    <s v="Liquide filtré"/>
    <x v="41"/>
    <x v="41"/>
    <x v="5"/>
    <s v="aval"/>
    <s v="Dordogne"/>
    <s v="Dordogne aval confluence la Diège"/>
    <x v="41"/>
    <x v="41"/>
    <x v="15"/>
    <x v="5"/>
    <x v="526"/>
    <x v="261"/>
    <x v="0"/>
    <x v="1"/>
    <x v="0"/>
    <n v="5.9138831996449197E-2"/>
    <n v="4.4122377854711597E-2"/>
    <n v="30.377702448696507"/>
    <n v="513.66760930483781"/>
  </r>
  <r>
    <x v="41"/>
    <x v="0"/>
    <x v="0"/>
    <s v="Filtrée"/>
    <s v="Liquide filtré"/>
    <x v="41"/>
    <x v="41"/>
    <x v="5"/>
    <s v="aval"/>
    <s v="Dordogne"/>
    <s v="Dordogne aval confluence la Diège"/>
    <x v="41"/>
    <x v="41"/>
    <x v="15"/>
    <x v="6"/>
    <x v="527"/>
    <x v="0"/>
    <x v="1"/>
    <x v="0"/>
    <x v="0"/>
    <n v="7.31"/>
    <n v="3.6549999999999998"/>
    <n v="0.54719562243502051"/>
    <n v="7.4855762303012385E-2"/>
  </r>
  <r>
    <x v="42"/>
    <x v="0"/>
    <x v="3"/>
    <s v="Filtrée"/>
    <s v="Liquide filtré"/>
    <x v="42"/>
    <x v="42"/>
    <x v="5"/>
    <m/>
    <s v="Dordogne"/>
    <s v="Dordogne au barrage de Marèges"/>
    <x v="42"/>
    <x v="42"/>
    <x v="16"/>
    <x v="0"/>
    <x v="518"/>
    <x v="0"/>
    <x v="0"/>
    <x v="0"/>
    <x v="0"/>
    <n v="6.0000000000000002E-5"/>
    <n v="3.0000000000000001E-5"/>
    <n v="66666.666666666672"/>
    <n v="1111111111.1111112"/>
  </r>
  <r>
    <x v="41"/>
    <x v="0"/>
    <x v="0"/>
    <s v="Filtrée"/>
    <s v="Liquide filtré"/>
    <x v="41"/>
    <x v="41"/>
    <x v="5"/>
    <s v="aval"/>
    <s v="Dordogne"/>
    <s v="Dordogne aval confluence la Diège"/>
    <x v="41"/>
    <x v="41"/>
    <x v="15"/>
    <x v="1"/>
    <x v="66"/>
    <x v="0"/>
    <x v="0"/>
    <x v="0"/>
    <x v="0"/>
    <n v="1.2E-2"/>
    <n v="6.0000000000000001E-3"/>
    <n v="333.33333333333331"/>
    <n v="27777.777777777777"/>
  </r>
  <r>
    <x v="42"/>
    <x v="0"/>
    <x v="3"/>
    <s v="Filtrée"/>
    <s v="Liquide filtré"/>
    <x v="42"/>
    <x v="42"/>
    <x v="5"/>
    <m/>
    <s v="Dordogne"/>
    <s v="Dordogne au barrage de Marèges"/>
    <x v="42"/>
    <x v="42"/>
    <x v="16"/>
    <x v="2"/>
    <x v="519"/>
    <x v="0"/>
    <x v="0"/>
    <x v="0"/>
    <x v="0"/>
    <n v="2.5999999999999999E-3"/>
    <n v="1.2999999999999999E-3"/>
    <n v="1538.4615384615386"/>
    <n v="591715.97633136099"/>
  </r>
  <r>
    <x v="42"/>
    <x v="0"/>
    <x v="3"/>
    <s v="Filtrée"/>
    <s v="Liquide filtré"/>
    <x v="42"/>
    <x v="42"/>
    <x v="5"/>
    <m/>
    <s v="Dordogne"/>
    <s v="Dordogne au barrage de Marèges"/>
    <x v="42"/>
    <x v="42"/>
    <x v="16"/>
    <x v="3"/>
    <x v="528"/>
    <x v="0"/>
    <x v="0"/>
    <x v="0"/>
    <x v="0"/>
    <n v="8.6999999999999994E-3"/>
    <n v="4.3499999999999997E-3"/>
    <n v="459.77011494252878"/>
    <n v="52847.139648566532"/>
  </r>
  <r>
    <x v="42"/>
    <x v="0"/>
    <x v="3"/>
    <s v="Filtrée"/>
    <s v="Liquide filtré"/>
    <x v="42"/>
    <x v="42"/>
    <x v="5"/>
    <m/>
    <s v="Dordogne"/>
    <s v="Dordogne au barrage de Marèges"/>
    <x v="42"/>
    <x v="42"/>
    <x v="16"/>
    <x v="5"/>
    <x v="529"/>
    <x v="262"/>
    <x v="0"/>
    <x v="1"/>
    <x v="0"/>
    <n v="5.0523524151074799E-2"/>
    <n v="4.3380325494555103E-2"/>
    <n v="26.847757936408389"/>
    <n v="531.39123581578679"/>
  </r>
  <r>
    <x v="42"/>
    <x v="0"/>
    <x v="3"/>
    <s v="Filtrée"/>
    <s v="Liquide filtré"/>
    <x v="42"/>
    <x v="42"/>
    <x v="5"/>
    <m/>
    <s v="Dordogne"/>
    <s v="Dordogne au barrage de Marèges"/>
    <x v="42"/>
    <x v="42"/>
    <x v="16"/>
    <x v="6"/>
    <x v="54"/>
    <x v="0"/>
    <x v="1"/>
    <x v="0"/>
    <x v="0"/>
    <n v="6.9"/>
    <n v="3.45"/>
    <n v="0.57971014492753614"/>
    <n v="8.401596303297626E-2"/>
  </r>
  <r>
    <x v="43"/>
    <x v="0"/>
    <x v="0"/>
    <s v="Filtrée"/>
    <s v="Liquide filtré"/>
    <x v="43"/>
    <x v="43"/>
    <x v="5"/>
    <m/>
    <s v="Dordogne"/>
    <s v="au pont de Vernejoux"/>
    <x v="43"/>
    <x v="43"/>
    <x v="17"/>
    <x v="0"/>
    <x v="518"/>
    <x v="0"/>
    <x v="0"/>
    <x v="0"/>
    <x v="0"/>
    <n v="6.0000000000000002E-5"/>
    <n v="3.0000000000000001E-5"/>
    <n v="66666.666666666672"/>
    <n v="1111111111.1111112"/>
  </r>
  <r>
    <x v="42"/>
    <x v="0"/>
    <x v="3"/>
    <s v="Filtrée"/>
    <s v="Liquide filtré"/>
    <x v="42"/>
    <x v="42"/>
    <x v="5"/>
    <m/>
    <s v="Dordogne"/>
    <s v="Dordogne au barrage de Marèges"/>
    <x v="42"/>
    <x v="42"/>
    <x v="16"/>
    <x v="1"/>
    <x v="530"/>
    <x v="0"/>
    <x v="0"/>
    <x v="0"/>
    <x v="0"/>
    <n v="1.2500000000000001E-2"/>
    <n v="6.2500000000000003E-3"/>
    <n v="319.99999999999994"/>
    <n v="25599.999999999996"/>
  </r>
  <r>
    <x v="43"/>
    <x v="0"/>
    <x v="0"/>
    <s v="Filtrée"/>
    <s v="Liquide filtré"/>
    <x v="43"/>
    <x v="43"/>
    <x v="5"/>
    <m/>
    <s v="Dordogne"/>
    <s v="au pont de Vernejoux"/>
    <x v="43"/>
    <x v="43"/>
    <x v="17"/>
    <x v="2"/>
    <x v="519"/>
    <x v="0"/>
    <x v="0"/>
    <x v="0"/>
    <x v="0"/>
    <n v="2.5999999999999999E-3"/>
    <n v="1.2999999999999999E-3"/>
    <n v="1538.4615384615386"/>
    <n v="591715.97633136099"/>
  </r>
  <r>
    <x v="43"/>
    <x v="0"/>
    <x v="0"/>
    <s v="Filtrée"/>
    <s v="Liquide filtré"/>
    <x v="43"/>
    <x v="43"/>
    <x v="5"/>
    <m/>
    <s v="Dordogne"/>
    <s v="au pont de Vernejoux"/>
    <x v="43"/>
    <x v="43"/>
    <x v="17"/>
    <x v="3"/>
    <x v="531"/>
    <x v="263"/>
    <x v="0"/>
    <x v="1"/>
    <x v="0"/>
    <n v="1.50284622974763E-2"/>
    <n v="6.6782052160964198E-3"/>
    <n v="336.9729385819698"/>
    <n v="22422.31652925376"/>
  </r>
  <r>
    <x v="43"/>
    <x v="0"/>
    <x v="0"/>
    <s v="Filtrée"/>
    <s v="Liquide filtré"/>
    <x v="43"/>
    <x v="43"/>
    <x v="5"/>
    <m/>
    <s v="Dordogne"/>
    <s v="au pont de Vernejoux"/>
    <x v="43"/>
    <x v="43"/>
    <x v="17"/>
    <x v="5"/>
    <x v="532"/>
    <x v="264"/>
    <x v="0"/>
    <x v="1"/>
    <x v="0"/>
    <n v="6.0582006047424503E-2"/>
    <n v="4.5004720594343801E-2"/>
    <n v="29.910764290502289"/>
    <n v="493.72356978551841"/>
  </r>
  <r>
    <x v="44"/>
    <x v="0"/>
    <x v="0"/>
    <s v="Filtrée"/>
    <s v="Liquide filtré"/>
    <x v="44"/>
    <x v="44"/>
    <x v="5"/>
    <s v="aval"/>
    <s v="Dordogne"/>
    <s v="Dordogne aval confluence la Luzege"/>
    <x v="44"/>
    <x v="44"/>
    <x v="18"/>
    <x v="0"/>
    <x v="533"/>
    <x v="265"/>
    <x v="0"/>
    <x v="1"/>
    <x v="0"/>
    <n v="7.9859898323192901E-5"/>
    <n v="5.6106907048866397E-5"/>
    <n v="25368.57635966743"/>
    <n v="317663519.39243442"/>
  </r>
  <r>
    <x v="44"/>
    <x v="0"/>
    <x v="0"/>
    <s v="Filtrée"/>
    <s v="Liquide filtré"/>
    <x v="44"/>
    <x v="44"/>
    <x v="5"/>
    <s v="aval"/>
    <s v="Dordogne"/>
    <s v="Dordogne aval confluence la Luzege"/>
    <x v="44"/>
    <x v="44"/>
    <x v="18"/>
    <x v="2"/>
    <x v="534"/>
    <x v="266"/>
    <x v="0"/>
    <x v="1"/>
    <x v="0"/>
    <n v="2.1820257398239601E-3"/>
    <n v="1.55766685571338E-3"/>
    <n v="899.31266853576221"/>
    <n v="412145.76534203318"/>
  </r>
  <r>
    <x v="44"/>
    <x v="0"/>
    <x v="0"/>
    <s v="Filtrée"/>
    <s v="Liquide filtré"/>
    <x v="44"/>
    <x v="44"/>
    <x v="5"/>
    <s v="aval"/>
    <s v="Dordogne"/>
    <s v="Dordogne aval confluence la Luzege"/>
    <x v="44"/>
    <x v="44"/>
    <x v="18"/>
    <x v="3"/>
    <x v="535"/>
    <x v="267"/>
    <x v="0"/>
    <x v="1"/>
    <x v="0"/>
    <n v="2.26339575321555E-2"/>
    <n v="8.5183098099160508E-3"/>
    <n v="311.92747820852458"/>
    <n v="13781.393632349844"/>
  </r>
  <r>
    <x v="44"/>
    <x v="0"/>
    <x v="0"/>
    <s v="Filtrée"/>
    <s v="Liquide filtré"/>
    <x v="44"/>
    <x v="44"/>
    <x v="5"/>
    <s v="aval"/>
    <s v="Dordogne"/>
    <s v="Dordogne aval confluence la Luzege"/>
    <x v="44"/>
    <x v="44"/>
    <x v="18"/>
    <x v="5"/>
    <x v="536"/>
    <x v="268"/>
    <x v="0"/>
    <x v="1"/>
    <x v="0"/>
    <n v="6.8985637296925501E-2"/>
    <n v="4.67215829477447E-2"/>
    <n v="31.602656001117484"/>
    <n v="458.10486413417431"/>
  </r>
  <r>
    <x v="44"/>
    <x v="0"/>
    <x v="0"/>
    <s v="Filtrée"/>
    <s v="Liquide filtré"/>
    <x v="44"/>
    <x v="44"/>
    <x v="5"/>
    <s v="aval"/>
    <s v="Dordogne"/>
    <s v="Dordogne aval confluence la Luzege"/>
    <x v="44"/>
    <x v="44"/>
    <x v="18"/>
    <x v="6"/>
    <x v="537"/>
    <x v="0"/>
    <x v="1"/>
    <x v="0"/>
    <x v="0"/>
    <n v="7.15"/>
    <n v="3.5750000000000002"/>
    <n v="0.55944055944055948"/>
    <n v="7.824343488679153E-2"/>
  </r>
  <r>
    <x v="45"/>
    <x v="0"/>
    <x v="3"/>
    <s v="Filtrée"/>
    <s v="Liquide filtré"/>
    <x v="45"/>
    <x v="45"/>
    <x v="5"/>
    <m/>
    <s v="Dordogne"/>
    <s v="barrage d'Argentat"/>
    <x v="45"/>
    <x v="45"/>
    <x v="19"/>
    <x v="0"/>
    <x v="518"/>
    <x v="0"/>
    <x v="0"/>
    <x v="0"/>
    <x v="0"/>
    <n v="6.0000000000000002E-5"/>
    <n v="3.0000000000000001E-5"/>
    <n v="66666.666666666672"/>
    <n v="1111111111.1111112"/>
  </r>
  <r>
    <x v="43"/>
    <x v="0"/>
    <x v="0"/>
    <s v="Filtrée"/>
    <s v="Liquide filtré"/>
    <x v="43"/>
    <x v="43"/>
    <x v="5"/>
    <m/>
    <s v="Dordogne"/>
    <s v="au pont de Vernejoux"/>
    <x v="43"/>
    <x v="43"/>
    <x v="17"/>
    <x v="1"/>
    <x v="520"/>
    <x v="0"/>
    <x v="0"/>
    <x v="0"/>
    <x v="0"/>
    <n v="1.0999999999999999E-2"/>
    <n v="5.4999999999999997E-3"/>
    <n v="363.63636363636368"/>
    <n v="33057.851239669428"/>
  </r>
  <r>
    <x v="44"/>
    <x v="0"/>
    <x v="0"/>
    <s v="Filtrée"/>
    <s v="Liquide filtré"/>
    <x v="44"/>
    <x v="44"/>
    <x v="5"/>
    <s v="aval"/>
    <s v="Dordogne"/>
    <s v="Dordogne aval confluence la Luzege"/>
    <x v="44"/>
    <x v="44"/>
    <x v="18"/>
    <x v="1"/>
    <x v="56"/>
    <x v="0"/>
    <x v="0"/>
    <x v="0"/>
    <x v="0"/>
    <n v="1.4E-2"/>
    <n v="7.0000000000000001E-3"/>
    <n v="285.71428571428567"/>
    <n v="20408.163265306121"/>
  </r>
  <r>
    <x v="45"/>
    <x v="0"/>
    <x v="3"/>
    <s v="Filtrée"/>
    <s v="Liquide filtré"/>
    <x v="45"/>
    <x v="45"/>
    <x v="5"/>
    <m/>
    <s v="Dordogne"/>
    <s v="barrage d'Argentat"/>
    <x v="45"/>
    <x v="45"/>
    <x v="19"/>
    <x v="2"/>
    <x v="519"/>
    <x v="0"/>
    <x v="0"/>
    <x v="0"/>
    <x v="0"/>
    <n v="2.5999999999999999E-3"/>
    <n v="1.2999999999999999E-3"/>
    <n v="1538.4615384615386"/>
    <n v="591715.97633136099"/>
  </r>
  <r>
    <x v="45"/>
    <x v="0"/>
    <x v="3"/>
    <s v="Filtrée"/>
    <s v="Liquide filtré"/>
    <x v="45"/>
    <x v="45"/>
    <x v="5"/>
    <m/>
    <s v="Dordogne"/>
    <s v="barrage d'Argentat"/>
    <x v="45"/>
    <x v="45"/>
    <x v="19"/>
    <x v="3"/>
    <x v="538"/>
    <x v="0"/>
    <x v="0"/>
    <x v="0"/>
    <x v="0"/>
    <n v="6.4000000000000003E-3"/>
    <n v="3.2000000000000002E-3"/>
    <n v="625"/>
    <n v="97656.25"/>
  </r>
  <r>
    <x v="45"/>
    <x v="0"/>
    <x v="3"/>
    <s v="Filtrée"/>
    <s v="Liquide filtré"/>
    <x v="45"/>
    <x v="45"/>
    <x v="5"/>
    <m/>
    <s v="Dordogne"/>
    <s v="barrage d'Argentat"/>
    <x v="45"/>
    <x v="45"/>
    <x v="19"/>
    <x v="5"/>
    <x v="539"/>
    <x v="269"/>
    <x v="0"/>
    <x v="1"/>
    <x v="0"/>
    <n v="5.0063470957104401E-2"/>
    <n v="4.2975731537754899E-2"/>
    <n v="27.106559632833964"/>
    <n v="541.44387343936899"/>
  </r>
  <r>
    <x v="45"/>
    <x v="0"/>
    <x v="3"/>
    <s v="Filtrée"/>
    <s v="Liquide filtré"/>
    <x v="45"/>
    <x v="45"/>
    <x v="5"/>
    <m/>
    <s v="Dordogne"/>
    <s v="barrage d'Argentat"/>
    <x v="45"/>
    <x v="45"/>
    <x v="19"/>
    <x v="6"/>
    <x v="540"/>
    <x v="0"/>
    <x v="1"/>
    <x v="0"/>
    <x v="0"/>
    <n v="7.4"/>
    <n v="3.7"/>
    <n v="0.54054054054054057"/>
    <n v="7.3046018991964931E-2"/>
  </r>
  <r>
    <x v="46"/>
    <x v="0"/>
    <x v="0"/>
    <s v="Filtrée"/>
    <s v="Liquide filtré"/>
    <x v="46"/>
    <x v="46"/>
    <x v="5"/>
    <m/>
    <s v="Dordogne"/>
    <s v="De Servières à Gleny"/>
    <x v="46"/>
    <x v="46"/>
    <x v="20"/>
    <x v="0"/>
    <x v="541"/>
    <x v="0"/>
    <x v="0"/>
    <x v="0"/>
    <x v="0"/>
    <n v="5.8335398230088503E-5"/>
    <n v="2.9167699115044251E-5"/>
    <n v="68569.001350141829"/>
    <n v="1175426986.5389383"/>
  </r>
  <r>
    <x v="46"/>
    <x v="0"/>
    <x v="0"/>
    <s v="Filtrée"/>
    <s v="Liquide filtré"/>
    <x v="46"/>
    <x v="46"/>
    <x v="5"/>
    <m/>
    <s v="Dordogne"/>
    <s v="De Servières à Gleny"/>
    <x v="46"/>
    <x v="46"/>
    <x v="20"/>
    <x v="2"/>
    <x v="542"/>
    <x v="0"/>
    <x v="0"/>
    <x v="0"/>
    <x v="0"/>
    <n v="2.5323406255340999E-3"/>
    <n v="1.2661703127670499E-3"/>
    <n v="1579.566334665722"/>
    <n v="623757.451402326"/>
  </r>
  <r>
    <x v="46"/>
    <x v="0"/>
    <x v="0"/>
    <s v="Filtrée"/>
    <s v="Liquide filtré"/>
    <x v="46"/>
    <x v="46"/>
    <x v="5"/>
    <m/>
    <s v="Dordogne"/>
    <s v="De Servières à Gleny"/>
    <x v="46"/>
    <x v="46"/>
    <x v="20"/>
    <x v="3"/>
    <x v="543"/>
    <x v="0"/>
    <x v="0"/>
    <x v="0"/>
    <x v="0"/>
    <n v="1.4999999999999999E-2"/>
    <n v="7.4999999999999997E-3"/>
    <n v="266.66666666666669"/>
    <n v="17777.777777777777"/>
  </r>
  <r>
    <x v="46"/>
    <x v="0"/>
    <x v="0"/>
    <s v="Filtrée"/>
    <s v="Liquide filtré"/>
    <x v="46"/>
    <x v="46"/>
    <x v="5"/>
    <m/>
    <s v="Dordogne"/>
    <s v="De Servières à Gleny"/>
    <x v="46"/>
    <x v="46"/>
    <x v="20"/>
    <x v="5"/>
    <x v="544"/>
    <x v="270"/>
    <x v="0"/>
    <x v="1"/>
    <x v="0"/>
    <n v="5.3824138973405898E-2"/>
    <n v="4.3753301811070899E-2"/>
    <n v="28.116122478233645"/>
    <n v="522.3701301032537"/>
  </r>
  <r>
    <x v="46"/>
    <x v="0"/>
    <x v="0"/>
    <s v="Filtrée"/>
    <s v="Liquide filtré"/>
    <x v="46"/>
    <x v="46"/>
    <x v="5"/>
    <m/>
    <s v="Dordogne"/>
    <s v="De Servières à Gleny"/>
    <x v="46"/>
    <x v="46"/>
    <x v="20"/>
    <x v="6"/>
    <x v="545"/>
    <x v="0"/>
    <x v="1"/>
    <x v="0"/>
    <x v="0"/>
    <n v="7.42"/>
    <n v="3.71"/>
    <n v="0.53908355795148255"/>
    <n v="7.2652770613407344E-2"/>
  </r>
  <r>
    <x v="47"/>
    <x v="0"/>
    <x v="0"/>
    <s v="Filtrée"/>
    <s v="Liquide filtré"/>
    <x v="47"/>
    <x v="47"/>
    <x v="5"/>
    <m/>
    <s v="Dordogne"/>
    <s v="La maronne à Escourbanniez"/>
    <x v="47"/>
    <x v="47"/>
    <x v="21"/>
    <x v="0"/>
    <x v="546"/>
    <x v="271"/>
    <x v="0"/>
    <x v="1"/>
    <x v="0"/>
    <n v="7.5618726939185896E-5"/>
    <n v="5.3127201168729002E-5"/>
    <n v="26791.404863460484"/>
    <n v="354295899.28175688"/>
  </r>
  <r>
    <x v="45"/>
    <x v="0"/>
    <x v="3"/>
    <s v="Filtrée"/>
    <s v="Liquide filtré"/>
    <x v="45"/>
    <x v="45"/>
    <x v="5"/>
    <m/>
    <s v="Dordogne"/>
    <s v="barrage d'Argentat"/>
    <x v="45"/>
    <x v="45"/>
    <x v="19"/>
    <x v="1"/>
    <x v="547"/>
    <x v="0"/>
    <x v="0"/>
    <x v="0"/>
    <x v="0"/>
    <n v="1.2999999999999999E-2"/>
    <n v="6.4999999999999997E-3"/>
    <n v="307.69230769230768"/>
    <n v="23668.639053254439"/>
  </r>
  <r>
    <x v="46"/>
    <x v="0"/>
    <x v="0"/>
    <s v="Filtrée"/>
    <s v="Liquide filtré"/>
    <x v="46"/>
    <x v="46"/>
    <x v="5"/>
    <m/>
    <s v="Dordogne"/>
    <s v="De Servières à Gleny"/>
    <x v="46"/>
    <x v="46"/>
    <x v="20"/>
    <x v="1"/>
    <x v="56"/>
    <x v="0"/>
    <x v="0"/>
    <x v="0"/>
    <x v="0"/>
    <n v="1.4E-2"/>
    <n v="7.0000000000000001E-3"/>
    <n v="285.71428571428567"/>
    <n v="20408.163265306121"/>
  </r>
  <r>
    <x v="47"/>
    <x v="0"/>
    <x v="0"/>
    <s v="Filtrée"/>
    <s v="Liquide filtré"/>
    <x v="47"/>
    <x v="47"/>
    <x v="5"/>
    <m/>
    <s v="Dordogne"/>
    <s v="La maronne à Escourbanniez"/>
    <x v="47"/>
    <x v="47"/>
    <x v="21"/>
    <x v="2"/>
    <x v="548"/>
    <x v="272"/>
    <x v="0"/>
    <x v="1"/>
    <x v="0"/>
    <n v="2.0306459901319402E-3"/>
    <n v="1.44960249404344E-3"/>
    <n v="966.35425398166763"/>
    <n v="475885.14131844288"/>
  </r>
  <r>
    <x v="47"/>
    <x v="0"/>
    <x v="0"/>
    <s v="Filtrée"/>
    <s v="Liquide filtré"/>
    <x v="47"/>
    <x v="47"/>
    <x v="5"/>
    <m/>
    <s v="Dordogne"/>
    <s v="La maronne à Escourbanniez"/>
    <x v="47"/>
    <x v="47"/>
    <x v="21"/>
    <x v="3"/>
    <x v="56"/>
    <x v="0"/>
    <x v="0"/>
    <x v="0"/>
    <x v="0"/>
    <n v="1.4E-2"/>
    <n v="7.0000000000000001E-3"/>
    <n v="285.71428571428567"/>
    <n v="20408.163265306121"/>
  </r>
  <r>
    <x v="47"/>
    <x v="0"/>
    <x v="0"/>
    <s v="Filtrée"/>
    <s v="Liquide filtré"/>
    <x v="47"/>
    <x v="47"/>
    <x v="5"/>
    <m/>
    <s v="Dordogne"/>
    <s v="La maronne à Escourbanniez"/>
    <x v="47"/>
    <x v="47"/>
    <x v="21"/>
    <x v="5"/>
    <x v="549"/>
    <x v="273"/>
    <x v="0"/>
    <x v="1"/>
    <x v="0"/>
    <n v="5.9904517299191697E-2"/>
    <n v="4.4690421888354398E-2"/>
    <n v="29.993742866995383"/>
    <n v="500.69250566184087"/>
  </r>
  <r>
    <x v="47"/>
    <x v="0"/>
    <x v="0"/>
    <s v="Filtrée"/>
    <s v="Liquide filtré"/>
    <x v="47"/>
    <x v="47"/>
    <x v="5"/>
    <m/>
    <s v="Dordogne"/>
    <s v="La maronne à Escourbanniez"/>
    <x v="47"/>
    <x v="47"/>
    <x v="21"/>
    <x v="6"/>
    <x v="550"/>
    <x v="0"/>
    <x v="1"/>
    <x v="0"/>
    <x v="0"/>
    <n v="6.66"/>
    <n v="3.33"/>
    <n v="0.60060060060060061"/>
    <n v="9.0180270360450537E-2"/>
  </r>
  <r>
    <x v="48"/>
    <x v="0"/>
    <x v="3"/>
    <s v="Filtrée"/>
    <s v="Liquide filtré"/>
    <x v="48"/>
    <x v="48"/>
    <x v="4"/>
    <m/>
    <m/>
    <s v="barrage du Gour noir"/>
    <x v="48"/>
    <x v="48"/>
    <x v="22"/>
    <x v="0"/>
    <x v="551"/>
    <x v="274"/>
    <x v="0"/>
    <x v="1"/>
    <x v="0"/>
    <n v="1.2695229702618099E-4"/>
    <n v="5.1349026318213402E-5"/>
    <n v="48147.765584677101"/>
    <n v="379258719.31838882"/>
  </r>
  <r>
    <x v="48"/>
    <x v="0"/>
    <x v="3"/>
    <s v="Filtrée"/>
    <s v="Liquide filtré"/>
    <x v="48"/>
    <x v="48"/>
    <x v="4"/>
    <m/>
    <m/>
    <s v="barrage du Gour noir"/>
    <x v="48"/>
    <x v="48"/>
    <x v="22"/>
    <x v="2"/>
    <x v="552"/>
    <x v="275"/>
    <x v="0"/>
    <x v="1"/>
    <x v="0"/>
    <n v="3.34735729119706E-3"/>
    <n v="1.4185845868165401E-3"/>
    <n v="1663.3804658841991"/>
    <n v="496923.48954161152"/>
  </r>
  <r>
    <x v="48"/>
    <x v="0"/>
    <x v="3"/>
    <s v="Filtrée"/>
    <s v="Liquide filtré"/>
    <x v="48"/>
    <x v="48"/>
    <x v="4"/>
    <m/>
    <m/>
    <s v="barrage du Gour noir"/>
    <x v="48"/>
    <x v="48"/>
    <x v="22"/>
    <x v="3"/>
    <x v="553"/>
    <x v="276"/>
    <x v="0"/>
    <x v="1"/>
    <x v="0"/>
    <n v="1.2044883615753999E-2"/>
    <n v="6.1013284280946201E-3"/>
    <n v="323.55923616154655"/>
    <n v="26862.794733719977"/>
  </r>
  <r>
    <x v="48"/>
    <x v="0"/>
    <x v="3"/>
    <s v="Filtrée"/>
    <s v="Liquide filtré"/>
    <x v="48"/>
    <x v="48"/>
    <x v="4"/>
    <m/>
    <m/>
    <s v="barrage du Gour noir"/>
    <x v="48"/>
    <x v="48"/>
    <x v="22"/>
    <x v="5"/>
    <x v="554"/>
    <x v="277"/>
    <x v="0"/>
    <x v="1"/>
    <x v="0"/>
    <n v="5.1773752288091598E-2"/>
    <n v="4.37638815468342E-2"/>
    <n v="27.031987237550645"/>
    <n v="522.11759903228483"/>
  </r>
  <r>
    <x v="48"/>
    <x v="0"/>
    <x v="3"/>
    <s v="Filtrée"/>
    <s v="Liquide filtré"/>
    <x v="48"/>
    <x v="48"/>
    <x v="4"/>
    <m/>
    <m/>
    <s v="barrage du Gour noir"/>
    <x v="48"/>
    <x v="48"/>
    <x v="22"/>
    <x v="6"/>
    <x v="555"/>
    <x v="0"/>
    <x v="1"/>
    <x v="0"/>
    <x v="0"/>
    <n v="6.92"/>
    <n v="3.46"/>
    <n v="0.57803468208092479"/>
    <n v="8.3531023422098963E-2"/>
  </r>
  <r>
    <x v="49"/>
    <x v="0"/>
    <x v="0"/>
    <s v="Filtrée"/>
    <s v="Liquide filtré"/>
    <x v="49"/>
    <x v="49"/>
    <x v="5"/>
    <m/>
    <s v="Dordogne"/>
    <s v="La Cère à Bretenoux"/>
    <x v="49"/>
    <x v="49"/>
    <x v="23"/>
    <x v="0"/>
    <x v="556"/>
    <x v="278"/>
    <x v="0"/>
    <x v="1"/>
    <x v="0"/>
    <n v="7.2420286005323904E-5"/>
    <n v="5.0880083003724202E-5"/>
    <n v="27974.646890213327"/>
    <n v="386281916.75681591"/>
  </r>
  <r>
    <x v="47"/>
    <x v="0"/>
    <x v="0"/>
    <s v="Filtrée"/>
    <s v="Liquide filtré"/>
    <x v="47"/>
    <x v="47"/>
    <x v="5"/>
    <m/>
    <s v="Dordogne"/>
    <s v="La maronne à Escourbanniez"/>
    <x v="47"/>
    <x v="47"/>
    <x v="21"/>
    <x v="1"/>
    <x v="28"/>
    <x v="0"/>
    <x v="0"/>
    <x v="0"/>
    <x v="0"/>
    <n v="1.6E-2"/>
    <n v="8.0000000000000002E-3"/>
    <n v="250.00000000000003"/>
    <n v="15625"/>
  </r>
  <r>
    <x v="48"/>
    <x v="0"/>
    <x v="3"/>
    <s v="Filtrée"/>
    <s v="Liquide filtré"/>
    <x v="48"/>
    <x v="48"/>
    <x v="4"/>
    <m/>
    <m/>
    <s v="barrage du Gour noir"/>
    <x v="48"/>
    <x v="48"/>
    <x v="22"/>
    <x v="1"/>
    <x v="66"/>
    <x v="0"/>
    <x v="0"/>
    <x v="0"/>
    <x v="0"/>
    <n v="1.2E-2"/>
    <n v="6.0000000000000001E-3"/>
    <n v="333.33333333333331"/>
    <n v="27777.777777777777"/>
  </r>
  <r>
    <x v="49"/>
    <x v="0"/>
    <x v="0"/>
    <s v="Filtrée"/>
    <s v="Liquide filtré"/>
    <x v="49"/>
    <x v="49"/>
    <x v="5"/>
    <m/>
    <s v="Dordogne"/>
    <s v="La Cère à Bretenoux"/>
    <x v="49"/>
    <x v="49"/>
    <x v="23"/>
    <x v="2"/>
    <x v="557"/>
    <x v="279"/>
    <x v="0"/>
    <x v="1"/>
    <x v="0"/>
    <n v="2.05788703204512E-3"/>
    <n v="1.4690488586434701E-3"/>
    <n v="953.56225115265772"/>
    <n v="463369.58069316921"/>
  </r>
  <r>
    <x v="49"/>
    <x v="0"/>
    <x v="0"/>
    <s v="Filtrée"/>
    <s v="Liquide filtré"/>
    <x v="49"/>
    <x v="49"/>
    <x v="5"/>
    <m/>
    <s v="Dordogne"/>
    <s v="La Cère à Bretenoux"/>
    <x v="49"/>
    <x v="49"/>
    <x v="23"/>
    <x v="3"/>
    <x v="520"/>
    <x v="0"/>
    <x v="0"/>
    <x v="0"/>
    <x v="0"/>
    <n v="1.0999999999999999E-2"/>
    <n v="5.4999999999999997E-3"/>
    <n v="363.63636363636368"/>
    <n v="33057.851239669428"/>
  </r>
  <r>
    <x v="49"/>
    <x v="0"/>
    <x v="0"/>
    <s v="Filtrée"/>
    <s v="Liquide filtré"/>
    <x v="49"/>
    <x v="49"/>
    <x v="5"/>
    <m/>
    <s v="Dordogne"/>
    <s v="La Cère à Bretenoux"/>
    <x v="49"/>
    <x v="49"/>
    <x v="23"/>
    <x v="5"/>
    <x v="558"/>
    <x v="280"/>
    <x v="0"/>
    <x v="1"/>
    <x v="0"/>
    <n v="4.7231776915862403E-2"/>
    <n v="4.2119928466677899E-2"/>
    <n v="26.623125210136259"/>
    <n v="563.6697780302037"/>
  </r>
  <r>
    <x v="49"/>
    <x v="0"/>
    <x v="0"/>
    <s v="Filtrée"/>
    <s v="Liquide filtré"/>
    <x v="49"/>
    <x v="49"/>
    <x v="5"/>
    <m/>
    <s v="Dordogne"/>
    <s v="La Cère à Bretenoux"/>
    <x v="49"/>
    <x v="49"/>
    <x v="23"/>
    <x v="6"/>
    <x v="559"/>
    <x v="0"/>
    <x v="1"/>
    <x v="0"/>
    <x v="0"/>
    <n v="6.71"/>
    <n v="3.355"/>
    <n v="0.5961251862891207"/>
    <n v="8.8841309432059729E-2"/>
  </r>
  <r>
    <x v="50"/>
    <x v="0"/>
    <x v="3"/>
    <s v="Filtrée"/>
    <s v="Liquide filtré"/>
    <x v="50"/>
    <x v="50"/>
    <x v="5"/>
    <s v="Amont total"/>
    <s v="Dordogne"/>
    <s v="chateau du Val"/>
    <x v="50"/>
    <x v="50"/>
    <x v="24"/>
    <x v="0"/>
    <x v="518"/>
    <x v="0"/>
    <x v="0"/>
    <x v="0"/>
    <x v="0"/>
    <n v="6.0000000000000002E-5"/>
    <n v="3.0000000000000001E-5"/>
    <n v="66666.666666666672"/>
    <n v="1111111111.1111112"/>
  </r>
  <r>
    <x v="50"/>
    <x v="0"/>
    <x v="3"/>
    <s v="Filtrée"/>
    <s v="Liquide filtré"/>
    <x v="50"/>
    <x v="50"/>
    <x v="5"/>
    <s v="Amont total"/>
    <s v="Dordogne"/>
    <s v="chateau du Val"/>
    <x v="50"/>
    <x v="50"/>
    <x v="24"/>
    <x v="2"/>
    <x v="519"/>
    <x v="0"/>
    <x v="0"/>
    <x v="0"/>
    <x v="0"/>
    <n v="2.5999999999999999E-3"/>
    <n v="1.2999999999999999E-3"/>
    <n v="1538.4615384615386"/>
    <n v="591715.97633136099"/>
  </r>
  <r>
    <x v="50"/>
    <x v="0"/>
    <x v="3"/>
    <s v="Filtrée"/>
    <s v="Liquide filtré"/>
    <x v="50"/>
    <x v="50"/>
    <x v="5"/>
    <s v="Amont total"/>
    <s v="Dordogne"/>
    <s v="chateau du Val"/>
    <x v="50"/>
    <x v="50"/>
    <x v="24"/>
    <x v="3"/>
    <x v="560"/>
    <x v="281"/>
    <x v="0"/>
    <x v="1"/>
    <x v="0"/>
    <n v="1.2140713325549E-2"/>
    <n v="6.3699626505814696E-3"/>
    <n v="299.2060925512543"/>
    <n v="24644.85277991063"/>
  </r>
  <r>
    <x v="50"/>
    <x v="0"/>
    <x v="3"/>
    <s v="Filtrée"/>
    <s v="Liquide filtré"/>
    <x v="50"/>
    <x v="50"/>
    <x v="5"/>
    <s v="Amont total"/>
    <s v="Dordogne"/>
    <s v="chateau du Val"/>
    <x v="50"/>
    <x v="50"/>
    <x v="24"/>
    <x v="5"/>
    <x v="561"/>
    <x v="282"/>
    <x v="0"/>
    <x v="1"/>
    <x v="0"/>
    <n v="6.2682758423775201E-2"/>
    <n v="4.4624044912607998E-2"/>
    <n v="31.478224744440173"/>
    <n v="502.18314471145976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0"/>
    <x v="153"/>
    <x v="0"/>
    <x v="3"/>
    <x v="0"/>
    <x v="0"/>
    <n v="1.9"/>
    <n v="0.95"/>
    <n v="2.1052631578947367"/>
    <n v="1.1080332409972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8"/>
    <x v="358"/>
    <x v="0"/>
    <x v="3"/>
    <x v="0"/>
    <x v="0"/>
    <n v="2"/>
    <n v="1"/>
    <n v="2"/>
    <n v="1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5"/>
    <x v="562"/>
    <x v="0"/>
    <x v="3"/>
    <x v="0"/>
    <x v="0"/>
    <n v="3"/>
    <n v="1.5"/>
    <n v="1.3333333333333333"/>
    <n v="0.4444444444444444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3"/>
    <x v="180"/>
    <x v="283"/>
    <x v="3"/>
    <x v="1"/>
    <x v="0"/>
    <n v="4.3"/>
    <n v="1.8"/>
    <n v="1.3271604938271604"/>
    <n v="0.30864197530864196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2"/>
    <x v="160"/>
    <x v="0"/>
    <x v="3"/>
    <x v="0"/>
    <x v="0"/>
    <n v="5"/>
    <n v="2.5"/>
    <n v="0.8"/>
    <n v="0.16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7"/>
    <x v="160"/>
    <x v="0"/>
    <x v="3"/>
    <x v="0"/>
    <x v="0"/>
    <n v="5"/>
    <n v="2.5"/>
    <n v="0.8"/>
    <n v="0.16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3"/>
    <x v="163"/>
    <x v="0"/>
    <x v="3"/>
    <x v="0"/>
    <x v="0"/>
    <n v="6"/>
    <n v="3"/>
    <n v="0.66666666666666663"/>
    <n v="0.1111111111111111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8"/>
    <x v="163"/>
    <x v="0"/>
    <x v="3"/>
    <x v="0"/>
    <x v="0"/>
    <n v="6"/>
    <n v="3"/>
    <n v="0.66666666666666663"/>
    <n v="0.1111111111111111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7"/>
    <x v="6"/>
    <x v="0"/>
    <x v="3"/>
    <x v="0"/>
    <x v="0"/>
    <n v="7"/>
    <n v="3.5"/>
    <n v="0.5714285714285714"/>
    <n v="8.1632653061224483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4"/>
    <x v="37"/>
    <x v="0"/>
    <x v="3"/>
    <x v="0"/>
    <x v="0"/>
    <n v="10"/>
    <n v="5"/>
    <n v="0.4"/>
    <n v="0.04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1"/>
    <x v="37"/>
    <x v="0"/>
    <x v="3"/>
    <x v="0"/>
    <x v="0"/>
    <n v="10"/>
    <n v="5"/>
    <n v="0.4"/>
    <n v="0.04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5"/>
    <x v="319"/>
    <x v="0"/>
    <x v="3"/>
    <x v="0"/>
    <x v="0"/>
    <n v="11"/>
    <n v="5.5"/>
    <n v="0.36363636363636365"/>
    <n v="3.3057851239669422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2"/>
    <x v="167"/>
    <x v="184"/>
    <x v="3"/>
    <x v="1"/>
    <x v="0"/>
    <n v="16"/>
    <n v="7"/>
    <n v="0.32653061224489793"/>
    <n v="2.0408163265306121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1"/>
    <x v="173"/>
    <x v="0"/>
    <x v="3"/>
    <x v="0"/>
    <x v="0"/>
    <n v="18"/>
    <n v="9"/>
    <n v="0.22222222222222221"/>
    <n v="1.2345679012345678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6"/>
    <x v="563"/>
    <x v="0"/>
    <x v="3"/>
    <x v="0"/>
    <x v="0"/>
    <n v="22"/>
    <n v="11"/>
    <n v="0.18181818181818182"/>
    <n v="8.2644628099173556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0"/>
    <x v="564"/>
    <x v="0"/>
    <x v="3"/>
    <x v="0"/>
    <x v="0"/>
    <n v="23"/>
    <n v="11.5"/>
    <n v="0.17391304347826086"/>
    <n v="7.5614366729678641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9"/>
    <x v="298"/>
    <x v="132"/>
    <x v="3"/>
    <x v="1"/>
    <x v="0"/>
    <n v="41"/>
    <n v="8"/>
    <n v="0.640625"/>
    <n v="1.5625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8"/>
    <x v="565"/>
    <x v="132"/>
    <x v="3"/>
    <x v="1"/>
    <x v="0"/>
    <n v="48"/>
    <n v="8"/>
    <n v="0.75"/>
    <n v="1.5625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9"/>
    <x v="258"/>
    <x v="0"/>
    <x v="3"/>
    <x v="0"/>
    <x v="0"/>
    <n v="50"/>
    <n v="25"/>
    <n v="0.08"/>
    <n v="1.6000000000000001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4"/>
    <x v="258"/>
    <x v="0"/>
    <x v="3"/>
    <x v="0"/>
    <x v="0"/>
    <n v="50"/>
    <n v="25"/>
    <n v="0.08"/>
    <n v="1.6000000000000001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0"/>
    <x v="566"/>
    <x v="192"/>
    <x v="3"/>
    <x v="1"/>
    <x v="0"/>
    <n v="62"/>
    <n v="13"/>
    <n v="0.36686390532544377"/>
    <n v="5.9171597633136093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"/>
    <x v="162"/>
    <x v="0"/>
    <x v="3"/>
    <x v="0"/>
    <x v="0"/>
    <n v="180"/>
    <n v="90"/>
    <n v="2.2222222222222223E-2"/>
    <n v="1.2345679012345679E-4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9"/>
    <x v="168"/>
    <x v="284"/>
    <x v="3"/>
    <x v="1"/>
    <x v="0"/>
    <n v="220"/>
    <n v="100"/>
    <n v="2.1999999999999999E-2"/>
    <n v="1E-4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7"/>
    <x v="567"/>
    <x v="0"/>
    <x v="3"/>
    <x v="0"/>
    <x v="0"/>
    <n v="400"/>
    <n v="200"/>
    <n v="0.01"/>
    <n v="2.5000000000000001E-5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6"/>
    <x v="475"/>
    <x v="284"/>
    <x v="3"/>
    <x v="1"/>
    <x v="0"/>
    <n v="720"/>
    <n v="100"/>
    <n v="7.1999999999999995E-2"/>
    <n v="1E-4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"/>
    <x v="152"/>
    <x v="0"/>
    <x v="3"/>
    <x v="0"/>
    <x v="0"/>
    <n v="2400"/>
    <n v="1200"/>
    <n v="1.6666666666666668E-3"/>
    <n v="6.9444444444444448E-7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2"/>
    <x v="568"/>
    <x v="0"/>
    <x v="4"/>
    <x v="0"/>
    <x v="0"/>
    <n v="1.98512"/>
    <n v="0.99256"/>
    <n v="2.0149915370355447"/>
    <n v="1.0150477235812165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7"/>
    <x v="229"/>
    <x v="0"/>
    <x v="4"/>
    <x v="0"/>
    <x v="0"/>
    <n v="5.3"/>
    <n v="2.65"/>
    <n v="0.75471698113207542"/>
    <n v="0.1423994304022784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8"/>
    <x v="569"/>
    <x v="0"/>
    <x v="3"/>
    <x v="0"/>
    <x v="0"/>
    <n v="7.1820000000000004"/>
    <n v="3.5910000000000002"/>
    <n v="0.55694792536897797"/>
    <n v="7.7547747893202165E-2"/>
  </r>
  <r>
    <x v="59"/>
    <x v="4"/>
    <x v="7"/>
    <s v=""/>
    <s v="SCAL"/>
    <x v="58"/>
    <x v="58"/>
    <x v="1"/>
    <m/>
    <m/>
    <s v="Etang sur le rû du jacquet avant confluence La Soudeillette"/>
    <x v="57"/>
    <x v="57"/>
    <x v="29"/>
    <x v="36"/>
    <x v="570"/>
    <x v="0"/>
    <x v="5"/>
    <x v="0"/>
    <x v="0"/>
    <n v="8.3800858676670096"/>
    <n v="4.1900429338335048"/>
    <n v="0.47732207797932602"/>
    <n v="5.6959091531625441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3"/>
    <x v="571"/>
    <x v="0"/>
    <x v="3"/>
    <x v="0"/>
    <x v="0"/>
    <n v="9.51"/>
    <n v="4.7549999999999999"/>
    <n v="0.4206098843322818"/>
    <n v="4.422816869950387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4"/>
    <x v="572"/>
    <x v="0"/>
    <x v="3"/>
    <x v="0"/>
    <x v="0"/>
    <n v="9.7000000000000011"/>
    <n v="4.8500000000000005"/>
    <n v="0.41237113402061853"/>
    <n v="4.2512488043362731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5"/>
    <x v="573"/>
    <x v="0"/>
    <x v="3"/>
    <x v="0"/>
    <x v="0"/>
    <n v="11.200000000000001"/>
    <n v="5.6000000000000005"/>
    <n v="0.3571428571428571"/>
    <n v="3.188775510204081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2"/>
    <x v="574"/>
    <x v="0"/>
    <x v="3"/>
    <x v="0"/>
    <x v="0"/>
    <n v="11.5"/>
    <n v="5.75"/>
    <n v="0.34782608695652173"/>
    <n v="3.0245746691871456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3"/>
    <x v="575"/>
    <x v="0"/>
    <x v="3"/>
    <x v="0"/>
    <x v="0"/>
    <n v="12.700000000000001"/>
    <n v="6.3500000000000005"/>
    <n v="0.31496062992125984"/>
    <n v="2.4800049600099197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7"/>
    <x v="409"/>
    <x v="0"/>
    <x v="3"/>
    <x v="0"/>
    <x v="0"/>
    <n v="13"/>
    <n v="6.5"/>
    <n v="0.30769230769230771"/>
    <n v="2.3668639053254437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3"/>
    <x v="576"/>
    <x v="0"/>
    <x v="3"/>
    <x v="0"/>
    <x v="0"/>
    <n v="15.4"/>
    <n v="7.7"/>
    <n v="0.25974025974025972"/>
    <n v="1.6866250632484397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0"/>
    <x v="577"/>
    <x v="0"/>
    <x v="3"/>
    <x v="0"/>
    <x v="0"/>
    <n v="16.728000000000002"/>
    <n v="8.3640000000000008"/>
    <n v="0.23912003825920608"/>
    <n v="1.4294598174271046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9"/>
    <x v="578"/>
    <x v="285"/>
    <x v="9"/>
    <x v="1"/>
    <x v="0"/>
    <n v="25.91"/>
    <n v="5.0006300000000001"/>
    <n v="1.0361388765533677"/>
    <n v="3.998992190479999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2"/>
    <x v="579"/>
    <x v="286"/>
    <x v="3"/>
    <x v="1"/>
    <x v="0"/>
    <n v="30.6"/>
    <n v="20.168500000000002"/>
    <n v="7.5227083969673883E-2"/>
    <n v="2.4584014369174473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5"/>
    <x v="580"/>
    <x v="0"/>
    <x v="3"/>
    <x v="0"/>
    <x v="0"/>
    <n v="30.650000000000002"/>
    <n v="15.325000000000001"/>
    <n v="0.13050570962479607"/>
    <n v="4.257935061167898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8"/>
    <x v="581"/>
    <x v="0"/>
    <x v="3"/>
    <x v="0"/>
    <x v="0"/>
    <n v="31"/>
    <n v="15.5"/>
    <n v="0.12903225806451613"/>
    <n v="4.1623309053069723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4"/>
    <x v="582"/>
    <x v="0"/>
    <x v="3"/>
    <x v="0"/>
    <x v="0"/>
    <n v="45.9"/>
    <n v="22.95"/>
    <n v="8.714596949891068E-2"/>
    <n v="1.8986049999762675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9"/>
    <x v="583"/>
    <x v="287"/>
    <x v="3"/>
    <x v="1"/>
    <x v="0"/>
    <n v="57.6"/>
    <n v="15.073919999999999"/>
    <n v="0.2534953932221351"/>
    <n v="4.4009616878842904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6"/>
    <x v="584"/>
    <x v="0"/>
    <x v="3"/>
    <x v="0"/>
    <x v="0"/>
    <n v="61.78"/>
    <n v="30.89"/>
    <n v="6.4745872450631278E-2"/>
    <n v="1.0480069998483534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40"/>
    <x v="585"/>
    <x v="0"/>
    <x v="4"/>
    <x v="0"/>
    <x v="0"/>
    <n v="62.7"/>
    <n v="31.35"/>
    <n v="6.3795853269537475E-2"/>
    <n v="1.0174777235970889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8"/>
    <x v="586"/>
    <x v="288"/>
    <x v="3"/>
    <x v="1"/>
    <x v="0"/>
    <n v="63.9"/>
    <n v="15.074009999999999"/>
    <n v="0.28121809377721785"/>
    <n v="4.4009091357937067E-3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1"/>
    <x v="587"/>
    <x v="289"/>
    <x v="3"/>
    <x v="1"/>
    <x v="0"/>
    <n v="85.16"/>
    <n v="8.516"/>
    <n v="1.1742602160638798"/>
    <n v="1.3788870550303896E-2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6"/>
    <x v="588"/>
    <x v="0"/>
    <x v="8"/>
    <x v="0"/>
    <x v="0"/>
    <n v="86.592178770949687"/>
    <n v="43.296089385474843"/>
    <n v="4.6193548387096793E-2"/>
    <n v="5.3346097814776323E-4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6"/>
    <x v="589"/>
    <x v="0"/>
    <x v="8"/>
    <x v="0"/>
    <x v="0"/>
    <n v="89.056166763173096"/>
    <n v="44.528083381586548"/>
    <n v="4.491547464239274E-2"/>
    <n v="5.0434996558785627E-4"/>
  </r>
  <r>
    <x v="59"/>
    <x v="4"/>
    <x v="7"/>
    <s v=""/>
    <s v="SCAL"/>
    <x v="58"/>
    <x v="58"/>
    <x v="1"/>
    <m/>
    <m/>
    <s v="Etang sur le rû du jacquet avant confluence La Soudeillette"/>
    <x v="57"/>
    <x v="57"/>
    <x v="29"/>
    <x v="36"/>
    <x v="590"/>
    <x v="0"/>
    <x v="6"/>
    <x v="0"/>
    <x v="0"/>
    <n v="94.0988835725678"/>
    <n v="47.0494417862839"/>
    <n v="4.2508474576271174E-2"/>
    <n v="4.5174260270037326E-4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30"/>
    <x v="591"/>
    <x v="290"/>
    <x v="3"/>
    <x v="1"/>
    <x v="0"/>
    <n v="95.4"/>
    <n v="37.310939999999995"/>
    <n v="6.8529252298707946E-2"/>
    <n v="7.1833597797387784E-4"/>
  </r>
  <r>
    <x v="59"/>
    <x v="4"/>
    <x v="7"/>
    <s v=""/>
    <s v="SFRA"/>
    <x v="58"/>
    <x v="58"/>
    <x v="1"/>
    <m/>
    <m/>
    <s v="Etang sur le rû du jacquet avant confluence La Soudeillette"/>
    <x v="57"/>
    <x v="57"/>
    <x v="29"/>
    <x v="40"/>
    <x v="592"/>
    <x v="0"/>
    <x v="4"/>
    <x v="0"/>
    <x v="0"/>
    <n v="107.4"/>
    <n v="53.7"/>
    <n v="3.7243947858472994E-2"/>
    <n v="3.4677791302116382E-4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24"/>
    <x v="593"/>
    <x v="0"/>
    <x v="3"/>
    <x v="0"/>
    <x v="0"/>
    <n v="132"/>
    <n v="66"/>
    <n v="3.0303030303030304E-2"/>
    <n v="2.295684113865932E-4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"/>
    <x v="594"/>
    <x v="0"/>
    <x v="3"/>
    <x v="0"/>
    <x v="0"/>
    <n v="269.05"/>
    <n v="134.52500000000001"/>
    <n v="1.4867125069689647E-2"/>
    <n v="5.5257851959448603E-5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9"/>
    <x v="595"/>
    <x v="0"/>
    <x v="3"/>
    <x v="0"/>
    <x v="0"/>
    <n v="426"/>
    <n v="213"/>
    <n v="9.3896713615023476E-3"/>
    <n v="2.2041482069254335E-5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16"/>
    <x v="596"/>
    <x v="291"/>
    <x v="3"/>
    <x v="1"/>
    <x v="0"/>
    <n v="803"/>
    <n v="155.30020000000002"/>
    <n v="3.3294424713938987E-2"/>
    <n v="4.1462546343635104E-5"/>
  </r>
  <r>
    <x v="59"/>
    <x v="4"/>
    <x v="7"/>
    <s v=""/>
    <s v="SFRA"/>
    <x v="58"/>
    <x v="58"/>
    <x v="1"/>
    <m/>
    <m/>
    <s v="Etang sur le rû du jacquet avant confluence La Soudeillette"/>
    <x v="57"/>
    <x v="57"/>
    <x v="29"/>
    <x v="40"/>
    <x v="597"/>
    <x v="0"/>
    <x v="4"/>
    <x v="0"/>
    <x v="0"/>
    <n v="863.5"/>
    <n v="431.75"/>
    <n v="4.6323103647944409E-3"/>
    <n v="5.3645748289455022E-6"/>
  </r>
  <r>
    <x v="59"/>
    <x v="4"/>
    <x v="7"/>
    <s v=""/>
    <s v="SSEC"/>
    <x v="58"/>
    <x v="58"/>
    <x v="1"/>
    <m/>
    <m/>
    <s v="Etang sur le rû du jacquet avant confluence La Soudeillette"/>
    <x v="57"/>
    <x v="57"/>
    <x v="29"/>
    <x v="42"/>
    <x v="598"/>
    <x v="0"/>
    <x v="3"/>
    <x v="0"/>
    <x v="0"/>
    <n v="1206"/>
    <n v="603"/>
    <n v="3.3167495854063019E-3"/>
    <n v="2.7502069530732189E-6"/>
  </r>
  <r>
    <x v="60"/>
    <x v="4"/>
    <x v="7"/>
    <s v=""/>
    <s v="SSEC"/>
    <x v="59"/>
    <x v="59"/>
    <x v="1"/>
    <m/>
    <m/>
    <s v="Plan d'eau à l'Est site La Barrière sur D119"/>
    <x v="58"/>
    <x v="58"/>
    <x v="29"/>
    <x v="10"/>
    <x v="156"/>
    <x v="0"/>
    <x v="3"/>
    <x v="0"/>
    <x v="0"/>
    <n v="2.2000000000000002"/>
    <n v="1.1000000000000001"/>
    <n v="1.8181818181818181"/>
    <n v="0.82644628099173545"/>
  </r>
  <r>
    <x v="60"/>
    <x v="4"/>
    <x v="7"/>
    <s v=""/>
    <s v="SSEC"/>
    <x v="59"/>
    <x v="59"/>
    <x v="1"/>
    <m/>
    <m/>
    <s v="Plan d'eau à l'Est site La Barrière sur D119"/>
    <x v="58"/>
    <x v="58"/>
    <x v="29"/>
    <x v="8"/>
    <x v="316"/>
    <x v="0"/>
    <x v="3"/>
    <x v="0"/>
    <x v="0"/>
    <n v="2.2999999999999998"/>
    <n v="1.1499999999999999"/>
    <n v="1.7391304347826089"/>
    <n v="0.7561436672967865"/>
  </r>
  <r>
    <x v="60"/>
    <x v="4"/>
    <x v="7"/>
    <s v=""/>
    <s v="SSEC"/>
    <x v="59"/>
    <x v="59"/>
    <x v="1"/>
    <m/>
    <m/>
    <s v="Plan d'eau à l'Est site La Barrière sur D119"/>
    <x v="58"/>
    <x v="58"/>
    <x v="29"/>
    <x v="14"/>
    <x v="255"/>
    <x v="0"/>
    <x v="3"/>
    <x v="0"/>
    <x v="0"/>
    <n v="4"/>
    <n v="2"/>
    <n v="1"/>
    <n v="0.25"/>
  </r>
  <r>
    <x v="60"/>
    <x v="4"/>
    <x v="7"/>
    <s v=""/>
    <s v="SSEC"/>
    <x v="59"/>
    <x v="59"/>
    <x v="1"/>
    <m/>
    <m/>
    <s v="Plan d'eau à l'Est site La Barrière sur D119"/>
    <x v="58"/>
    <x v="58"/>
    <x v="29"/>
    <x v="15"/>
    <x v="255"/>
    <x v="0"/>
    <x v="3"/>
    <x v="0"/>
    <x v="0"/>
    <n v="4"/>
    <n v="2"/>
    <n v="1"/>
    <n v="0.25"/>
  </r>
  <r>
    <x v="60"/>
    <x v="4"/>
    <x v="7"/>
    <s v=""/>
    <s v="SSEC"/>
    <x v="59"/>
    <x v="59"/>
    <x v="1"/>
    <m/>
    <m/>
    <s v="Plan d'eau à l'Est site La Barrière sur D119"/>
    <x v="58"/>
    <x v="58"/>
    <x v="29"/>
    <x v="13"/>
    <x v="160"/>
    <x v="0"/>
    <x v="3"/>
    <x v="0"/>
    <x v="0"/>
    <n v="5"/>
    <n v="2.5"/>
    <n v="0.8"/>
    <n v="0.16"/>
  </r>
  <r>
    <x v="60"/>
    <x v="4"/>
    <x v="7"/>
    <s v=""/>
    <s v="SSEC"/>
    <x v="59"/>
    <x v="59"/>
    <x v="1"/>
    <m/>
    <m/>
    <s v="Plan d'eau à l'Est site La Barrière sur D119"/>
    <x v="58"/>
    <x v="58"/>
    <x v="29"/>
    <x v="12"/>
    <x v="163"/>
    <x v="0"/>
    <x v="3"/>
    <x v="0"/>
    <x v="0"/>
    <n v="6"/>
    <n v="3"/>
    <n v="0.66666666666666663"/>
    <n v="0.1111111111111111"/>
  </r>
  <r>
    <x v="60"/>
    <x v="4"/>
    <x v="7"/>
    <s v=""/>
    <s v="SSEC"/>
    <x v="59"/>
    <x v="59"/>
    <x v="1"/>
    <m/>
    <m/>
    <s v="Plan d'eau à l'Est site La Barrière sur D119"/>
    <x v="58"/>
    <x v="58"/>
    <x v="29"/>
    <x v="17"/>
    <x v="163"/>
    <x v="0"/>
    <x v="3"/>
    <x v="0"/>
    <x v="0"/>
    <n v="6"/>
    <n v="3"/>
    <n v="0.66666666666666663"/>
    <n v="0.1111111111111111"/>
  </r>
  <r>
    <x v="60"/>
    <x v="4"/>
    <x v="7"/>
    <s v=""/>
    <s v="SSEC"/>
    <x v="59"/>
    <x v="59"/>
    <x v="1"/>
    <m/>
    <m/>
    <s v="Plan d'eau à l'Est site La Barrière sur D119"/>
    <x v="58"/>
    <x v="58"/>
    <x v="29"/>
    <x v="7"/>
    <x v="260"/>
    <x v="0"/>
    <x v="3"/>
    <x v="0"/>
    <x v="0"/>
    <n v="8"/>
    <n v="4"/>
    <n v="0.5"/>
    <n v="6.25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18"/>
    <x v="260"/>
    <x v="0"/>
    <x v="3"/>
    <x v="0"/>
    <x v="0"/>
    <n v="8"/>
    <n v="4"/>
    <n v="0.5"/>
    <n v="6.25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23"/>
    <x v="37"/>
    <x v="0"/>
    <x v="3"/>
    <x v="0"/>
    <x v="0"/>
    <n v="10"/>
    <n v="5"/>
    <n v="0.4"/>
    <n v="0.04"/>
  </r>
  <r>
    <x v="60"/>
    <x v="4"/>
    <x v="7"/>
    <s v=""/>
    <s v="SSEC"/>
    <x v="59"/>
    <x v="59"/>
    <x v="1"/>
    <m/>
    <m/>
    <s v="Plan d'eau à l'Est site La Barrière sur D119"/>
    <x v="58"/>
    <x v="58"/>
    <x v="29"/>
    <x v="21"/>
    <x v="409"/>
    <x v="0"/>
    <x v="3"/>
    <x v="0"/>
    <x v="0"/>
    <n v="13"/>
    <n v="6.5"/>
    <n v="0.30769230769230771"/>
    <n v="2.3668639053254437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25"/>
    <x v="165"/>
    <x v="0"/>
    <x v="3"/>
    <x v="0"/>
    <x v="0"/>
    <n v="14"/>
    <n v="7"/>
    <n v="0.2857142857142857"/>
    <n v="2.0408163265306121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29"/>
    <x v="599"/>
    <x v="0"/>
    <x v="3"/>
    <x v="0"/>
    <x v="0"/>
    <n v="25"/>
    <n v="12.5"/>
    <n v="0.16"/>
    <n v="6.4000000000000003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11"/>
    <x v="265"/>
    <x v="0"/>
    <x v="3"/>
    <x v="0"/>
    <x v="0"/>
    <n v="26"/>
    <n v="13"/>
    <n v="0.15384615384615385"/>
    <n v="5.9171597633136093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20"/>
    <x v="581"/>
    <x v="0"/>
    <x v="3"/>
    <x v="0"/>
    <x v="0"/>
    <n v="31"/>
    <n v="15.5"/>
    <n v="0.12903225806451613"/>
    <n v="4.1623309053069723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28"/>
    <x v="321"/>
    <x v="0"/>
    <x v="3"/>
    <x v="0"/>
    <x v="0"/>
    <n v="40"/>
    <n v="20"/>
    <n v="0.1"/>
    <n v="2.5000000000000001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19"/>
    <x v="258"/>
    <x v="0"/>
    <x v="3"/>
    <x v="0"/>
    <x v="0"/>
    <n v="50"/>
    <n v="25"/>
    <n v="0.08"/>
    <n v="1.6000000000000001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22"/>
    <x v="258"/>
    <x v="0"/>
    <x v="3"/>
    <x v="0"/>
    <x v="0"/>
    <n v="50"/>
    <n v="25"/>
    <n v="0.08"/>
    <n v="1.6000000000000001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24"/>
    <x v="411"/>
    <x v="0"/>
    <x v="3"/>
    <x v="0"/>
    <x v="0"/>
    <n v="60"/>
    <n v="30"/>
    <n v="6.6666666666666666E-2"/>
    <n v="1.1111111111111111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26"/>
    <x v="269"/>
    <x v="0"/>
    <x v="3"/>
    <x v="0"/>
    <x v="0"/>
    <n v="70"/>
    <n v="35"/>
    <n v="5.7142857142857141E-2"/>
    <n v="8.1632653061224493E-4"/>
  </r>
  <r>
    <x v="60"/>
    <x v="4"/>
    <x v="7"/>
    <s v=""/>
    <s v="SSEC"/>
    <x v="59"/>
    <x v="59"/>
    <x v="1"/>
    <m/>
    <m/>
    <s v="Plan d'eau à l'Est site La Barrière sur D119"/>
    <x v="58"/>
    <x v="58"/>
    <x v="29"/>
    <x v="30"/>
    <x v="269"/>
    <x v="0"/>
    <x v="3"/>
    <x v="0"/>
    <x v="0"/>
    <n v="70"/>
    <n v="35"/>
    <n v="5.7142857142857141E-2"/>
    <n v="8.1632653061224493E-4"/>
  </r>
  <r>
    <x v="60"/>
    <x v="4"/>
    <x v="7"/>
    <s v=""/>
    <s v="SSEC"/>
    <x v="59"/>
    <x v="59"/>
    <x v="1"/>
    <m/>
    <m/>
    <s v="Plan d'eau à l'Est site La Barrière sur D119"/>
    <x v="58"/>
    <x v="58"/>
    <x v="29"/>
    <x v="1"/>
    <x v="254"/>
    <x v="0"/>
    <x v="3"/>
    <x v="0"/>
    <x v="0"/>
    <n v="150"/>
    <n v="75"/>
    <n v="2.6666666666666668E-2"/>
    <n v="1.7777777777777779E-4"/>
  </r>
  <r>
    <x v="60"/>
    <x v="4"/>
    <x v="7"/>
    <s v=""/>
    <s v="SSEC"/>
    <x v="59"/>
    <x v="59"/>
    <x v="1"/>
    <m/>
    <m/>
    <s v="Plan d'eau à l'Est site La Barrière sur D119"/>
    <x v="58"/>
    <x v="58"/>
    <x v="29"/>
    <x v="9"/>
    <x v="266"/>
    <x v="0"/>
    <x v="3"/>
    <x v="0"/>
    <x v="0"/>
    <n v="310"/>
    <n v="155"/>
    <n v="1.2903225806451613E-2"/>
    <n v="4.1623309053069721E-5"/>
  </r>
  <r>
    <x v="60"/>
    <x v="4"/>
    <x v="7"/>
    <s v=""/>
    <s v="SSEC"/>
    <x v="59"/>
    <x v="59"/>
    <x v="1"/>
    <m/>
    <m/>
    <s v="Plan d'eau à l'Est site La Barrière sur D119"/>
    <x v="58"/>
    <x v="58"/>
    <x v="29"/>
    <x v="27"/>
    <x v="600"/>
    <x v="0"/>
    <x v="3"/>
    <x v="0"/>
    <x v="0"/>
    <n v="500"/>
    <n v="250"/>
    <n v="8.0000000000000002E-3"/>
    <n v="1.5999999999999999E-5"/>
  </r>
  <r>
    <x v="60"/>
    <x v="4"/>
    <x v="7"/>
    <s v=""/>
    <s v="SSEC"/>
    <x v="59"/>
    <x v="59"/>
    <x v="1"/>
    <m/>
    <m/>
    <s v="Plan d'eau à l'Est site La Barrière sur D119"/>
    <x v="58"/>
    <x v="58"/>
    <x v="29"/>
    <x v="16"/>
    <x v="601"/>
    <x v="292"/>
    <x v="3"/>
    <x v="1"/>
    <x v="0"/>
    <n v="990"/>
    <n v="130"/>
    <n v="5.8579881656804736E-2"/>
    <n v="5.9171597633136094E-5"/>
  </r>
  <r>
    <x v="60"/>
    <x v="4"/>
    <x v="7"/>
    <s v=""/>
    <s v="SSEC"/>
    <x v="59"/>
    <x v="59"/>
    <x v="1"/>
    <m/>
    <m/>
    <s v="Plan d'eau à l'Est site La Barrière sur D119"/>
    <x v="58"/>
    <x v="58"/>
    <x v="29"/>
    <x v="2"/>
    <x v="602"/>
    <x v="0"/>
    <x v="3"/>
    <x v="0"/>
    <x v="0"/>
    <n v="2600"/>
    <n v="1300"/>
    <n v="1.5384615384615385E-3"/>
    <n v="5.917159763313609E-7"/>
  </r>
  <r>
    <x v="60"/>
    <x v="4"/>
    <x v="7"/>
    <s v=""/>
    <s v="SSEC"/>
    <x v="59"/>
    <x v="59"/>
    <x v="1"/>
    <m/>
    <m/>
    <s v="Plan d'eau à l'Est site La Barrière sur D119"/>
    <x v="58"/>
    <x v="58"/>
    <x v="29"/>
    <x v="32"/>
    <x v="603"/>
    <x v="0"/>
    <x v="4"/>
    <x v="0"/>
    <x v="0"/>
    <n v="1.9842299999999999"/>
    <n v="0.99211499999999997"/>
    <n v="2.0158953347142217"/>
    <n v="1.015958500130641"/>
  </r>
  <r>
    <x v="60"/>
    <x v="4"/>
    <x v="7"/>
    <s v=""/>
    <s v="SSEC"/>
    <x v="59"/>
    <x v="59"/>
    <x v="1"/>
    <m/>
    <m/>
    <s v="Plan d'eau à l'Est site La Barrière sur D119"/>
    <x v="58"/>
    <x v="58"/>
    <x v="29"/>
    <x v="37"/>
    <x v="604"/>
    <x v="0"/>
    <x v="4"/>
    <x v="0"/>
    <x v="0"/>
    <n v="4.7"/>
    <n v="2.35"/>
    <n v="0.85106382978723394"/>
    <n v="0.18107741059302848"/>
  </r>
  <r>
    <x v="60"/>
    <x v="4"/>
    <x v="7"/>
    <s v=""/>
    <s v="SSEC"/>
    <x v="59"/>
    <x v="59"/>
    <x v="1"/>
    <m/>
    <m/>
    <s v="Plan d'eau à l'Est site La Barrière sur D119"/>
    <x v="58"/>
    <x v="58"/>
    <x v="29"/>
    <x v="8"/>
    <x v="605"/>
    <x v="0"/>
    <x v="3"/>
    <x v="0"/>
    <x v="0"/>
    <n v="7.71"/>
    <n v="3.855"/>
    <n v="0.51880674448767838"/>
    <n v="6.7290109531475795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13"/>
    <x v="606"/>
    <x v="0"/>
    <x v="3"/>
    <x v="0"/>
    <x v="0"/>
    <n v="10.700000000000001"/>
    <n v="5.3500000000000005"/>
    <n v="0.37383177570093457"/>
    <n v="3.4937549130928461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0"/>
    <x v="319"/>
    <x v="0"/>
    <x v="3"/>
    <x v="0"/>
    <x v="0"/>
    <n v="11"/>
    <n v="5.5"/>
    <n v="0.36363636363636365"/>
    <n v="3.3057851239669422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14"/>
    <x v="607"/>
    <x v="0"/>
    <x v="3"/>
    <x v="0"/>
    <x v="0"/>
    <n v="11.1"/>
    <n v="5.55"/>
    <n v="0.36036036036036034"/>
    <n v="3.2464897329762196E-2"/>
  </r>
  <r>
    <x v="60"/>
    <x v="4"/>
    <x v="7"/>
    <s v=""/>
    <s v="SCAL"/>
    <x v="59"/>
    <x v="59"/>
    <x v="1"/>
    <m/>
    <m/>
    <s v="Plan d'eau à l'Est site La Barrière sur D119"/>
    <x v="58"/>
    <x v="58"/>
    <x v="29"/>
    <x v="36"/>
    <x v="608"/>
    <x v="0"/>
    <x v="5"/>
    <x v="0"/>
    <x v="0"/>
    <n v="12.480123872197199"/>
    <n v="6.2400619360985994"/>
    <n v="0.32050963924413173"/>
    <n v="2.568160721210086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12"/>
    <x v="609"/>
    <x v="0"/>
    <x v="3"/>
    <x v="0"/>
    <x v="0"/>
    <n v="12.5"/>
    <n v="6.25"/>
    <n v="0.32"/>
    <n v="2.5600000000000001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25"/>
    <x v="609"/>
    <x v="0"/>
    <x v="3"/>
    <x v="0"/>
    <x v="0"/>
    <n v="12.5"/>
    <n v="6.25"/>
    <n v="0.32"/>
    <n v="2.5600000000000001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33"/>
    <x v="610"/>
    <x v="0"/>
    <x v="3"/>
    <x v="0"/>
    <x v="0"/>
    <n v="14.5"/>
    <n v="7.25"/>
    <n v="0.27586206896551724"/>
    <n v="1.9024970273483946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17"/>
    <x v="611"/>
    <x v="0"/>
    <x v="3"/>
    <x v="0"/>
    <x v="0"/>
    <n v="15.3"/>
    <n v="7.65"/>
    <n v="0.26143790849673199"/>
    <n v="1.7087444999786403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31"/>
    <x v="612"/>
    <x v="293"/>
    <x v="3"/>
    <x v="1"/>
    <x v="0"/>
    <n v="16.010000000000002"/>
    <n v="2.4015"/>
    <n v="2.776042751058367"/>
    <n v="0.17339430050333332"/>
  </r>
  <r>
    <x v="60"/>
    <x v="4"/>
    <x v="7"/>
    <s v=""/>
    <s v="SSEC"/>
    <x v="59"/>
    <x v="59"/>
    <x v="1"/>
    <m/>
    <m/>
    <s v="Plan d'eau à l'Est site La Barrière sur D119"/>
    <x v="58"/>
    <x v="58"/>
    <x v="29"/>
    <x v="23"/>
    <x v="613"/>
    <x v="0"/>
    <x v="3"/>
    <x v="0"/>
    <x v="0"/>
    <n v="17.3"/>
    <n v="8.65"/>
    <n v="0.23121387283236994"/>
    <n v="1.3364963747535834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28"/>
    <x v="614"/>
    <x v="0"/>
    <x v="3"/>
    <x v="0"/>
    <x v="0"/>
    <n v="21.900000000000002"/>
    <n v="10.950000000000001"/>
    <n v="0.18264840182648401"/>
    <n v="8.3401096724421905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29"/>
    <x v="615"/>
    <x v="0"/>
    <x v="3"/>
    <x v="0"/>
    <x v="0"/>
    <n v="22.900000000000002"/>
    <n v="11.450000000000001"/>
    <n v="0.17467248908296942"/>
    <n v="7.6276196106100178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35"/>
    <x v="616"/>
    <x v="0"/>
    <x v="3"/>
    <x v="0"/>
    <x v="0"/>
    <n v="33.299999999999997"/>
    <n v="16.649999999999999"/>
    <n v="0.12012012012012012"/>
    <n v="3.6072108144180222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38"/>
    <x v="263"/>
    <x v="0"/>
    <x v="3"/>
    <x v="0"/>
    <x v="0"/>
    <n v="34"/>
    <n v="17"/>
    <n v="0.11764705882352941"/>
    <n v="3.4602076124567475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30"/>
    <x v="617"/>
    <x v="294"/>
    <x v="3"/>
    <x v="1"/>
    <x v="0"/>
    <n v="43.99"/>
    <n v="19.97146"/>
    <n v="0.11028954176640904"/>
    <n v="2.5071503015778366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39"/>
    <x v="383"/>
    <x v="295"/>
    <x v="9"/>
    <x v="1"/>
    <x v="0"/>
    <n v="44.800000000000004"/>
    <n v="7.2307199999999998"/>
    <n v="0.85686997490316963"/>
    <n v="1.9126561939802892E-2"/>
  </r>
  <r>
    <x v="60"/>
    <x v="4"/>
    <x v="7"/>
    <s v=""/>
    <s v="SSEC"/>
    <x v="59"/>
    <x v="59"/>
    <x v="1"/>
    <m/>
    <m/>
    <s v="Plan d'eau à l'Est site La Barrière sur D119"/>
    <x v="58"/>
    <x v="58"/>
    <x v="29"/>
    <x v="40"/>
    <x v="618"/>
    <x v="0"/>
    <x v="4"/>
    <x v="0"/>
    <x v="0"/>
    <n v="47.300000000000004"/>
    <n v="23.650000000000002"/>
    <n v="8.4566596194503157E-2"/>
    <n v="1.7878772979810391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34"/>
    <x v="258"/>
    <x v="0"/>
    <x v="3"/>
    <x v="0"/>
    <x v="0"/>
    <n v="50"/>
    <n v="25"/>
    <n v="0.08"/>
    <n v="1.6000000000000001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22"/>
    <x v="619"/>
    <x v="0"/>
    <x v="3"/>
    <x v="0"/>
    <x v="0"/>
    <n v="53.9"/>
    <n v="26.95"/>
    <n v="7.4211502782931357E-2"/>
    <n v="1.3768367863252571E-3"/>
  </r>
  <r>
    <x v="60"/>
    <x v="4"/>
    <x v="7"/>
    <s v=""/>
    <s v="SSEC"/>
    <x v="59"/>
    <x v="59"/>
    <x v="1"/>
    <m/>
    <m/>
    <s v="Plan d'eau à l'Est site La Barrière sur D119"/>
    <x v="58"/>
    <x v="58"/>
    <x v="29"/>
    <x v="26"/>
    <x v="620"/>
    <x v="0"/>
    <x v="3"/>
    <x v="0"/>
    <x v="0"/>
    <n v="66.8"/>
    <n v="33.4"/>
    <n v="5.9880239520958084E-2"/>
    <n v="8.964107712718277E-4"/>
  </r>
  <r>
    <x v="60"/>
    <x v="4"/>
    <x v="7"/>
    <s v=""/>
    <s v="SSEC"/>
    <x v="59"/>
    <x v="59"/>
    <x v="1"/>
    <m/>
    <m/>
    <s v="Plan d'eau à l'Est site La Barrière sur D119"/>
    <x v="58"/>
    <x v="58"/>
    <x v="29"/>
    <x v="36"/>
    <x v="621"/>
    <x v="0"/>
    <x v="8"/>
    <x v="0"/>
    <x v="0"/>
    <n v="80.313418217433892"/>
    <n v="40.156709108716946"/>
    <n v="4.980487804878049E-2"/>
    <n v="6.2013146936347409E-4"/>
  </r>
  <r>
    <x v="60"/>
    <x v="4"/>
    <x v="7"/>
    <s v=""/>
    <s v="SSEC"/>
    <x v="59"/>
    <x v="59"/>
    <x v="1"/>
    <m/>
    <m/>
    <s v="Plan d'eau à l'Est site La Barrière sur D119"/>
    <x v="58"/>
    <x v="58"/>
    <x v="29"/>
    <x v="36"/>
    <x v="622"/>
    <x v="0"/>
    <x v="8"/>
    <x v="0"/>
    <x v="0"/>
    <n v="90.816901408450704"/>
    <n v="45.408450704225352"/>
    <n v="4.4044665012406954E-2"/>
    <n v="4.8498312901378623E-4"/>
  </r>
  <r>
    <x v="60"/>
    <x v="4"/>
    <x v="7"/>
    <s v=""/>
    <s v="SFRA"/>
    <x v="59"/>
    <x v="59"/>
    <x v="1"/>
    <m/>
    <m/>
    <s v="Plan d'eau à l'Est site La Barrière sur D119"/>
    <x v="58"/>
    <x v="58"/>
    <x v="29"/>
    <x v="40"/>
    <x v="623"/>
    <x v="0"/>
    <x v="4"/>
    <x v="0"/>
    <x v="0"/>
    <n v="102.10000000000001"/>
    <n v="51.050000000000004"/>
    <n v="3.9177277179236039E-2"/>
    <n v="3.8371476179467227E-4"/>
  </r>
  <r>
    <x v="60"/>
    <x v="4"/>
    <x v="7"/>
    <s v=""/>
    <s v="SCAL"/>
    <x v="59"/>
    <x v="59"/>
    <x v="1"/>
    <m/>
    <m/>
    <s v="Plan d'eau à l'Est site La Barrière sur D119"/>
    <x v="58"/>
    <x v="58"/>
    <x v="29"/>
    <x v="36"/>
    <x v="624"/>
    <x v="0"/>
    <x v="6"/>
    <x v="0"/>
    <x v="0"/>
    <n v="137.42071881606802"/>
    <n v="68.710359408034009"/>
    <n v="2.910769230769223E-2"/>
    <n v="2.1181443786982135E-4"/>
  </r>
  <r>
    <x v="60"/>
    <x v="4"/>
    <x v="7"/>
    <s v=""/>
    <s v="SSEC"/>
    <x v="59"/>
    <x v="59"/>
    <x v="1"/>
    <m/>
    <m/>
    <s v="Plan d'eau à l'Est site La Barrière sur D119"/>
    <x v="58"/>
    <x v="58"/>
    <x v="29"/>
    <x v="24"/>
    <x v="625"/>
    <x v="0"/>
    <x v="3"/>
    <x v="0"/>
    <x v="0"/>
    <n v="153"/>
    <n v="76.5"/>
    <n v="2.6143790849673203E-2"/>
    <n v="1.7087444999786406E-4"/>
  </r>
  <r>
    <x v="60"/>
    <x v="4"/>
    <x v="7"/>
    <s v=""/>
    <s v="SSEC"/>
    <x v="59"/>
    <x v="59"/>
    <x v="1"/>
    <m/>
    <m/>
    <s v="Plan d'eau à l'Est site La Barrière sur D119"/>
    <x v="58"/>
    <x v="58"/>
    <x v="29"/>
    <x v="1"/>
    <x v="626"/>
    <x v="0"/>
    <x v="3"/>
    <x v="0"/>
    <x v="0"/>
    <n v="176"/>
    <n v="88"/>
    <n v="2.2727272727272728E-2"/>
    <n v="1.2913223140495868E-4"/>
  </r>
  <r>
    <x v="60"/>
    <x v="4"/>
    <x v="7"/>
    <s v=""/>
    <s v="SSEC"/>
    <x v="59"/>
    <x v="59"/>
    <x v="1"/>
    <m/>
    <m/>
    <s v="Plan d'eau à l'Est site La Barrière sur D119"/>
    <x v="58"/>
    <x v="58"/>
    <x v="29"/>
    <x v="9"/>
    <x v="627"/>
    <x v="0"/>
    <x v="3"/>
    <x v="0"/>
    <x v="0"/>
    <n v="472"/>
    <n v="236"/>
    <n v="8.4745762711864406E-3"/>
    <n v="1.795461074403907E-5"/>
  </r>
  <r>
    <x v="60"/>
    <x v="4"/>
    <x v="7"/>
    <s v=""/>
    <s v="SSEC"/>
    <x v="59"/>
    <x v="59"/>
    <x v="1"/>
    <m/>
    <m/>
    <s v="Plan d'eau à l'Est site La Barrière sur D119"/>
    <x v="58"/>
    <x v="58"/>
    <x v="29"/>
    <x v="41"/>
    <x v="628"/>
    <x v="0"/>
    <x v="3"/>
    <x v="0"/>
    <x v="0"/>
    <n v="815"/>
    <n v="407.5"/>
    <n v="4.9079754601226997E-3"/>
    <n v="6.0220557792916556E-6"/>
  </r>
  <r>
    <x v="60"/>
    <x v="4"/>
    <x v="7"/>
    <s v=""/>
    <s v="SFRA"/>
    <x v="59"/>
    <x v="59"/>
    <x v="1"/>
    <m/>
    <m/>
    <s v="Plan d'eau à l'Est site La Barrière sur D119"/>
    <x v="58"/>
    <x v="58"/>
    <x v="29"/>
    <x v="40"/>
    <x v="629"/>
    <x v="0"/>
    <x v="4"/>
    <x v="0"/>
    <x v="0"/>
    <n v="887.5"/>
    <n v="443.75"/>
    <n v="4.507042253521127E-3"/>
    <n v="5.0783574687561995E-6"/>
  </r>
  <r>
    <x v="60"/>
    <x v="4"/>
    <x v="7"/>
    <s v=""/>
    <s v="SSEC"/>
    <x v="59"/>
    <x v="59"/>
    <x v="1"/>
    <m/>
    <m/>
    <s v="Plan d'eau à l'Est site La Barrière sur D119"/>
    <x v="58"/>
    <x v="58"/>
    <x v="29"/>
    <x v="42"/>
    <x v="630"/>
    <x v="0"/>
    <x v="3"/>
    <x v="0"/>
    <x v="0"/>
    <n v="1330"/>
    <n v="665"/>
    <n v="3.0075187969924814E-3"/>
    <n v="2.2612923285657752E-6"/>
  </r>
  <r>
    <x v="60"/>
    <x v="4"/>
    <x v="7"/>
    <s v=""/>
    <s v="SSEC"/>
    <x v="59"/>
    <x v="59"/>
    <x v="1"/>
    <m/>
    <m/>
    <s v="Plan d'eau à l'Est site La Barrière sur D119"/>
    <x v="58"/>
    <x v="58"/>
    <x v="29"/>
    <x v="16"/>
    <x v="403"/>
    <x v="296"/>
    <x v="3"/>
    <x v="1"/>
    <x v="0"/>
    <n v="1390"/>
    <n v="224.346"/>
    <n v="2.7617104227094961E-2"/>
    <n v="1.9868420307262563E-5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0"/>
    <x v="316"/>
    <x v="0"/>
    <x v="3"/>
    <x v="0"/>
    <x v="5"/>
    <n v="2.2999999999999998"/>
    <n v="1.1499999999999999"/>
    <n v="1.7391304347826089"/>
    <n v="0.7561436672967865"/>
  </r>
  <r>
    <x v="61"/>
    <x v="4"/>
    <x v="11"/>
    <s v=""/>
    <s v="SSEC"/>
    <x v="59"/>
    <x v="59"/>
    <x v="1"/>
    <m/>
    <m/>
    <s v="Plan d'eau à l'Est site La Barrière sur D119"/>
    <x v="58"/>
    <x v="58"/>
    <x v="29"/>
    <x v="8"/>
    <x v="631"/>
    <x v="0"/>
    <x v="3"/>
    <x v="0"/>
    <x v="5"/>
    <n v="2.6"/>
    <n v="1.3"/>
    <n v="1.5384615384615383"/>
    <n v="0.59171597633136086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5"/>
    <x v="255"/>
    <x v="0"/>
    <x v="3"/>
    <x v="0"/>
    <x v="5"/>
    <n v="4"/>
    <n v="2"/>
    <n v="1"/>
    <n v="0.25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3"/>
    <x v="160"/>
    <x v="0"/>
    <x v="3"/>
    <x v="0"/>
    <x v="5"/>
    <n v="5"/>
    <n v="2.5"/>
    <n v="0.8"/>
    <n v="0.16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7"/>
    <x v="160"/>
    <x v="0"/>
    <x v="3"/>
    <x v="0"/>
    <x v="5"/>
    <n v="5"/>
    <n v="2.5"/>
    <n v="0.8"/>
    <n v="0.16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2"/>
    <x v="163"/>
    <x v="0"/>
    <x v="3"/>
    <x v="0"/>
    <x v="5"/>
    <n v="6"/>
    <n v="3"/>
    <n v="0.66666666666666663"/>
    <n v="0.1111111111111111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8"/>
    <x v="6"/>
    <x v="0"/>
    <x v="3"/>
    <x v="0"/>
    <x v="5"/>
    <n v="7"/>
    <n v="3.5"/>
    <n v="0.5714285714285714"/>
    <n v="8.1632653061224483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7"/>
    <x v="260"/>
    <x v="0"/>
    <x v="3"/>
    <x v="0"/>
    <x v="5"/>
    <n v="8"/>
    <n v="4"/>
    <n v="0.5"/>
    <n v="6.25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4"/>
    <x v="319"/>
    <x v="0"/>
    <x v="3"/>
    <x v="0"/>
    <x v="5"/>
    <n v="11"/>
    <n v="5.5"/>
    <n v="0.36363636363636365"/>
    <n v="3.3057851239669422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1"/>
    <x v="233"/>
    <x v="0"/>
    <x v="3"/>
    <x v="0"/>
    <x v="5"/>
    <n v="12"/>
    <n v="6"/>
    <n v="0.33333333333333331"/>
    <n v="2.7777777777777776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5"/>
    <x v="409"/>
    <x v="0"/>
    <x v="3"/>
    <x v="0"/>
    <x v="5"/>
    <n v="13"/>
    <n v="6.5"/>
    <n v="0.30769230769230771"/>
    <n v="2.3668639053254437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3"/>
    <x v="632"/>
    <x v="0"/>
    <x v="3"/>
    <x v="0"/>
    <x v="5"/>
    <n v="15"/>
    <n v="7.5"/>
    <n v="0.26666666666666666"/>
    <n v="1.7777777777777778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1"/>
    <x v="563"/>
    <x v="0"/>
    <x v="3"/>
    <x v="0"/>
    <x v="5"/>
    <n v="22"/>
    <n v="11"/>
    <n v="0.18181818181818182"/>
    <n v="8.2644628099173556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0"/>
    <x v="633"/>
    <x v="0"/>
    <x v="3"/>
    <x v="0"/>
    <x v="5"/>
    <n v="24"/>
    <n v="12"/>
    <n v="0.16666666666666666"/>
    <n v="6.9444444444444441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6"/>
    <x v="599"/>
    <x v="0"/>
    <x v="3"/>
    <x v="0"/>
    <x v="5"/>
    <n v="25"/>
    <n v="12.5"/>
    <n v="0.16"/>
    <n v="6.4000000000000003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9"/>
    <x v="599"/>
    <x v="0"/>
    <x v="3"/>
    <x v="0"/>
    <x v="5"/>
    <n v="25"/>
    <n v="12.5"/>
    <n v="0.16"/>
    <n v="6.4000000000000003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0"/>
    <x v="634"/>
    <x v="0"/>
    <x v="3"/>
    <x v="0"/>
    <x v="5"/>
    <n v="27"/>
    <n v="13.5"/>
    <n v="0.14814814814814814"/>
    <n v="5.4869684499314125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8"/>
    <x v="321"/>
    <x v="0"/>
    <x v="3"/>
    <x v="0"/>
    <x v="5"/>
    <n v="40"/>
    <n v="20"/>
    <n v="0.1"/>
    <n v="2.5000000000000001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9"/>
    <x v="258"/>
    <x v="0"/>
    <x v="3"/>
    <x v="0"/>
    <x v="5"/>
    <n v="50"/>
    <n v="25"/>
    <n v="0.08"/>
    <n v="1.6000000000000001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2"/>
    <x v="258"/>
    <x v="0"/>
    <x v="3"/>
    <x v="0"/>
    <x v="5"/>
    <n v="50"/>
    <n v="25"/>
    <n v="0.08"/>
    <n v="1.6000000000000001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4"/>
    <x v="254"/>
    <x v="0"/>
    <x v="3"/>
    <x v="0"/>
    <x v="5"/>
    <n v="150"/>
    <n v="75"/>
    <n v="2.6666666666666668E-2"/>
    <n v="1.7777777777777779E-4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"/>
    <x v="254"/>
    <x v="0"/>
    <x v="3"/>
    <x v="0"/>
    <x v="5"/>
    <n v="150"/>
    <n v="75"/>
    <n v="2.6666666666666668E-2"/>
    <n v="1.7777777777777779E-4"/>
  </r>
  <r>
    <x v="61"/>
    <x v="4"/>
    <x v="11"/>
    <s v=""/>
    <s v="SSEC"/>
    <x v="59"/>
    <x v="59"/>
    <x v="1"/>
    <m/>
    <m/>
    <s v="Plan d'eau à l'Est site La Barrière sur D119"/>
    <x v="58"/>
    <x v="58"/>
    <x v="29"/>
    <x v="9"/>
    <x v="259"/>
    <x v="0"/>
    <x v="3"/>
    <x v="0"/>
    <x v="5"/>
    <n v="270"/>
    <n v="135"/>
    <n v="1.4814814814814815E-2"/>
    <n v="5.4869684499314129E-5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7"/>
    <x v="600"/>
    <x v="0"/>
    <x v="3"/>
    <x v="0"/>
    <x v="5"/>
    <n v="500"/>
    <n v="250"/>
    <n v="8.0000000000000002E-3"/>
    <n v="1.5999999999999999E-5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6"/>
    <x v="635"/>
    <x v="297"/>
    <x v="3"/>
    <x v="1"/>
    <x v="5"/>
    <n v="1210"/>
    <n v="150"/>
    <n v="5.3777777777777779E-2"/>
    <n v="4.4444444444444447E-5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"/>
    <x v="636"/>
    <x v="0"/>
    <x v="3"/>
    <x v="0"/>
    <x v="5"/>
    <n v="2800"/>
    <n v="1400"/>
    <n v="1.4285714285714286E-3"/>
    <n v="5.1020408163265302E-7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2"/>
    <x v="637"/>
    <x v="0"/>
    <x v="4"/>
    <x v="0"/>
    <x v="5"/>
    <n v="2.0819899999999998"/>
    <n v="1.0409949999999999"/>
    <n v="1.9212388147877753"/>
    <n v="0.9227896458617838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7"/>
    <x v="160"/>
    <x v="0"/>
    <x v="4"/>
    <x v="0"/>
    <x v="5"/>
    <n v="5"/>
    <n v="2.5"/>
    <n v="0.8"/>
    <n v="0.16"/>
  </r>
  <r>
    <x v="61"/>
    <x v="4"/>
    <x v="11"/>
    <s v=""/>
    <s v="SSEC"/>
    <x v="59"/>
    <x v="59"/>
    <x v="1"/>
    <m/>
    <m/>
    <s v="Plan d'eau à l'Est site La Barrière sur D119"/>
    <x v="58"/>
    <x v="58"/>
    <x v="29"/>
    <x v="8"/>
    <x v="638"/>
    <x v="0"/>
    <x v="3"/>
    <x v="0"/>
    <x v="5"/>
    <n v="7.68"/>
    <n v="3.84"/>
    <n v="0.52083333333333337"/>
    <n v="6.7816840277777776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1"/>
    <x v="639"/>
    <x v="298"/>
    <x v="3"/>
    <x v="1"/>
    <x v="5"/>
    <n v="7.7380000000000004"/>
    <n v="1.5476000000000001"/>
    <n v="3.2308089945722402"/>
    <n v="0.41752507037635567"/>
  </r>
  <r>
    <x v="61"/>
    <x v="4"/>
    <x v="11"/>
    <s v=""/>
    <s v="SSEC"/>
    <x v="59"/>
    <x v="59"/>
    <x v="1"/>
    <m/>
    <m/>
    <s v="Plan d'eau à l'Est site La Barrière sur D119"/>
    <x v="58"/>
    <x v="58"/>
    <x v="29"/>
    <x v="0"/>
    <x v="640"/>
    <x v="0"/>
    <x v="3"/>
    <x v="0"/>
    <x v="5"/>
    <n v="10.5"/>
    <n v="5.25"/>
    <n v="0.38095238095238093"/>
    <n v="3.6281179138321996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3"/>
    <x v="319"/>
    <x v="0"/>
    <x v="3"/>
    <x v="0"/>
    <x v="5"/>
    <n v="11"/>
    <n v="5.5"/>
    <n v="0.36363636363636365"/>
    <n v="3.3057851239669422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4"/>
    <x v="607"/>
    <x v="0"/>
    <x v="3"/>
    <x v="0"/>
    <x v="5"/>
    <n v="11.1"/>
    <n v="5.55"/>
    <n v="0.36036036036036034"/>
    <n v="3.2464897329762196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5"/>
    <x v="574"/>
    <x v="0"/>
    <x v="3"/>
    <x v="0"/>
    <x v="5"/>
    <n v="11.5"/>
    <n v="5.75"/>
    <n v="0.34782608695652173"/>
    <n v="3.0245746691871456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2"/>
    <x v="329"/>
    <x v="0"/>
    <x v="3"/>
    <x v="0"/>
    <x v="5"/>
    <n v="12.8"/>
    <n v="6.4"/>
    <n v="0.31249999999999994"/>
    <n v="2.4414062499999997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7"/>
    <x v="165"/>
    <x v="0"/>
    <x v="3"/>
    <x v="0"/>
    <x v="5"/>
    <n v="14"/>
    <n v="7"/>
    <n v="0.2857142857142857"/>
    <n v="2.0408163265306121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3"/>
    <x v="641"/>
    <x v="0"/>
    <x v="3"/>
    <x v="0"/>
    <x v="5"/>
    <n v="14.3"/>
    <n v="7.15"/>
    <n v="0.27972027972027974"/>
    <n v="1.9560858721697882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3"/>
    <x v="642"/>
    <x v="0"/>
    <x v="3"/>
    <x v="0"/>
    <x v="5"/>
    <n v="15.6"/>
    <n v="7.8"/>
    <n v="0.25641025641025644"/>
    <n v="1.6436554898093359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8"/>
    <x v="643"/>
    <x v="0"/>
    <x v="3"/>
    <x v="0"/>
    <x v="5"/>
    <n v="20.900000000000002"/>
    <n v="10.450000000000001"/>
    <n v="0.19138755980861241"/>
    <n v="9.1572995123737986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9"/>
    <x v="644"/>
    <x v="0"/>
    <x v="3"/>
    <x v="0"/>
    <x v="5"/>
    <n v="22.7"/>
    <n v="11.35"/>
    <n v="0.1762114537444934"/>
    <n v="7.7626191076869341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8"/>
    <x v="645"/>
    <x v="0"/>
    <x v="3"/>
    <x v="0"/>
    <x v="5"/>
    <n v="32.299999999999997"/>
    <n v="16.149999999999999"/>
    <n v="0.12383900928792571"/>
    <n v="3.8340250553537377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5"/>
    <x v="646"/>
    <x v="0"/>
    <x v="3"/>
    <x v="0"/>
    <x v="5"/>
    <n v="32.799999999999997"/>
    <n v="16.399999999999999"/>
    <n v="0.12195121951219512"/>
    <n v="3.7180249851279002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4"/>
    <x v="647"/>
    <x v="0"/>
    <x v="3"/>
    <x v="0"/>
    <x v="5"/>
    <n v="45"/>
    <n v="22.5"/>
    <n v="8.8888888888888892E-2"/>
    <n v="1.9753086419753087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9"/>
    <x v="648"/>
    <x v="299"/>
    <x v="9"/>
    <x v="1"/>
    <x v="5"/>
    <n v="45.7"/>
    <n v="7.5953399999999993"/>
    <n v="0.79217614643739853"/>
    <n v="1.7334270162743949E-2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2"/>
    <x v="649"/>
    <x v="0"/>
    <x v="3"/>
    <x v="0"/>
    <x v="5"/>
    <n v="46.800000000000004"/>
    <n v="23.400000000000002"/>
    <n v="8.5470085470085472E-2"/>
    <n v="1.8262838775659287E-3"/>
  </r>
  <r>
    <x v="61"/>
    <x v="4"/>
    <x v="11"/>
    <s v=""/>
    <s v="SFRA"/>
    <x v="59"/>
    <x v="59"/>
    <x v="1"/>
    <m/>
    <m/>
    <s v="Plan d'eau à l'Est site La Barrière sur D119"/>
    <x v="58"/>
    <x v="58"/>
    <x v="29"/>
    <x v="40"/>
    <x v="650"/>
    <x v="0"/>
    <x v="4"/>
    <x v="0"/>
    <x v="5"/>
    <n v="58.800000000000004"/>
    <n v="29.400000000000002"/>
    <n v="6.8027210884353734E-2"/>
    <n v="1.1569253551760839E-3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0"/>
    <x v="651"/>
    <x v="0"/>
    <x v="3"/>
    <x v="0"/>
    <x v="5"/>
    <n v="66.900000000000006"/>
    <n v="33.450000000000003"/>
    <n v="5.9790732436472344E-2"/>
    <n v="8.9373292132245653E-4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6"/>
    <x v="652"/>
    <x v="0"/>
    <x v="3"/>
    <x v="0"/>
    <x v="5"/>
    <n v="67.400000000000006"/>
    <n v="33.700000000000003"/>
    <n v="5.9347181008902065E-2"/>
    <n v="8.8052197342584665E-4"/>
  </r>
  <r>
    <x v="61"/>
    <x v="4"/>
    <x v="11"/>
    <s v=""/>
    <s v="SSEC"/>
    <x v="59"/>
    <x v="59"/>
    <x v="1"/>
    <m/>
    <m/>
    <s v="Plan d'eau à l'Est site La Barrière sur D119"/>
    <x v="58"/>
    <x v="58"/>
    <x v="29"/>
    <x v="36"/>
    <x v="653"/>
    <x v="0"/>
    <x v="8"/>
    <x v="0"/>
    <x v="5"/>
    <n v="109.83981693363801"/>
    <n v="54.919908466819003"/>
    <n v="3.6416666666666812E-2"/>
    <n v="3.3154340277778043E-4"/>
  </r>
  <r>
    <x v="61"/>
    <x v="4"/>
    <x v="11"/>
    <s v=""/>
    <s v="SSEC"/>
    <x v="59"/>
    <x v="59"/>
    <x v="1"/>
    <m/>
    <m/>
    <s v="Plan d'eau à l'Est site La Barrière sur D119"/>
    <x v="58"/>
    <x v="58"/>
    <x v="29"/>
    <x v="24"/>
    <x v="654"/>
    <x v="0"/>
    <x v="3"/>
    <x v="0"/>
    <x v="5"/>
    <n v="142"/>
    <n v="71"/>
    <n v="2.8169014084507043E-2"/>
    <n v="1.9837333862328903E-4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"/>
    <x v="655"/>
    <x v="0"/>
    <x v="3"/>
    <x v="0"/>
    <x v="5"/>
    <n v="170"/>
    <n v="85"/>
    <n v="2.3529411764705882E-2"/>
    <n v="1.3840830449826991E-4"/>
  </r>
  <r>
    <x v="61"/>
    <x v="4"/>
    <x v="11"/>
    <s v=""/>
    <s v="SFRA"/>
    <x v="59"/>
    <x v="59"/>
    <x v="1"/>
    <m/>
    <m/>
    <s v="Plan d'eau à l'Est site La Barrière sur D119"/>
    <x v="58"/>
    <x v="58"/>
    <x v="29"/>
    <x v="40"/>
    <x v="656"/>
    <x v="0"/>
    <x v="4"/>
    <x v="0"/>
    <x v="5"/>
    <n v="305.90000000000003"/>
    <n v="152.95000000000002"/>
    <n v="1.3076168682576004E-2"/>
    <n v="4.2746546853795361E-5"/>
  </r>
  <r>
    <x v="61"/>
    <x v="4"/>
    <x v="11"/>
    <s v=""/>
    <s v="SSEC"/>
    <x v="59"/>
    <x v="59"/>
    <x v="1"/>
    <m/>
    <m/>
    <s v="Plan d'eau à l'Est site La Barrière sur D119"/>
    <x v="58"/>
    <x v="58"/>
    <x v="29"/>
    <x v="9"/>
    <x v="657"/>
    <x v="0"/>
    <x v="3"/>
    <x v="0"/>
    <x v="5"/>
    <n v="466"/>
    <n v="233"/>
    <n v="8.5836909871244635E-3"/>
    <n v="1.8419937740610438E-5"/>
  </r>
  <r>
    <x v="61"/>
    <x v="4"/>
    <x v="11"/>
    <s v=""/>
    <s v="SSEC"/>
    <x v="59"/>
    <x v="59"/>
    <x v="1"/>
    <m/>
    <m/>
    <s v="Plan d'eau à l'Est site La Barrière sur D119"/>
    <x v="58"/>
    <x v="58"/>
    <x v="29"/>
    <x v="41"/>
    <x v="658"/>
    <x v="0"/>
    <x v="3"/>
    <x v="0"/>
    <x v="5"/>
    <n v="789"/>
    <n v="394.5"/>
    <n v="5.0697084917617234E-3"/>
    <n v="6.4254860478602327E-6"/>
  </r>
  <r>
    <x v="61"/>
    <x v="4"/>
    <x v="11"/>
    <s v=""/>
    <s v="SSEC"/>
    <x v="59"/>
    <x v="59"/>
    <x v="1"/>
    <m/>
    <m/>
    <s v="Plan d'eau à l'Est site La Barrière sur D119"/>
    <x v="58"/>
    <x v="58"/>
    <x v="29"/>
    <x v="16"/>
    <x v="659"/>
    <x v="300"/>
    <x v="3"/>
    <x v="1"/>
    <x v="5"/>
    <n v="1420"/>
    <n v="236.00400000000002"/>
    <n v="2.5494683022668378E-2"/>
    <n v="1.7954002128639703E-5"/>
  </r>
  <r>
    <x v="61"/>
    <x v="4"/>
    <x v="11"/>
    <s v=""/>
    <s v="SSEC"/>
    <x v="59"/>
    <x v="59"/>
    <x v="1"/>
    <m/>
    <m/>
    <s v="Plan d'eau à l'Est site La Barrière sur D119"/>
    <x v="58"/>
    <x v="58"/>
    <x v="29"/>
    <x v="42"/>
    <x v="660"/>
    <x v="0"/>
    <x v="3"/>
    <x v="0"/>
    <x v="5"/>
    <n v="1540"/>
    <n v="770"/>
    <n v="2.5974025974025974E-3"/>
    <n v="1.6866250632484399E-6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0"/>
    <x v="661"/>
    <x v="0"/>
    <x v="3"/>
    <x v="0"/>
    <x v="0"/>
    <n v="1.6"/>
    <n v="0.8"/>
    <n v="2.4999999999999996"/>
    <n v="1.5624999999999998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8"/>
    <x v="151"/>
    <x v="0"/>
    <x v="3"/>
    <x v="0"/>
    <x v="0"/>
    <n v="1.7"/>
    <n v="0.85"/>
    <n v="2.3529411764705883"/>
    <n v="1.3840830449826991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5"/>
    <x v="166"/>
    <x v="0"/>
    <x v="3"/>
    <x v="0"/>
    <x v="0"/>
    <n v="2.5"/>
    <n v="1.25"/>
    <n v="1.6"/>
    <n v="0.6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4"/>
    <x v="322"/>
    <x v="0"/>
    <x v="3"/>
    <x v="0"/>
    <x v="0"/>
    <n v="2.8"/>
    <n v="1.4"/>
    <n v="1.4285714285714286"/>
    <n v="0.51020408163265318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2"/>
    <x v="562"/>
    <x v="0"/>
    <x v="3"/>
    <x v="0"/>
    <x v="0"/>
    <n v="3"/>
    <n v="1.5"/>
    <n v="1.3333333333333333"/>
    <n v="0.4444444444444444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3"/>
    <x v="320"/>
    <x v="0"/>
    <x v="3"/>
    <x v="0"/>
    <x v="0"/>
    <n v="3.2"/>
    <n v="1.6"/>
    <n v="1.2499999999999998"/>
    <n v="0.3906249999999999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7"/>
    <x v="255"/>
    <x v="0"/>
    <x v="3"/>
    <x v="0"/>
    <x v="0"/>
    <n v="4"/>
    <n v="2"/>
    <n v="1"/>
    <n v="0.25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3"/>
    <x v="180"/>
    <x v="301"/>
    <x v="3"/>
    <x v="1"/>
    <x v="0"/>
    <n v="4.3"/>
    <n v="1.6"/>
    <n v="1.6796874999999996"/>
    <n v="0.3906249999999999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8"/>
    <x v="160"/>
    <x v="0"/>
    <x v="3"/>
    <x v="0"/>
    <x v="0"/>
    <n v="5"/>
    <n v="2.5"/>
    <n v="0.8"/>
    <n v="0.16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7"/>
    <x v="163"/>
    <x v="0"/>
    <x v="3"/>
    <x v="0"/>
    <x v="0"/>
    <n v="6"/>
    <n v="3"/>
    <n v="0.66666666666666663"/>
    <n v="0.1111111111111111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1"/>
    <x v="260"/>
    <x v="0"/>
    <x v="3"/>
    <x v="0"/>
    <x v="0"/>
    <n v="8"/>
    <n v="4"/>
    <n v="0.5"/>
    <n v="6.25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5"/>
    <x v="37"/>
    <x v="0"/>
    <x v="3"/>
    <x v="0"/>
    <x v="0"/>
    <n v="10"/>
    <n v="5"/>
    <n v="0.4"/>
    <n v="0.0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8"/>
    <x v="233"/>
    <x v="163"/>
    <x v="3"/>
    <x v="1"/>
    <x v="0"/>
    <n v="12"/>
    <n v="4"/>
    <n v="0.75"/>
    <n v="6.25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9"/>
    <x v="165"/>
    <x v="163"/>
    <x v="3"/>
    <x v="1"/>
    <x v="0"/>
    <n v="14"/>
    <n v="4"/>
    <n v="0.875"/>
    <n v="6.25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1"/>
    <x v="632"/>
    <x v="0"/>
    <x v="3"/>
    <x v="0"/>
    <x v="0"/>
    <n v="15"/>
    <n v="7.5"/>
    <n v="0.26666666666666666"/>
    <n v="1.7777777777777778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0"/>
    <x v="167"/>
    <x v="0"/>
    <x v="3"/>
    <x v="0"/>
    <x v="0"/>
    <n v="16"/>
    <n v="8"/>
    <n v="0.25"/>
    <n v="1.5625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6"/>
    <x v="662"/>
    <x v="0"/>
    <x v="3"/>
    <x v="0"/>
    <x v="0"/>
    <n v="17"/>
    <n v="8.5"/>
    <n v="0.23529411764705882"/>
    <n v="1.384083044982699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0"/>
    <x v="323"/>
    <x v="0"/>
    <x v="3"/>
    <x v="0"/>
    <x v="0"/>
    <n v="19"/>
    <n v="9.5"/>
    <n v="0.21052631578947367"/>
    <n v="1.1080332409972299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2"/>
    <x v="634"/>
    <x v="184"/>
    <x v="3"/>
    <x v="1"/>
    <x v="0"/>
    <n v="27"/>
    <n v="7"/>
    <n v="0.55102040816326525"/>
    <n v="2.0408163265306121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9"/>
    <x v="663"/>
    <x v="0"/>
    <x v="3"/>
    <x v="0"/>
    <x v="0"/>
    <n v="32"/>
    <n v="16"/>
    <n v="0.125"/>
    <n v="3.90625E-3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"/>
    <x v="154"/>
    <x v="0"/>
    <x v="3"/>
    <x v="0"/>
    <x v="0"/>
    <n v="100"/>
    <n v="50"/>
    <n v="0.04"/>
    <n v="4.0000000000000002E-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4"/>
    <x v="664"/>
    <x v="0"/>
    <x v="3"/>
    <x v="0"/>
    <x v="0"/>
    <n v="110"/>
    <n v="55"/>
    <n v="3.6363636363636362E-2"/>
    <n v="3.3057851239669424E-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9"/>
    <x v="665"/>
    <x v="0"/>
    <x v="3"/>
    <x v="0"/>
    <x v="0"/>
    <n v="190"/>
    <n v="95"/>
    <n v="2.1052631578947368E-2"/>
    <n v="1.1080332409972299E-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7"/>
    <x v="259"/>
    <x v="0"/>
    <x v="3"/>
    <x v="0"/>
    <x v="0"/>
    <n v="270"/>
    <n v="135"/>
    <n v="1.4814814814814815E-2"/>
    <n v="5.4869684499314129E-5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6"/>
    <x v="666"/>
    <x v="302"/>
    <x v="3"/>
    <x v="1"/>
    <x v="0"/>
    <n v="920"/>
    <n v="110"/>
    <n v="7.6033057851239663E-2"/>
    <n v="8.264462809917356E-5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"/>
    <x v="667"/>
    <x v="0"/>
    <x v="3"/>
    <x v="0"/>
    <x v="0"/>
    <n v="2000"/>
    <n v="1000"/>
    <n v="2E-3"/>
    <n v="9.9999999999999995E-7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1"/>
    <x v="668"/>
    <x v="303"/>
    <x v="3"/>
    <x v="1"/>
    <x v="0"/>
    <n v="1.498"/>
    <n v="1.0486"/>
    <n v="1.3623606986185663"/>
    <n v="0.9094530698388293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2"/>
    <x v="669"/>
    <x v="0"/>
    <x v="4"/>
    <x v="0"/>
    <x v="0"/>
    <n v="2.0201799999999999"/>
    <n v="1.0100899999999999"/>
    <n v="1.9800215822352467"/>
    <n v="0.9801213665293423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8"/>
    <x v="280"/>
    <x v="0"/>
    <x v="3"/>
    <x v="0"/>
    <x v="0"/>
    <n v="4.6100000000000003"/>
    <n v="2.3050000000000002"/>
    <n v="0.86767895878524948"/>
    <n v="0.1882166938796636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4"/>
    <x v="670"/>
    <x v="0"/>
    <x v="3"/>
    <x v="0"/>
    <x v="0"/>
    <n v="6.43"/>
    <n v="3.2149999999999999"/>
    <n v="0.62208398133748055"/>
    <n v="9.674711995917272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3"/>
    <x v="671"/>
    <x v="0"/>
    <x v="3"/>
    <x v="0"/>
    <x v="0"/>
    <n v="6.5200000000000005"/>
    <n v="3.2600000000000002"/>
    <n v="0.61349693251533743"/>
    <n v="9.4094621551432112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5"/>
    <x v="672"/>
    <x v="0"/>
    <x v="3"/>
    <x v="0"/>
    <x v="0"/>
    <n v="6.93"/>
    <n v="3.4649999999999999"/>
    <n v="0.57720057720057727"/>
    <n v="8.3290126580169876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2"/>
    <x v="673"/>
    <x v="0"/>
    <x v="3"/>
    <x v="0"/>
    <x v="0"/>
    <n v="7.17"/>
    <n v="3.585"/>
    <n v="0.55788005578800559"/>
    <n v="7.7807539161507067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0"/>
    <x v="674"/>
    <x v="0"/>
    <x v="3"/>
    <x v="0"/>
    <x v="0"/>
    <n v="7.61"/>
    <n v="3.8050000000000002"/>
    <n v="0.52562417871222078"/>
    <n v="6.9070194311724148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7"/>
    <x v="675"/>
    <x v="0"/>
    <x v="3"/>
    <x v="0"/>
    <x v="0"/>
    <n v="8.34"/>
    <n v="4.17"/>
    <n v="0.47961630695443647"/>
    <n v="5.7507950474153052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3"/>
    <x v="676"/>
    <x v="0"/>
    <x v="3"/>
    <x v="0"/>
    <x v="0"/>
    <n v="8.36"/>
    <n v="4.18"/>
    <n v="0.47846889952153115"/>
    <n v="5.7233121952336263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7"/>
    <x v="677"/>
    <x v="0"/>
    <x v="4"/>
    <x v="0"/>
    <x v="0"/>
    <n v="8.7000000000000011"/>
    <n v="4.3500000000000005"/>
    <n v="0.45977011494252873"/>
    <n v="5.2847139648566514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3"/>
    <x v="678"/>
    <x v="0"/>
    <x v="3"/>
    <x v="0"/>
    <x v="0"/>
    <n v="9.42"/>
    <n v="4.71"/>
    <n v="0.42462845010615707"/>
    <n v="4.5077330159889288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9"/>
    <x v="679"/>
    <x v="304"/>
    <x v="3"/>
    <x v="1"/>
    <x v="0"/>
    <n v="10.220000000000001"/>
    <n v="5.4677000000000007"/>
    <n v="0.34185468816955439"/>
    <n v="3.3449578098782233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8"/>
    <x v="680"/>
    <x v="305"/>
    <x v="3"/>
    <x v="1"/>
    <x v="0"/>
    <n v="12.84"/>
    <n v="4.6352399999999996"/>
    <n v="0.59761373790635985"/>
    <n v="4.654312600516821E-2"/>
  </r>
  <r>
    <x v="62"/>
    <x v="4"/>
    <x v="11"/>
    <s v=""/>
    <s v="SCAL"/>
    <x v="60"/>
    <x v="60"/>
    <x v="2"/>
    <m/>
    <m/>
    <s v="Plan d'eau du Puy Nachet à Marcillac La Croisille au Nord"/>
    <x v="59"/>
    <x v="59"/>
    <x v="29"/>
    <x v="36"/>
    <x v="681"/>
    <x v="0"/>
    <x v="5"/>
    <x v="0"/>
    <x v="0"/>
    <n v="16.038292857117298"/>
    <n v="8.0191464285586491"/>
    <n v="0.24940310266406712"/>
    <n v="1.5550476904615801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5"/>
    <x v="682"/>
    <x v="0"/>
    <x v="3"/>
    <x v="0"/>
    <x v="0"/>
    <n v="19.8"/>
    <n v="9.9"/>
    <n v="0.20202020202020202"/>
    <n v="1.0203040506070809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8"/>
    <x v="683"/>
    <x v="0"/>
    <x v="3"/>
    <x v="0"/>
    <x v="0"/>
    <n v="20.3"/>
    <n v="10.15"/>
    <n v="0.19704433497536944"/>
    <n v="9.7066174864714003E-3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4"/>
    <x v="684"/>
    <x v="0"/>
    <x v="3"/>
    <x v="0"/>
    <x v="0"/>
    <n v="26.400000000000002"/>
    <n v="13.200000000000001"/>
    <n v="0.15151515151515149"/>
    <n v="5.7392102846648288E-3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2"/>
    <x v="685"/>
    <x v="306"/>
    <x v="3"/>
    <x v="1"/>
    <x v="0"/>
    <n v="30.1"/>
    <n v="11.597529999999999"/>
    <n v="0.22378732568078719"/>
    <n v="7.4347948731158537E-3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9"/>
    <x v="616"/>
    <x v="307"/>
    <x v="9"/>
    <x v="1"/>
    <x v="0"/>
    <n v="33.299999999999997"/>
    <n v="4.93506"/>
    <n v="1.3672859755678137"/>
    <n v="4.1059638905940353E-2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6"/>
    <x v="686"/>
    <x v="0"/>
    <x v="3"/>
    <x v="0"/>
    <x v="0"/>
    <n v="39.9"/>
    <n v="19.95"/>
    <n v="0.10025062656641603"/>
    <n v="2.5125470317397505E-3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0"/>
    <x v="687"/>
    <x v="0"/>
    <x v="3"/>
    <x v="0"/>
    <x v="0"/>
    <n v="40.6"/>
    <n v="20.3"/>
    <n v="9.852216748768472E-2"/>
    <n v="2.4266543716178501E-3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40"/>
    <x v="688"/>
    <x v="0"/>
    <x v="4"/>
    <x v="0"/>
    <x v="0"/>
    <n v="82.7"/>
    <n v="41.35"/>
    <n v="4.836759371221281E-2"/>
    <n v="5.8485603037742217E-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24"/>
    <x v="689"/>
    <x v="0"/>
    <x v="3"/>
    <x v="0"/>
    <x v="0"/>
    <n v="87.4"/>
    <n v="43.7"/>
    <n v="4.5766590389016017E-2"/>
    <n v="5.2364519895899326E-4"/>
  </r>
  <r>
    <x v="62"/>
    <x v="4"/>
    <x v="11"/>
    <s v=""/>
    <s v="SFRA"/>
    <x v="60"/>
    <x v="60"/>
    <x v="2"/>
    <m/>
    <m/>
    <s v="Plan d'eau du Puy Nachet à Marcillac La Croisille au Nord"/>
    <x v="59"/>
    <x v="59"/>
    <x v="29"/>
    <x v="40"/>
    <x v="690"/>
    <x v="0"/>
    <x v="4"/>
    <x v="0"/>
    <x v="0"/>
    <n v="106.3"/>
    <n v="53.15"/>
    <n v="3.7629350893697087E-2"/>
    <n v="3.5399201217024541E-4"/>
  </r>
  <r>
    <x v="62"/>
    <x v="4"/>
    <x v="11"/>
    <s v=""/>
    <s v="SCAL"/>
    <x v="60"/>
    <x v="60"/>
    <x v="2"/>
    <m/>
    <m/>
    <s v="Plan d'eau du Puy Nachet à Marcillac La Croisille au Nord"/>
    <x v="59"/>
    <x v="59"/>
    <x v="29"/>
    <x v="36"/>
    <x v="691"/>
    <x v="0"/>
    <x v="6"/>
    <x v="0"/>
    <x v="0"/>
    <n v="116.08222490931099"/>
    <n v="58.041112454655497"/>
    <n v="3.4458333333333264E-2"/>
    <n v="2.9684418402777663E-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"/>
    <x v="692"/>
    <x v="0"/>
    <x v="3"/>
    <x v="0"/>
    <x v="0"/>
    <n v="122"/>
    <n v="61"/>
    <n v="3.2786885245901641E-2"/>
    <n v="2.6874496103198063E-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6"/>
    <x v="693"/>
    <x v="0"/>
    <x v="8"/>
    <x v="0"/>
    <x v="0"/>
    <n v="138.16321034204103"/>
    <n v="69.081605171020513"/>
    <n v="2.8951267056530311E-2"/>
    <n v="2.0954396604463428E-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36"/>
    <x v="694"/>
    <x v="0"/>
    <x v="8"/>
    <x v="0"/>
    <x v="0"/>
    <n v="142.99153339604899"/>
    <n v="71.495766698024497"/>
    <n v="2.79736842105263E-2"/>
    <n v="1.956317520775621E-4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9"/>
    <x v="362"/>
    <x v="0"/>
    <x v="3"/>
    <x v="0"/>
    <x v="0"/>
    <n v="280"/>
    <n v="140"/>
    <n v="1.4285714285714285E-2"/>
    <n v="5.1020408163265308E-5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41"/>
    <x v="695"/>
    <x v="0"/>
    <x v="3"/>
    <x v="0"/>
    <x v="0"/>
    <n v="459"/>
    <n v="229.5"/>
    <n v="8.7145969498910684E-3"/>
    <n v="1.8986049999762676E-5"/>
  </r>
  <r>
    <x v="62"/>
    <x v="4"/>
    <x v="11"/>
    <s v=""/>
    <s v="SFRA"/>
    <x v="60"/>
    <x v="60"/>
    <x v="2"/>
    <m/>
    <m/>
    <s v="Plan d'eau du Puy Nachet à Marcillac La Croisille au Nord"/>
    <x v="59"/>
    <x v="59"/>
    <x v="29"/>
    <x v="40"/>
    <x v="696"/>
    <x v="0"/>
    <x v="4"/>
    <x v="0"/>
    <x v="0"/>
    <n v="742.6"/>
    <n v="371.3"/>
    <n v="5.3864799353622412E-3"/>
    <n v="7.253541523515002E-6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42"/>
    <x v="697"/>
    <x v="0"/>
    <x v="3"/>
    <x v="0"/>
    <x v="0"/>
    <n v="834"/>
    <n v="417"/>
    <n v="4.7961630695443642E-3"/>
    <n v="5.7507950474153049E-6"/>
  </r>
  <r>
    <x v="62"/>
    <x v="4"/>
    <x v="11"/>
    <s v=""/>
    <s v="SSEC"/>
    <x v="60"/>
    <x v="60"/>
    <x v="2"/>
    <m/>
    <m/>
    <s v="Plan d'eau du Puy Nachet à Marcillac La Croisille au Nord"/>
    <x v="59"/>
    <x v="59"/>
    <x v="29"/>
    <x v="16"/>
    <x v="698"/>
    <x v="308"/>
    <x v="3"/>
    <x v="1"/>
    <x v="0"/>
    <n v="1030"/>
    <n v="152.64600000000002"/>
    <n v="4.4204488336318633E-2"/>
    <n v="4.2916978967299641E-5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0"/>
    <x v="699"/>
    <x v="0"/>
    <x v="3"/>
    <x v="0"/>
    <x v="0"/>
    <n v="1.1000000000000001"/>
    <n v="0.55000000000000004"/>
    <n v="3.6363636363636362"/>
    <n v="3.3057851239669418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8"/>
    <x v="661"/>
    <x v="0"/>
    <x v="3"/>
    <x v="0"/>
    <x v="0"/>
    <n v="1.6"/>
    <n v="0.8"/>
    <n v="2.4999999999999996"/>
    <n v="1.5624999999999998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5"/>
    <x v="158"/>
    <x v="0"/>
    <x v="3"/>
    <x v="0"/>
    <x v="0"/>
    <n v="1.8"/>
    <n v="0.9"/>
    <n v="2.2222222222222223"/>
    <n v="1.2345679012345678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3"/>
    <x v="153"/>
    <x v="0"/>
    <x v="3"/>
    <x v="0"/>
    <x v="0"/>
    <n v="1.9"/>
    <n v="0.95"/>
    <n v="2.1052631578947367"/>
    <n v="1.1080332409972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2"/>
    <x v="358"/>
    <x v="0"/>
    <x v="3"/>
    <x v="0"/>
    <x v="0"/>
    <n v="2"/>
    <n v="1"/>
    <n v="2"/>
    <n v="1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8"/>
    <x v="562"/>
    <x v="0"/>
    <x v="3"/>
    <x v="0"/>
    <x v="0"/>
    <n v="3"/>
    <n v="1.5"/>
    <n v="1.3333333333333333"/>
    <n v="0.44444444444444442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7"/>
    <x v="255"/>
    <x v="0"/>
    <x v="3"/>
    <x v="0"/>
    <x v="0"/>
    <n v="4"/>
    <n v="2"/>
    <n v="1"/>
    <n v="0.25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7"/>
    <x v="255"/>
    <x v="0"/>
    <x v="3"/>
    <x v="0"/>
    <x v="0"/>
    <n v="4"/>
    <n v="2"/>
    <n v="1"/>
    <n v="0.25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1"/>
    <x v="160"/>
    <x v="0"/>
    <x v="3"/>
    <x v="0"/>
    <x v="0"/>
    <n v="5"/>
    <n v="2.5"/>
    <n v="0.8"/>
    <n v="0.16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4"/>
    <x v="700"/>
    <x v="131"/>
    <x v="3"/>
    <x v="1"/>
    <x v="0"/>
    <n v="8.6"/>
    <n v="1.4"/>
    <n v="4.387755102040817"/>
    <n v="0.51020408163265318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1"/>
    <x v="37"/>
    <x v="0"/>
    <x v="3"/>
    <x v="0"/>
    <x v="0"/>
    <n v="10"/>
    <n v="5"/>
    <n v="0.4"/>
    <n v="0.0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0"/>
    <x v="233"/>
    <x v="0"/>
    <x v="3"/>
    <x v="0"/>
    <x v="0"/>
    <n v="12"/>
    <n v="6"/>
    <n v="0.33333333333333331"/>
    <n v="2.7777777777777776E-2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5"/>
    <x v="189"/>
    <x v="309"/>
    <x v="3"/>
    <x v="1"/>
    <x v="0"/>
    <n v="14.6"/>
    <n v="2.2000000000000002"/>
    <n v="3.0165289256198342"/>
    <n v="0.20661157024793386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9"/>
    <x v="563"/>
    <x v="0"/>
    <x v="3"/>
    <x v="0"/>
    <x v="0"/>
    <n v="22"/>
    <n v="11"/>
    <n v="0.18181818181818182"/>
    <n v="8.2644628099173556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3"/>
    <x v="701"/>
    <x v="310"/>
    <x v="3"/>
    <x v="1"/>
    <x v="0"/>
    <n v="47"/>
    <n v="5"/>
    <n v="1.88"/>
    <n v="0.0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2"/>
    <x v="565"/>
    <x v="132"/>
    <x v="3"/>
    <x v="1"/>
    <x v="0"/>
    <n v="48"/>
    <n v="8"/>
    <n v="0.75"/>
    <n v="1.5625E-2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4"/>
    <x v="258"/>
    <x v="192"/>
    <x v="3"/>
    <x v="1"/>
    <x v="0"/>
    <n v="50"/>
    <n v="13"/>
    <n v="0.29585798816568049"/>
    <n v="5.9171597633136093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6"/>
    <x v="702"/>
    <x v="166"/>
    <x v="3"/>
    <x v="1"/>
    <x v="0"/>
    <n v="66"/>
    <n v="10"/>
    <n v="0.66"/>
    <n v="0.01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9"/>
    <x v="268"/>
    <x v="0"/>
    <x v="3"/>
    <x v="0"/>
    <x v="0"/>
    <n v="130"/>
    <n v="65"/>
    <n v="3.0769230769230771E-2"/>
    <n v="2.3668639053254438E-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9"/>
    <x v="703"/>
    <x v="134"/>
    <x v="3"/>
    <x v="1"/>
    <x v="0"/>
    <n v="131"/>
    <n v="16"/>
    <n v="0.51171875"/>
    <n v="3.90625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8"/>
    <x v="704"/>
    <x v="164"/>
    <x v="3"/>
    <x v="1"/>
    <x v="0"/>
    <n v="137"/>
    <n v="14"/>
    <n v="0.69897959183673475"/>
    <n v="5.1020408163265302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0"/>
    <x v="315"/>
    <x v="134"/>
    <x v="3"/>
    <x v="1"/>
    <x v="0"/>
    <n v="140"/>
    <n v="16"/>
    <n v="0.546875"/>
    <n v="3.90625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7"/>
    <x v="665"/>
    <x v="0"/>
    <x v="3"/>
    <x v="0"/>
    <x v="0"/>
    <n v="190"/>
    <n v="95"/>
    <n v="2.1052631578947368E-2"/>
    <n v="1.1080332409972299E-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"/>
    <x v="567"/>
    <x v="0"/>
    <x v="3"/>
    <x v="0"/>
    <x v="0"/>
    <n v="400"/>
    <n v="200"/>
    <n v="0.01"/>
    <n v="2.5000000000000001E-5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6"/>
    <x v="705"/>
    <x v="311"/>
    <x v="3"/>
    <x v="1"/>
    <x v="0"/>
    <n v="570"/>
    <n v="70"/>
    <n v="0.11632653061224489"/>
    <n v="2.0408163265306123E-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"/>
    <x v="706"/>
    <x v="0"/>
    <x v="3"/>
    <x v="0"/>
    <x v="0"/>
    <n v="1400"/>
    <n v="700"/>
    <n v="2.8571428571428571E-3"/>
    <n v="2.0408163265306121E-6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2"/>
    <x v="707"/>
    <x v="0"/>
    <x v="4"/>
    <x v="0"/>
    <x v="0"/>
    <n v="2.0524800000000001"/>
    <n v="1.02624"/>
    <n v="1.9488618646710318"/>
    <n v="0.9495156418922629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8"/>
    <x v="708"/>
    <x v="0"/>
    <x v="3"/>
    <x v="0"/>
    <x v="0"/>
    <n v="3.47"/>
    <n v="1.7350000000000001"/>
    <n v="1.1527377521613833"/>
    <n v="0.3322010813145196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3"/>
    <x v="709"/>
    <x v="0"/>
    <x v="3"/>
    <x v="0"/>
    <x v="0"/>
    <n v="3.49"/>
    <n v="1.7450000000000001"/>
    <n v="1.1461318051575931"/>
    <n v="0.32840452869845072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2"/>
    <x v="710"/>
    <x v="0"/>
    <x v="3"/>
    <x v="0"/>
    <x v="0"/>
    <n v="3.71"/>
    <n v="1.855"/>
    <n v="1.0781671159029651"/>
    <n v="0.29061108245362938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3"/>
    <x v="711"/>
    <x v="0"/>
    <x v="3"/>
    <x v="0"/>
    <x v="0"/>
    <n v="4.5600000000000005"/>
    <n v="2.2800000000000002"/>
    <n v="0.87719298245614019"/>
    <n v="0.19236688211757461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7"/>
    <x v="712"/>
    <x v="0"/>
    <x v="3"/>
    <x v="0"/>
    <x v="0"/>
    <n v="4.75"/>
    <n v="2.375"/>
    <n v="0.84210526315789469"/>
    <n v="0.17728531855955679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4"/>
    <x v="713"/>
    <x v="312"/>
    <x v="3"/>
    <x v="1"/>
    <x v="0"/>
    <n v="10.200000000000001"/>
    <n v="3.9188399999999999"/>
    <n v="0.6641789498726135"/>
    <n v="6.5115583320844453E-2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5"/>
    <x v="714"/>
    <x v="313"/>
    <x v="3"/>
    <x v="1"/>
    <x v="0"/>
    <n v="12.1"/>
    <n v="4.0510799999999998"/>
    <n v="0.73729914629370519"/>
    <n v="6.0933813743281426E-2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8"/>
    <x v="333"/>
    <x v="0"/>
    <x v="3"/>
    <x v="0"/>
    <x v="0"/>
    <n v="17.7"/>
    <n v="8.85"/>
    <n v="0.22598870056497178"/>
    <n v="1.2767723195761117E-2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5"/>
    <x v="715"/>
    <x v="314"/>
    <x v="3"/>
    <x v="1"/>
    <x v="0"/>
    <n v="17.8"/>
    <n v="5.02494"/>
    <n v="0.7049498807352399"/>
    <n v="3.9603925884002238E-2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7"/>
    <x v="334"/>
    <x v="0"/>
    <x v="4"/>
    <x v="0"/>
    <x v="0"/>
    <n v="18.400000000000002"/>
    <n v="9.2000000000000011"/>
    <n v="0.21739130434782608"/>
    <n v="1.1814744801512286E-2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9"/>
    <x v="716"/>
    <x v="315"/>
    <x v="9"/>
    <x v="1"/>
    <x v="0"/>
    <n v="19.2"/>
    <n v="2.91072"/>
    <n v="2.2662111328473995"/>
    <n v="0.11803182983580206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0"/>
    <x v="717"/>
    <x v="0"/>
    <x v="3"/>
    <x v="0"/>
    <x v="0"/>
    <n v="22.638999999999999"/>
    <n v="11.3195"/>
    <n v="0.17668624939264102"/>
    <n v="7.8045076811096344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4"/>
    <x v="718"/>
    <x v="316"/>
    <x v="3"/>
    <x v="1"/>
    <x v="0"/>
    <n v="28.8"/>
    <n v="9.4521599999999992"/>
    <n v="0.3223519923663748"/>
    <n v="1.1192777512721347E-2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3"/>
    <x v="719"/>
    <x v="317"/>
    <x v="3"/>
    <x v="1"/>
    <x v="0"/>
    <n v="48.4"/>
    <n v="10.31404"/>
    <n v="0.4549752150340714"/>
    <n v="9.4003143602080872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6"/>
    <x v="440"/>
    <x v="318"/>
    <x v="3"/>
    <x v="1"/>
    <x v="0"/>
    <n v="56.5"/>
    <n v="26.1708"/>
    <n v="8.2492497208387902E-2"/>
    <n v="1.4600441983785468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4"/>
    <x v="702"/>
    <x v="319"/>
    <x v="3"/>
    <x v="1"/>
    <x v="0"/>
    <n v="66"/>
    <n v="37.890599999999999"/>
    <n v="4.5970684533088627E-2"/>
    <n v="6.9652552322861563E-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2"/>
    <x v="720"/>
    <x v="320"/>
    <x v="3"/>
    <x v="1"/>
    <x v="0"/>
    <n v="66.2"/>
    <n v="21.448800000000002"/>
    <n v="0.1438970829643812"/>
    <n v="2.1736719481024345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9"/>
    <x v="301"/>
    <x v="321"/>
    <x v="3"/>
    <x v="1"/>
    <x v="0"/>
    <n v="83.2"/>
    <n v="62.84928"/>
    <n v="2.1063120519867525E-2"/>
    <n v="2.5316250624840775E-4"/>
  </r>
  <r>
    <x v="63"/>
    <x v="4"/>
    <x v="7"/>
    <s v=""/>
    <s v="SCAL"/>
    <x v="61"/>
    <x v="61"/>
    <x v="0"/>
    <m/>
    <m/>
    <s v="Plan d'eau sur la Vimbelle juste à proximité point 30"/>
    <x v="60"/>
    <x v="60"/>
    <x v="29"/>
    <x v="36"/>
    <x v="721"/>
    <x v="0"/>
    <x v="5"/>
    <x v="0"/>
    <x v="0"/>
    <n v="112.03766782742402"/>
    <n v="56.018833913712008"/>
    <n v="3.5702278328047274E-2"/>
    <n v="3.1866316945333858E-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1"/>
    <x v="722"/>
    <x v="322"/>
    <x v="3"/>
    <x v="1"/>
    <x v="0"/>
    <n v="137.80000000000001"/>
    <n v="12.402000000000001"/>
    <n v="0.89591284559838003"/>
    <n v="6.5015445979563135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9"/>
    <x v="654"/>
    <x v="323"/>
    <x v="3"/>
    <x v="1"/>
    <x v="0"/>
    <n v="142"/>
    <n v="18.7014"/>
    <n v="0.40601315552458167"/>
    <n v="2.859247574116772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0"/>
    <x v="723"/>
    <x v="324"/>
    <x v="3"/>
    <x v="1"/>
    <x v="0"/>
    <n v="157"/>
    <n v="24.444900000000001"/>
    <n v="0.26273814082597774"/>
    <n v="1.6734913428406225E-3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6"/>
    <x v="724"/>
    <x v="0"/>
    <x v="8"/>
    <x v="0"/>
    <x v="0"/>
    <n v="161.63222045575"/>
    <n v="80.816110227875001"/>
    <n v="2.4747540983606538E-2"/>
    <n v="1.5311019618382131E-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40"/>
    <x v="725"/>
    <x v="0"/>
    <x v="4"/>
    <x v="0"/>
    <x v="0"/>
    <n v="162.1"/>
    <n v="81.05"/>
    <n v="2.4676125848241824E-2"/>
    <n v="1.5222779671956709E-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36"/>
    <x v="726"/>
    <x v="0"/>
    <x v="8"/>
    <x v="0"/>
    <x v="0"/>
    <n v="166.16016427104699"/>
    <n v="83.080082135523497"/>
    <n v="2.4073158675234834E-2"/>
    <n v="1.4487924215075853E-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28"/>
    <x v="727"/>
    <x v="325"/>
    <x v="3"/>
    <x v="1"/>
    <x v="0"/>
    <n v="173"/>
    <n v="21.7288"/>
    <n v="0.36641615917540066"/>
    <n v="2.1180124807826627E-3"/>
  </r>
  <r>
    <x v="63"/>
    <x v="4"/>
    <x v="7"/>
    <s v=""/>
    <s v="SFRA"/>
    <x v="61"/>
    <x v="61"/>
    <x v="0"/>
    <m/>
    <m/>
    <s v="Plan d'eau sur la Vimbelle juste à proximité point 30"/>
    <x v="60"/>
    <x v="60"/>
    <x v="29"/>
    <x v="40"/>
    <x v="728"/>
    <x v="0"/>
    <x v="4"/>
    <x v="0"/>
    <x v="0"/>
    <n v="188.70000000000002"/>
    <n v="94.350000000000009"/>
    <n v="2.1197668256491782E-2"/>
    <n v="1.1233528487806985E-4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"/>
    <x v="729"/>
    <x v="0"/>
    <x v="3"/>
    <x v="0"/>
    <x v="0"/>
    <n v="363.83"/>
    <n v="181.91499999999999"/>
    <n v="1.0994145617458703E-2"/>
    <n v="3.0217809464471603E-5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41"/>
    <x v="730"/>
    <x v="0"/>
    <x v="3"/>
    <x v="0"/>
    <x v="0"/>
    <n v="383"/>
    <n v="191.5"/>
    <n v="1.0443864229765013E-2"/>
    <n v="2.7268575012441288E-5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42"/>
    <x v="731"/>
    <x v="0"/>
    <x v="3"/>
    <x v="0"/>
    <x v="0"/>
    <n v="431"/>
    <n v="215.5"/>
    <n v="9.2807424593967514E-3"/>
    <n v="2.1533045149412416E-5"/>
  </r>
  <r>
    <x v="63"/>
    <x v="4"/>
    <x v="7"/>
    <s v=""/>
    <s v="SSEC"/>
    <x v="61"/>
    <x v="61"/>
    <x v="0"/>
    <m/>
    <m/>
    <s v="Plan d'eau sur la Vimbelle juste à proximité point 30"/>
    <x v="60"/>
    <x v="60"/>
    <x v="29"/>
    <x v="16"/>
    <x v="732"/>
    <x v="326"/>
    <x v="3"/>
    <x v="1"/>
    <x v="0"/>
    <n v="597"/>
    <n v="90.505200000000002"/>
    <n v="7.2883172111675151E-2"/>
    <n v="1.2208236534618955E-4"/>
  </r>
  <r>
    <x v="63"/>
    <x v="4"/>
    <x v="7"/>
    <s v=""/>
    <s v="SCAL"/>
    <x v="61"/>
    <x v="61"/>
    <x v="0"/>
    <m/>
    <m/>
    <s v="Plan d'eau sur la Vimbelle juste à proximité point 30"/>
    <x v="60"/>
    <x v="60"/>
    <x v="29"/>
    <x v="36"/>
    <x v="733"/>
    <x v="0"/>
    <x v="6"/>
    <x v="0"/>
    <x v="0"/>
    <n v="674.27513880320805"/>
    <n v="337.13756940160403"/>
    <n v="5.9322964318389735E-3"/>
    <n v="8.7980352388023558E-6"/>
  </r>
  <r>
    <x v="63"/>
    <x v="4"/>
    <x v="7"/>
    <s v=""/>
    <s v="SFRA"/>
    <x v="61"/>
    <x v="61"/>
    <x v="0"/>
    <m/>
    <m/>
    <s v="Plan d'eau sur la Vimbelle juste à proximité point 30"/>
    <x v="60"/>
    <x v="60"/>
    <x v="29"/>
    <x v="40"/>
    <x v="734"/>
    <x v="0"/>
    <x v="4"/>
    <x v="0"/>
    <x v="0"/>
    <n v="1217.5"/>
    <n v="608.75"/>
    <n v="3.2854209445585215E-3"/>
    <n v="2.6984976957359521E-6"/>
  </r>
  <r>
    <x v="64"/>
    <x v="4"/>
    <x v="7"/>
    <s v=""/>
    <s v="SSEC"/>
    <x v="62"/>
    <x v="62"/>
    <x v="4"/>
    <m/>
    <m/>
    <s v="Lac de Feyt à l'arrivée Glane de Servières"/>
    <x v="61"/>
    <x v="61"/>
    <x v="30"/>
    <x v="10"/>
    <x v="354"/>
    <x v="0"/>
    <x v="3"/>
    <x v="0"/>
    <x v="0"/>
    <n v="0.8"/>
    <n v="0.4"/>
    <n v="4.9999999999999991"/>
    <n v="6.2499999999999991"/>
  </r>
  <r>
    <x v="64"/>
    <x v="4"/>
    <x v="7"/>
    <s v=""/>
    <s v="SSEC"/>
    <x v="62"/>
    <x v="62"/>
    <x v="4"/>
    <m/>
    <m/>
    <s v="Lac de Feyt à l'arrivée Glane de Servières"/>
    <x v="61"/>
    <x v="61"/>
    <x v="30"/>
    <x v="15"/>
    <x v="735"/>
    <x v="0"/>
    <x v="3"/>
    <x v="0"/>
    <x v="0"/>
    <n v="1.3"/>
    <n v="0.65"/>
    <n v="3.0769230769230766"/>
    <n v="2.3668639053254434"/>
  </r>
  <r>
    <x v="64"/>
    <x v="4"/>
    <x v="7"/>
    <s v=""/>
    <s v="SSEC"/>
    <x v="62"/>
    <x v="62"/>
    <x v="4"/>
    <m/>
    <m/>
    <s v="Lac de Feyt à l'arrivée Glane de Servières"/>
    <x v="61"/>
    <x v="61"/>
    <x v="30"/>
    <x v="8"/>
    <x v="405"/>
    <x v="0"/>
    <x v="3"/>
    <x v="0"/>
    <x v="0"/>
    <n v="1.4"/>
    <n v="0.7"/>
    <n v="2.8571428571428572"/>
    <n v="2.0408163265306127"/>
  </r>
  <r>
    <x v="64"/>
    <x v="4"/>
    <x v="7"/>
    <s v=""/>
    <s v="SSEC"/>
    <x v="62"/>
    <x v="62"/>
    <x v="4"/>
    <m/>
    <m/>
    <s v="Lac de Feyt à l'arrivée Glane de Servières"/>
    <x v="61"/>
    <x v="61"/>
    <x v="30"/>
    <x v="14"/>
    <x v="151"/>
    <x v="190"/>
    <x v="3"/>
    <x v="1"/>
    <x v="0"/>
    <n v="1.7"/>
    <n v="0.8"/>
    <n v="2.6562499999999996"/>
    <n v="1.5624999999999998"/>
  </r>
  <r>
    <x v="64"/>
    <x v="4"/>
    <x v="7"/>
    <s v=""/>
    <s v="SSEC"/>
    <x v="62"/>
    <x v="62"/>
    <x v="4"/>
    <m/>
    <m/>
    <s v="Lac de Feyt à l'arrivée Glane de Servières"/>
    <x v="61"/>
    <x v="61"/>
    <x v="30"/>
    <x v="13"/>
    <x v="153"/>
    <x v="0"/>
    <x v="3"/>
    <x v="0"/>
    <x v="0"/>
    <n v="1.9"/>
    <n v="0.95"/>
    <n v="2.1052631578947367"/>
    <n v="1.10803324099723"/>
  </r>
  <r>
    <x v="64"/>
    <x v="4"/>
    <x v="7"/>
    <s v=""/>
    <s v="SSEC"/>
    <x v="62"/>
    <x v="62"/>
    <x v="4"/>
    <m/>
    <m/>
    <s v="Lac de Feyt à l'arrivée Glane de Servières"/>
    <x v="61"/>
    <x v="61"/>
    <x v="30"/>
    <x v="17"/>
    <x v="314"/>
    <x v="0"/>
    <x v="3"/>
    <x v="0"/>
    <x v="0"/>
    <n v="2.1"/>
    <n v="1.05"/>
    <n v="1.9047619047619049"/>
    <n v="0.90702947845804982"/>
  </r>
  <r>
    <x v="64"/>
    <x v="4"/>
    <x v="7"/>
    <s v=""/>
    <s v="SSEC"/>
    <x v="62"/>
    <x v="62"/>
    <x v="4"/>
    <m/>
    <m/>
    <s v="Lac de Feyt à l'arrivée Glane de Servières"/>
    <x v="61"/>
    <x v="61"/>
    <x v="30"/>
    <x v="12"/>
    <x v="156"/>
    <x v="0"/>
    <x v="3"/>
    <x v="0"/>
    <x v="0"/>
    <n v="2.2000000000000002"/>
    <n v="1.1000000000000001"/>
    <n v="1.8181818181818181"/>
    <n v="0.82644628099173545"/>
  </r>
  <r>
    <x v="64"/>
    <x v="4"/>
    <x v="7"/>
    <s v=""/>
    <s v="SSEC"/>
    <x v="62"/>
    <x v="62"/>
    <x v="4"/>
    <m/>
    <m/>
    <s v="Lac de Feyt à l'arrivée Glane de Servières"/>
    <x v="61"/>
    <x v="61"/>
    <x v="30"/>
    <x v="7"/>
    <x v="256"/>
    <x v="0"/>
    <x v="3"/>
    <x v="0"/>
    <x v="0"/>
    <n v="3.3"/>
    <n v="1.65"/>
    <n v="1.2121212121212122"/>
    <n v="0.36730945821854916"/>
  </r>
  <r>
    <x v="64"/>
    <x v="4"/>
    <x v="7"/>
    <s v=""/>
    <s v="SSEC"/>
    <x v="62"/>
    <x v="62"/>
    <x v="4"/>
    <m/>
    <m/>
    <s v="Lac de Feyt à l'arrivée Glane de Servières"/>
    <x v="61"/>
    <x v="61"/>
    <x v="30"/>
    <x v="18"/>
    <x v="256"/>
    <x v="0"/>
    <x v="3"/>
    <x v="0"/>
    <x v="0"/>
    <n v="3.3"/>
    <n v="1.65"/>
    <n v="1.2121212121212122"/>
    <n v="0.36730945821854916"/>
  </r>
  <r>
    <x v="64"/>
    <x v="4"/>
    <x v="7"/>
    <s v=""/>
    <s v="SSEC"/>
    <x v="62"/>
    <x v="62"/>
    <x v="4"/>
    <m/>
    <m/>
    <s v="Lac de Feyt à l'arrivée Glane de Servières"/>
    <x v="61"/>
    <x v="61"/>
    <x v="30"/>
    <x v="23"/>
    <x v="408"/>
    <x v="327"/>
    <x v="3"/>
    <x v="1"/>
    <x v="0"/>
    <n v="4.5999999999999996"/>
    <n v="1.1000000000000001"/>
    <n v="3.8016528925619828"/>
    <n v="0.82644628099173545"/>
  </r>
  <r>
    <x v="64"/>
    <x v="4"/>
    <x v="7"/>
    <s v=""/>
    <s v="SSEC"/>
    <x v="62"/>
    <x v="62"/>
    <x v="4"/>
    <m/>
    <m/>
    <s v="Lac de Feyt à l'arrivée Glane de Servières"/>
    <x v="61"/>
    <x v="61"/>
    <x v="30"/>
    <x v="21"/>
    <x v="160"/>
    <x v="0"/>
    <x v="3"/>
    <x v="0"/>
    <x v="0"/>
    <n v="5"/>
    <n v="2.5"/>
    <n v="0.8"/>
    <n v="0.16"/>
  </r>
  <r>
    <x v="64"/>
    <x v="4"/>
    <x v="7"/>
    <s v=""/>
    <s v="SSEC"/>
    <x v="62"/>
    <x v="62"/>
    <x v="4"/>
    <m/>
    <m/>
    <s v="Lac de Feyt à l'arrivée Glane de Servières"/>
    <x v="61"/>
    <x v="61"/>
    <x v="30"/>
    <x v="25"/>
    <x v="163"/>
    <x v="0"/>
    <x v="3"/>
    <x v="0"/>
    <x v="0"/>
    <n v="6"/>
    <n v="3"/>
    <n v="0.66666666666666663"/>
    <n v="0.1111111111111111"/>
  </r>
  <r>
    <x v="64"/>
    <x v="4"/>
    <x v="7"/>
    <s v=""/>
    <s v="SSEC"/>
    <x v="62"/>
    <x v="62"/>
    <x v="4"/>
    <m/>
    <m/>
    <s v="Lac de Feyt à l'arrivée Glane de Servières"/>
    <x v="61"/>
    <x v="61"/>
    <x v="30"/>
    <x v="22"/>
    <x v="736"/>
    <x v="130"/>
    <x v="3"/>
    <x v="1"/>
    <x v="0"/>
    <n v="7.3"/>
    <n v="3.3"/>
    <n v="0.6703397612488522"/>
    <n v="9.1827364554637289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11"/>
    <x v="355"/>
    <x v="0"/>
    <x v="3"/>
    <x v="0"/>
    <x v="0"/>
    <n v="9"/>
    <n v="4.5"/>
    <n v="0.44444444444444442"/>
    <n v="4.9382716049382713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19"/>
    <x v="323"/>
    <x v="0"/>
    <x v="3"/>
    <x v="0"/>
    <x v="0"/>
    <n v="19"/>
    <n v="9.5"/>
    <n v="0.21052631578947367"/>
    <n v="1.1080332409972299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20"/>
    <x v="323"/>
    <x v="0"/>
    <x v="3"/>
    <x v="0"/>
    <x v="0"/>
    <n v="19"/>
    <n v="9.5"/>
    <n v="0.21052631578947367"/>
    <n v="1.1080332409972299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28"/>
    <x v="193"/>
    <x v="163"/>
    <x v="3"/>
    <x v="1"/>
    <x v="0"/>
    <n v="20"/>
    <n v="4"/>
    <n v="1.25"/>
    <n v="6.25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29"/>
    <x v="193"/>
    <x v="163"/>
    <x v="3"/>
    <x v="1"/>
    <x v="0"/>
    <n v="20"/>
    <n v="4"/>
    <n v="1.25"/>
    <n v="6.25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26"/>
    <x v="327"/>
    <x v="162"/>
    <x v="3"/>
    <x v="1"/>
    <x v="6"/>
    <n v="46"/>
    <n v="9"/>
    <n v="0.5679012345679012"/>
    <n v="1.2345679012345678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24"/>
    <x v="411"/>
    <x v="0"/>
    <x v="3"/>
    <x v="0"/>
    <x v="0"/>
    <n v="60"/>
    <n v="30"/>
    <n v="6.6666666666666666E-2"/>
    <n v="1.1111111111111111E-3"/>
  </r>
  <r>
    <x v="64"/>
    <x v="4"/>
    <x v="7"/>
    <s v=""/>
    <s v="SSEC"/>
    <x v="62"/>
    <x v="62"/>
    <x v="4"/>
    <m/>
    <m/>
    <s v="Lac de Feyt à l'arrivée Glane de Servières"/>
    <x v="61"/>
    <x v="61"/>
    <x v="30"/>
    <x v="30"/>
    <x v="737"/>
    <x v="136"/>
    <x v="3"/>
    <x v="1"/>
    <x v="0"/>
    <n v="78"/>
    <n v="12"/>
    <n v="0.54166666666666663"/>
    <n v="6.9444444444444441E-3"/>
  </r>
  <r>
    <x v="64"/>
    <x v="4"/>
    <x v="7"/>
    <s v=""/>
    <s v="SSEC"/>
    <x v="62"/>
    <x v="62"/>
    <x v="4"/>
    <m/>
    <m/>
    <s v="Lac de Feyt à l'arrivée Glane de Servières"/>
    <x v="61"/>
    <x v="61"/>
    <x v="30"/>
    <x v="1"/>
    <x v="359"/>
    <x v="0"/>
    <x v="3"/>
    <x v="0"/>
    <x v="0"/>
    <n v="90"/>
    <n v="45"/>
    <n v="4.4444444444444446E-2"/>
    <n v="4.9382716049382717E-4"/>
  </r>
  <r>
    <x v="64"/>
    <x v="4"/>
    <x v="7"/>
    <s v=""/>
    <s v="SSEC"/>
    <x v="62"/>
    <x v="62"/>
    <x v="4"/>
    <m/>
    <m/>
    <s v="Lac de Feyt à l'arrivée Glane de Servières"/>
    <x v="61"/>
    <x v="61"/>
    <x v="30"/>
    <x v="9"/>
    <x v="655"/>
    <x v="328"/>
    <x v="3"/>
    <x v="1"/>
    <x v="0"/>
    <n v="170"/>
    <n v="60"/>
    <n v="4.7222222222222221E-2"/>
    <n v="2.7777777777777778E-4"/>
  </r>
  <r>
    <x v="64"/>
    <x v="4"/>
    <x v="7"/>
    <s v=""/>
    <s v="SSEC"/>
    <x v="62"/>
    <x v="62"/>
    <x v="4"/>
    <m/>
    <m/>
    <s v="Lac de Feyt à l'arrivée Glane de Servières"/>
    <x v="61"/>
    <x v="61"/>
    <x v="30"/>
    <x v="27"/>
    <x v="168"/>
    <x v="0"/>
    <x v="3"/>
    <x v="0"/>
    <x v="0"/>
    <n v="220"/>
    <n v="110"/>
    <n v="1.8181818181818181E-2"/>
    <n v="8.264462809917356E-5"/>
  </r>
  <r>
    <x v="64"/>
    <x v="4"/>
    <x v="7"/>
    <s v=""/>
    <s v="SSEC"/>
    <x v="62"/>
    <x v="62"/>
    <x v="4"/>
    <m/>
    <m/>
    <s v="Lac de Feyt à l'arrivée Glane de Servières"/>
    <x v="61"/>
    <x v="61"/>
    <x v="30"/>
    <x v="16"/>
    <x v="738"/>
    <x v="284"/>
    <x v="3"/>
    <x v="1"/>
    <x v="0"/>
    <n v="780"/>
    <n v="100"/>
    <n v="7.8E-2"/>
    <n v="1E-4"/>
  </r>
  <r>
    <x v="64"/>
    <x v="4"/>
    <x v="7"/>
    <s v=""/>
    <s v="SSEC"/>
    <x v="62"/>
    <x v="62"/>
    <x v="4"/>
    <m/>
    <m/>
    <s v="Lac de Feyt à l'arrivée Glane de Servières"/>
    <x v="61"/>
    <x v="61"/>
    <x v="30"/>
    <x v="2"/>
    <x v="351"/>
    <x v="0"/>
    <x v="3"/>
    <x v="0"/>
    <x v="0"/>
    <n v="1000"/>
    <n v="500"/>
    <n v="4.0000000000000001E-3"/>
    <n v="3.9999999999999998E-6"/>
  </r>
  <r>
    <x v="64"/>
    <x v="4"/>
    <x v="7"/>
    <s v=""/>
    <s v="SSEC"/>
    <x v="62"/>
    <x v="62"/>
    <x v="4"/>
    <m/>
    <m/>
    <s v="Lac de Feyt à l'arrivée Glane de Servières"/>
    <x v="61"/>
    <x v="61"/>
    <x v="30"/>
    <x v="32"/>
    <x v="739"/>
    <x v="0"/>
    <x v="4"/>
    <x v="0"/>
    <x v="0"/>
    <n v="2.0709"/>
    <n v="1.03545"/>
    <n v="1.9315273552561687"/>
    <n v="0.93269948102572253"/>
  </r>
  <r>
    <x v="64"/>
    <x v="4"/>
    <x v="7"/>
    <s v=""/>
    <s v="SSEC"/>
    <x v="62"/>
    <x v="62"/>
    <x v="4"/>
    <m/>
    <m/>
    <s v="Lac de Feyt à l'arrivée Glane de Servières"/>
    <x v="61"/>
    <x v="61"/>
    <x v="30"/>
    <x v="8"/>
    <x v="740"/>
    <x v="0"/>
    <x v="3"/>
    <x v="0"/>
    <x v="0"/>
    <n v="5.86"/>
    <n v="2.93"/>
    <n v="0.68259385665529004"/>
    <n v="0.11648359328588567"/>
  </r>
  <r>
    <x v="64"/>
    <x v="4"/>
    <x v="7"/>
    <s v=""/>
    <s v="SSEC"/>
    <x v="62"/>
    <x v="62"/>
    <x v="4"/>
    <m/>
    <m/>
    <s v="Lac de Feyt à l'arrivée Glane de Servières"/>
    <x v="61"/>
    <x v="61"/>
    <x v="30"/>
    <x v="37"/>
    <x v="741"/>
    <x v="0"/>
    <x v="4"/>
    <x v="0"/>
    <x v="0"/>
    <n v="7.2"/>
    <n v="3.6"/>
    <n v="0.55555555555555558"/>
    <n v="7.716049382716049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12"/>
    <x v="742"/>
    <x v="0"/>
    <x v="3"/>
    <x v="0"/>
    <x v="0"/>
    <n v="7.49"/>
    <n v="3.7450000000000001"/>
    <n v="0.53404539385847793"/>
    <n v="7.1301120675364205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13"/>
    <x v="743"/>
    <x v="0"/>
    <x v="3"/>
    <x v="0"/>
    <x v="0"/>
    <n v="8.5500000000000007"/>
    <n v="4.2750000000000004"/>
    <n v="0.46783625730994149"/>
    <n v="5.4717690913443445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25"/>
    <x v="744"/>
    <x v="0"/>
    <x v="3"/>
    <x v="0"/>
    <x v="0"/>
    <n v="9.41"/>
    <n v="4.7050000000000001"/>
    <n v="0.42507970244420828"/>
    <n v="4.517318835751416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17"/>
    <x v="606"/>
    <x v="0"/>
    <x v="3"/>
    <x v="0"/>
    <x v="0"/>
    <n v="10.700000000000001"/>
    <n v="5.3500000000000005"/>
    <n v="0.37383177570093457"/>
    <n v="3.4937549130928461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33"/>
    <x v="745"/>
    <x v="0"/>
    <x v="3"/>
    <x v="0"/>
    <x v="0"/>
    <n v="11.3"/>
    <n v="5.65"/>
    <n v="0.35398230088495575"/>
    <n v="3.132586733495183E-2"/>
  </r>
  <r>
    <x v="64"/>
    <x v="4"/>
    <x v="7"/>
    <s v=""/>
    <s v="SCAL"/>
    <x v="62"/>
    <x v="62"/>
    <x v="4"/>
    <m/>
    <m/>
    <s v="Lac de Feyt à l'arrivée Glane de Servières"/>
    <x v="61"/>
    <x v="61"/>
    <x v="30"/>
    <x v="36"/>
    <x v="746"/>
    <x v="0"/>
    <x v="5"/>
    <x v="0"/>
    <x v="0"/>
    <n v="12.0878425561728"/>
    <n v="6.0439212780864002"/>
    <n v="0.33091099436576898"/>
    <n v="2.7375521548035499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23"/>
    <x v="747"/>
    <x v="0"/>
    <x v="3"/>
    <x v="0"/>
    <x v="0"/>
    <n v="13.700000000000001"/>
    <n v="6.8500000000000005"/>
    <n v="0.29197080291970801"/>
    <n v="2.1311737439394744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0"/>
    <x v="576"/>
    <x v="0"/>
    <x v="3"/>
    <x v="0"/>
    <x v="0"/>
    <n v="15.4"/>
    <n v="7.7"/>
    <n v="0.25974025974025972"/>
    <n v="1.6866250632484397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28"/>
    <x v="748"/>
    <x v="329"/>
    <x v="3"/>
    <x v="1"/>
    <x v="0"/>
    <n v="23.7"/>
    <n v="11.57982"/>
    <n v="0.17674402000906891"/>
    <n v="7.4575535868805446E-3"/>
  </r>
  <r>
    <x v="64"/>
    <x v="4"/>
    <x v="7"/>
    <s v=""/>
    <s v="SSEC"/>
    <x v="62"/>
    <x v="62"/>
    <x v="4"/>
    <m/>
    <m/>
    <s v="Lac de Feyt à l'arrivée Glane de Servières"/>
    <x v="61"/>
    <x v="61"/>
    <x v="30"/>
    <x v="39"/>
    <x v="749"/>
    <x v="330"/>
    <x v="9"/>
    <x v="1"/>
    <x v="0"/>
    <n v="23.900000000000002"/>
    <n v="4.4167199999999998"/>
    <n v="1.2251751098678232"/>
    <n v="5.1262556898235279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35"/>
    <x v="750"/>
    <x v="0"/>
    <x v="3"/>
    <x v="0"/>
    <x v="0"/>
    <n v="24.6"/>
    <n v="12.3"/>
    <n v="0.16260162601626016"/>
    <n v="6.6098221957829328E-3"/>
  </r>
  <r>
    <x v="64"/>
    <x v="4"/>
    <x v="7"/>
    <s v=""/>
    <s v="SSEC"/>
    <x v="62"/>
    <x v="62"/>
    <x v="4"/>
    <m/>
    <m/>
    <s v="Lac de Feyt à l'arrivée Glane de Servières"/>
    <x v="61"/>
    <x v="61"/>
    <x v="30"/>
    <x v="38"/>
    <x v="751"/>
    <x v="0"/>
    <x v="3"/>
    <x v="0"/>
    <x v="0"/>
    <n v="27.6"/>
    <n v="13.8"/>
    <n v="0.14492753623188404"/>
    <n v="5.2509976895610162E-3"/>
  </r>
  <r>
    <x v="64"/>
    <x v="4"/>
    <x v="7"/>
    <s v=""/>
    <s v="SSEC"/>
    <x v="62"/>
    <x v="62"/>
    <x v="4"/>
    <m/>
    <m/>
    <s v="Lac de Feyt à l'arrivée Glane de Servières"/>
    <x v="61"/>
    <x v="61"/>
    <x v="30"/>
    <x v="29"/>
    <x v="752"/>
    <x v="331"/>
    <x v="3"/>
    <x v="1"/>
    <x v="0"/>
    <n v="34.4"/>
    <n v="22.363440000000001"/>
    <n v="6.8783017660909745E-2"/>
    <n v="1.9995063273520273E-3"/>
  </r>
  <r>
    <x v="64"/>
    <x v="4"/>
    <x v="7"/>
    <s v=""/>
    <s v="SSEC"/>
    <x v="62"/>
    <x v="62"/>
    <x v="4"/>
    <m/>
    <m/>
    <s v="Lac de Feyt à l'arrivée Glane de Servières"/>
    <x v="61"/>
    <x v="61"/>
    <x v="30"/>
    <x v="22"/>
    <x v="753"/>
    <x v="0"/>
    <x v="3"/>
    <x v="0"/>
    <x v="0"/>
    <n v="36.200000000000003"/>
    <n v="18.100000000000001"/>
    <n v="0.11049723756906076"/>
    <n v="3.0524098775983632E-3"/>
  </r>
  <r>
    <x v="64"/>
    <x v="4"/>
    <x v="7"/>
    <s v=""/>
    <s v="SSEC"/>
    <x v="62"/>
    <x v="62"/>
    <x v="4"/>
    <m/>
    <m/>
    <s v="Lac de Feyt à l'arrivée Glane de Servières"/>
    <x v="61"/>
    <x v="61"/>
    <x v="30"/>
    <x v="34"/>
    <x v="754"/>
    <x v="0"/>
    <x v="3"/>
    <x v="0"/>
    <x v="0"/>
    <n v="40.4"/>
    <n v="20.2"/>
    <n v="9.9009900990099015E-2"/>
    <n v="2.4507401235173026E-3"/>
  </r>
  <r>
    <x v="64"/>
    <x v="4"/>
    <x v="7"/>
    <s v=""/>
    <s v="SSEC"/>
    <x v="62"/>
    <x v="62"/>
    <x v="4"/>
    <m/>
    <m/>
    <s v="Lac de Feyt à l'arrivée Glane de Servières"/>
    <x v="61"/>
    <x v="61"/>
    <x v="30"/>
    <x v="14"/>
    <x v="755"/>
    <x v="0"/>
    <x v="3"/>
    <x v="0"/>
    <x v="0"/>
    <n v="45.2"/>
    <n v="22.6"/>
    <n v="8.8495575221238937E-2"/>
    <n v="1.9578667084344894E-3"/>
  </r>
  <r>
    <x v="64"/>
    <x v="4"/>
    <x v="7"/>
    <s v=""/>
    <s v="SSEC"/>
    <x v="62"/>
    <x v="62"/>
    <x v="4"/>
    <m/>
    <m/>
    <s v="Lac de Feyt à l'arrivée Glane de Servières"/>
    <x v="61"/>
    <x v="61"/>
    <x v="30"/>
    <x v="31"/>
    <x v="756"/>
    <x v="332"/>
    <x v="3"/>
    <x v="1"/>
    <x v="0"/>
    <n v="45.36"/>
    <n v="4.9896000000000003"/>
    <n v="1.8219715189412156"/>
    <n v="4.0166920611578824E-2"/>
  </r>
  <r>
    <x v="64"/>
    <x v="4"/>
    <x v="7"/>
    <s v=""/>
    <s v="SSEC"/>
    <x v="62"/>
    <x v="62"/>
    <x v="4"/>
    <m/>
    <m/>
    <s v="Lac de Feyt à l'arrivée Glane de Servières"/>
    <x v="61"/>
    <x v="61"/>
    <x v="30"/>
    <x v="30"/>
    <x v="757"/>
    <x v="333"/>
    <x v="3"/>
    <x v="1"/>
    <x v="0"/>
    <n v="86.100000000000009"/>
    <n v="34.112819999999999"/>
    <n v="7.3989127518494721E-2"/>
    <n v="8.593394601451186E-4"/>
  </r>
  <r>
    <x v="64"/>
    <x v="4"/>
    <x v="7"/>
    <s v=""/>
    <s v="SSEC"/>
    <x v="62"/>
    <x v="62"/>
    <x v="4"/>
    <m/>
    <m/>
    <s v="Lac de Feyt à l'arrivée Glane de Servières"/>
    <x v="61"/>
    <x v="61"/>
    <x v="30"/>
    <x v="36"/>
    <x v="758"/>
    <x v="0"/>
    <x v="8"/>
    <x v="0"/>
    <x v="0"/>
    <n v="99.472871035172204"/>
    <n v="49.736435517586102"/>
    <n v="4.0211968935587032E-2"/>
    <n v="4.0425061141915417E-4"/>
  </r>
  <r>
    <x v="64"/>
    <x v="4"/>
    <x v="7"/>
    <s v=""/>
    <s v="SFRA"/>
    <x v="62"/>
    <x v="62"/>
    <x v="4"/>
    <m/>
    <m/>
    <s v="Lac de Feyt à l'arrivée Glane de Servières"/>
    <x v="61"/>
    <x v="61"/>
    <x v="30"/>
    <x v="40"/>
    <x v="759"/>
    <x v="0"/>
    <x v="4"/>
    <x v="0"/>
    <x v="0"/>
    <n v="103.8"/>
    <n v="51.9"/>
    <n v="3.8535645472061661E-2"/>
    <n v="3.7124899298710657E-4"/>
  </r>
  <r>
    <x v="64"/>
    <x v="4"/>
    <x v="7"/>
    <s v=""/>
    <s v="SSEC"/>
    <x v="62"/>
    <x v="62"/>
    <x v="4"/>
    <m/>
    <m/>
    <s v="Lac de Feyt à l'arrivée Glane de Servières"/>
    <x v="61"/>
    <x v="61"/>
    <x v="30"/>
    <x v="24"/>
    <x v="361"/>
    <x v="0"/>
    <x v="3"/>
    <x v="0"/>
    <x v="0"/>
    <n v="114"/>
    <n v="57"/>
    <n v="3.5087719298245612E-2"/>
    <n v="3.0778701138811941E-4"/>
  </r>
  <r>
    <x v="64"/>
    <x v="4"/>
    <x v="7"/>
    <s v=""/>
    <s v="SSEC"/>
    <x v="62"/>
    <x v="62"/>
    <x v="4"/>
    <m/>
    <m/>
    <s v="Lac de Feyt à l'arrivée Glane de Servières"/>
    <x v="61"/>
    <x v="61"/>
    <x v="30"/>
    <x v="40"/>
    <x v="760"/>
    <x v="0"/>
    <x v="4"/>
    <x v="0"/>
    <x v="0"/>
    <n v="118.5"/>
    <n v="59.25"/>
    <n v="3.3755274261603373E-2"/>
    <n v="2.8485463511901583E-4"/>
  </r>
  <r>
    <x v="64"/>
    <x v="4"/>
    <x v="7"/>
    <s v=""/>
    <s v="SCAL"/>
    <x v="62"/>
    <x v="62"/>
    <x v="4"/>
    <m/>
    <m/>
    <s v="Lac de Feyt à l'arrivée Glane de Servières"/>
    <x v="61"/>
    <x v="61"/>
    <x v="30"/>
    <x v="36"/>
    <x v="761"/>
    <x v="0"/>
    <x v="6"/>
    <x v="0"/>
    <x v="0"/>
    <n v="121.518987341772"/>
    <n v="60.759493670886002"/>
    <n v="3.2916666666666705E-2"/>
    <n v="2.7087673611111176E-4"/>
  </r>
  <r>
    <x v="64"/>
    <x v="4"/>
    <x v="7"/>
    <s v=""/>
    <s v="SSEC"/>
    <x v="62"/>
    <x v="62"/>
    <x v="4"/>
    <m/>
    <m/>
    <s v="Lac de Feyt à l'arrivée Glane de Servières"/>
    <x v="61"/>
    <x v="61"/>
    <x v="30"/>
    <x v="36"/>
    <x v="762"/>
    <x v="0"/>
    <x v="8"/>
    <x v="0"/>
    <x v="0"/>
    <n v="155.10597302504803"/>
    <n v="77.552986512524015"/>
    <n v="2.5788819875776421E-2"/>
    <n v="1.6626580764631026E-4"/>
  </r>
  <r>
    <x v="64"/>
    <x v="4"/>
    <x v="7"/>
    <s v=""/>
    <s v="SSEC"/>
    <x v="62"/>
    <x v="62"/>
    <x v="4"/>
    <m/>
    <m/>
    <s v="Lac de Feyt à l'arrivée Glane de Servières"/>
    <x v="61"/>
    <x v="61"/>
    <x v="30"/>
    <x v="1"/>
    <x v="763"/>
    <x v="0"/>
    <x v="3"/>
    <x v="0"/>
    <x v="0"/>
    <n v="248"/>
    <n v="124"/>
    <n v="1.6129032258064516E-2"/>
    <n v="6.5036420395421442E-5"/>
  </r>
  <r>
    <x v="64"/>
    <x v="4"/>
    <x v="7"/>
    <s v=""/>
    <s v="SSEC"/>
    <x v="62"/>
    <x v="62"/>
    <x v="4"/>
    <m/>
    <m/>
    <s v="Lac de Feyt à l'arrivée Glane de Servières"/>
    <x v="61"/>
    <x v="61"/>
    <x v="30"/>
    <x v="9"/>
    <x v="764"/>
    <x v="0"/>
    <x v="3"/>
    <x v="0"/>
    <x v="0"/>
    <n v="423"/>
    <n v="211.5"/>
    <n v="9.4562647754137114E-3"/>
    <n v="2.2355235875682534E-5"/>
  </r>
  <r>
    <x v="64"/>
    <x v="4"/>
    <x v="7"/>
    <s v=""/>
    <s v="SSEC"/>
    <x v="62"/>
    <x v="62"/>
    <x v="4"/>
    <m/>
    <m/>
    <s v="Lac de Feyt à l'arrivée Glane de Servières"/>
    <x v="61"/>
    <x v="61"/>
    <x v="30"/>
    <x v="41"/>
    <x v="765"/>
    <x v="0"/>
    <x v="3"/>
    <x v="0"/>
    <x v="0"/>
    <n v="670"/>
    <n v="335"/>
    <n v="5.9701492537313433E-3"/>
    <n v="8.910670527957229E-6"/>
  </r>
  <r>
    <x v="64"/>
    <x v="4"/>
    <x v="7"/>
    <s v=""/>
    <s v="SSEC"/>
    <x v="62"/>
    <x v="62"/>
    <x v="4"/>
    <m/>
    <m/>
    <s v="Lac de Feyt à l'arrivée Glane de Servières"/>
    <x v="61"/>
    <x v="61"/>
    <x v="30"/>
    <x v="16"/>
    <x v="766"/>
    <x v="334"/>
    <x v="3"/>
    <x v="1"/>
    <x v="0"/>
    <n v="739"/>
    <n v="136.56720000000001"/>
    <n v="3.9623389886117681E-2"/>
    <n v="5.3617577653745169E-5"/>
  </r>
  <r>
    <x v="64"/>
    <x v="4"/>
    <x v="7"/>
    <s v=""/>
    <s v="SSEC"/>
    <x v="62"/>
    <x v="62"/>
    <x v="4"/>
    <m/>
    <m/>
    <s v="Lac de Feyt à l'arrivée Glane de Servières"/>
    <x v="61"/>
    <x v="61"/>
    <x v="30"/>
    <x v="42"/>
    <x v="767"/>
    <x v="0"/>
    <x v="3"/>
    <x v="0"/>
    <x v="0"/>
    <n v="976"/>
    <n v="488"/>
    <n v="4.0983606557377051E-3"/>
    <n v="4.1991400161246973E-6"/>
  </r>
  <r>
    <x v="64"/>
    <x v="4"/>
    <x v="7"/>
    <s v=""/>
    <s v="SFRA"/>
    <x v="62"/>
    <x v="62"/>
    <x v="4"/>
    <m/>
    <m/>
    <s v="Lac de Feyt à l'arrivée Glane de Servières"/>
    <x v="61"/>
    <x v="61"/>
    <x v="30"/>
    <x v="40"/>
    <x v="768"/>
    <x v="0"/>
    <x v="4"/>
    <x v="0"/>
    <x v="0"/>
    <n v="2200.6"/>
    <n v="1100.3"/>
    <n v="1.8176860856130147E-3"/>
    <n v="8.2599567645779102E-7"/>
  </r>
  <r>
    <x v="65"/>
    <x v="4"/>
    <x v="12"/>
    <s v=""/>
    <s v="SSEC"/>
    <x v="63"/>
    <x v="63"/>
    <x v="4"/>
    <m/>
    <m/>
    <s v="Etang sur le ruisseau de Clamensac sur D980"/>
    <x v="62"/>
    <x v="62"/>
    <x v="30"/>
    <x v="10"/>
    <x v="352"/>
    <x v="0"/>
    <x v="3"/>
    <x v="0"/>
    <x v="0"/>
    <n v="0.9"/>
    <n v="0.45"/>
    <n v="4.4444444444444446"/>
    <n v="4.9382716049382713"/>
  </r>
  <r>
    <x v="65"/>
    <x v="4"/>
    <x v="12"/>
    <s v=""/>
    <s v="SSEC"/>
    <x v="63"/>
    <x v="63"/>
    <x v="4"/>
    <m/>
    <m/>
    <s v="Etang sur le ruisseau de Clamensac sur D980"/>
    <x v="62"/>
    <x v="62"/>
    <x v="30"/>
    <x v="8"/>
    <x v="735"/>
    <x v="0"/>
    <x v="3"/>
    <x v="0"/>
    <x v="0"/>
    <n v="1.3"/>
    <n v="0.65"/>
    <n v="3.0769230769230766"/>
    <n v="2.3668639053254434"/>
  </r>
  <r>
    <x v="65"/>
    <x v="4"/>
    <x v="12"/>
    <s v=""/>
    <s v="SSEC"/>
    <x v="63"/>
    <x v="63"/>
    <x v="4"/>
    <m/>
    <m/>
    <s v="Etang sur le ruisseau de Clamensac sur D980"/>
    <x v="62"/>
    <x v="62"/>
    <x v="30"/>
    <x v="15"/>
    <x v="735"/>
    <x v="0"/>
    <x v="3"/>
    <x v="0"/>
    <x v="0"/>
    <n v="1.3"/>
    <n v="0.65"/>
    <n v="3.0769230769230766"/>
    <n v="2.3668639053254434"/>
  </r>
  <r>
    <x v="65"/>
    <x v="4"/>
    <x v="12"/>
    <s v=""/>
    <s v="SSEC"/>
    <x v="63"/>
    <x v="63"/>
    <x v="4"/>
    <m/>
    <m/>
    <s v="Etang sur le ruisseau de Clamensac sur D980"/>
    <x v="62"/>
    <x v="62"/>
    <x v="30"/>
    <x v="13"/>
    <x v="406"/>
    <x v="0"/>
    <x v="3"/>
    <x v="0"/>
    <x v="0"/>
    <n v="1.5"/>
    <n v="0.75"/>
    <n v="2.6666666666666665"/>
    <n v="1.7777777777777777"/>
  </r>
  <r>
    <x v="65"/>
    <x v="4"/>
    <x v="12"/>
    <s v=""/>
    <s v="SSEC"/>
    <x v="63"/>
    <x v="63"/>
    <x v="4"/>
    <m/>
    <m/>
    <s v="Etang sur le ruisseau de Clamensac sur D980"/>
    <x v="62"/>
    <x v="62"/>
    <x v="30"/>
    <x v="12"/>
    <x v="153"/>
    <x v="0"/>
    <x v="3"/>
    <x v="0"/>
    <x v="0"/>
    <n v="1.9"/>
    <n v="0.95"/>
    <n v="2.1052631578947367"/>
    <n v="1.10803324099723"/>
  </r>
  <r>
    <x v="65"/>
    <x v="4"/>
    <x v="12"/>
    <s v=""/>
    <s v="SSEC"/>
    <x v="63"/>
    <x v="63"/>
    <x v="4"/>
    <m/>
    <m/>
    <s v="Etang sur le ruisseau de Clamensac sur D980"/>
    <x v="62"/>
    <x v="62"/>
    <x v="30"/>
    <x v="17"/>
    <x v="153"/>
    <x v="0"/>
    <x v="3"/>
    <x v="0"/>
    <x v="0"/>
    <n v="1.9"/>
    <n v="0.95"/>
    <n v="2.1052631578947367"/>
    <n v="1.10803324099723"/>
  </r>
  <r>
    <x v="65"/>
    <x v="4"/>
    <x v="12"/>
    <s v=""/>
    <s v="SSEC"/>
    <x v="63"/>
    <x v="63"/>
    <x v="4"/>
    <m/>
    <m/>
    <s v="Etang sur le ruisseau de Clamensac sur D980"/>
    <x v="62"/>
    <x v="62"/>
    <x v="30"/>
    <x v="14"/>
    <x v="252"/>
    <x v="335"/>
    <x v="3"/>
    <x v="1"/>
    <x v="0"/>
    <n v="2.4"/>
    <n v="0.7"/>
    <n v="4.8979591836734695"/>
    <n v="2.0408163265306127"/>
  </r>
  <r>
    <x v="65"/>
    <x v="4"/>
    <x v="12"/>
    <s v=""/>
    <s v="SSEC"/>
    <x v="63"/>
    <x v="63"/>
    <x v="4"/>
    <m/>
    <m/>
    <s v="Etang sur le ruisseau de Clamensac sur D980"/>
    <x v="62"/>
    <x v="62"/>
    <x v="30"/>
    <x v="7"/>
    <x v="631"/>
    <x v="0"/>
    <x v="3"/>
    <x v="0"/>
    <x v="0"/>
    <n v="2.6"/>
    <n v="1.3"/>
    <n v="1.5384615384615383"/>
    <n v="0.59171597633136086"/>
  </r>
  <r>
    <x v="65"/>
    <x v="4"/>
    <x v="12"/>
    <s v=""/>
    <s v="SSEC"/>
    <x v="63"/>
    <x v="63"/>
    <x v="4"/>
    <m/>
    <m/>
    <s v="Etang sur le ruisseau de Clamensac sur D980"/>
    <x v="62"/>
    <x v="62"/>
    <x v="30"/>
    <x v="25"/>
    <x v="155"/>
    <x v="190"/>
    <x v="3"/>
    <x v="1"/>
    <x v="0"/>
    <n v="2.7"/>
    <n v="0.8"/>
    <n v="4.2187499999999991"/>
    <n v="1.5624999999999998"/>
  </r>
  <r>
    <x v="65"/>
    <x v="4"/>
    <x v="12"/>
    <s v=""/>
    <s v="SSEC"/>
    <x v="63"/>
    <x v="63"/>
    <x v="4"/>
    <m/>
    <m/>
    <s v="Etang sur le ruisseau de Clamensac sur D980"/>
    <x v="62"/>
    <x v="62"/>
    <x v="30"/>
    <x v="21"/>
    <x v="255"/>
    <x v="0"/>
    <x v="3"/>
    <x v="0"/>
    <x v="0"/>
    <n v="4"/>
    <n v="2"/>
    <n v="1"/>
    <n v="0.25"/>
  </r>
  <r>
    <x v="65"/>
    <x v="4"/>
    <x v="12"/>
    <s v=""/>
    <s v="SSEC"/>
    <x v="63"/>
    <x v="63"/>
    <x v="4"/>
    <m/>
    <m/>
    <s v="Etang sur le ruisseau de Clamensac sur D980"/>
    <x v="62"/>
    <x v="62"/>
    <x v="30"/>
    <x v="18"/>
    <x v="160"/>
    <x v="0"/>
    <x v="3"/>
    <x v="0"/>
    <x v="0"/>
    <n v="5"/>
    <n v="2.5"/>
    <n v="0.8"/>
    <n v="0.16"/>
  </r>
  <r>
    <x v="65"/>
    <x v="4"/>
    <x v="12"/>
    <s v=""/>
    <s v="SSEC"/>
    <x v="63"/>
    <x v="63"/>
    <x v="4"/>
    <m/>
    <m/>
    <s v="Etang sur le ruisseau de Clamensac sur D980"/>
    <x v="62"/>
    <x v="62"/>
    <x v="30"/>
    <x v="11"/>
    <x v="260"/>
    <x v="0"/>
    <x v="3"/>
    <x v="0"/>
    <x v="0"/>
    <n v="8"/>
    <n v="4"/>
    <n v="0.5"/>
    <n v="6.25E-2"/>
  </r>
  <r>
    <x v="65"/>
    <x v="4"/>
    <x v="12"/>
    <s v=""/>
    <s v="SSEC"/>
    <x v="63"/>
    <x v="63"/>
    <x v="4"/>
    <m/>
    <m/>
    <s v="Etang sur le ruisseau de Clamensac sur D980"/>
    <x v="62"/>
    <x v="62"/>
    <x v="30"/>
    <x v="20"/>
    <x v="37"/>
    <x v="0"/>
    <x v="3"/>
    <x v="0"/>
    <x v="0"/>
    <n v="10"/>
    <n v="5"/>
    <n v="0.4"/>
    <n v="0.04"/>
  </r>
  <r>
    <x v="65"/>
    <x v="4"/>
    <x v="12"/>
    <s v=""/>
    <s v="SSEC"/>
    <x v="63"/>
    <x v="63"/>
    <x v="4"/>
    <m/>
    <m/>
    <s v="Etang sur le ruisseau de Clamensac sur D980"/>
    <x v="62"/>
    <x v="62"/>
    <x v="30"/>
    <x v="23"/>
    <x v="468"/>
    <x v="131"/>
    <x v="3"/>
    <x v="1"/>
    <x v="0"/>
    <n v="10.1"/>
    <n v="1.4"/>
    <n v="5.1530612244897966"/>
    <n v="0.51020408163265318"/>
  </r>
  <r>
    <x v="65"/>
    <x v="4"/>
    <x v="12"/>
    <s v=""/>
    <s v="SSEC"/>
    <x v="63"/>
    <x v="63"/>
    <x v="4"/>
    <m/>
    <m/>
    <s v="Etang sur le ruisseau de Clamensac sur D980"/>
    <x v="62"/>
    <x v="62"/>
    <x v="30"/>
    <x v="19"/>
    <x v="167"/>
    <x v="0"/>
    <x v="3"/>
    <x v="0"/>
    <x v="0"/>
    <n v="16"/>
    <n v="8"/>
    <n v="0.25"/>
    <n v="1.5625E-2"/>
  </r>
  <r>
    <x v="65"/>
    <x v="4"/>
    <x v="12"/>
    <s v=""/>
    <s v="SSEC"/>
    <x v="63"/>
    <x v="63"/>
    <x v="4"/>
    <m/>
    <m/>
    <s v="Etang sur le ruisseau de Clamensac sur D980"/>
    <x v="62"/>
    <x v="62"/>
    <x v="30"/>
    <x v="22"/>
    <x v="323"/>
    <x v="163"/>
    <x v="3"/>
    <x v="1"/>
    <x v="0"/>
    <n v="19"/>
    <n v="4"/>
    <n v="1.1875"/>
    <n v="6.25E-2"/>
  </r>
  <r>
    <x v="65"/>
    <x v="4"/>
    <x v="12"/>
    <s v=""/>
    <s v="SSEC"/>
    <x v="63"/>
    <x v="63"/>
    <x v="4"/>
    <m/>
    <m/>
    <s v="Etang sur le ruisseau de Clamensac sur D980"/>
    <x v="62"/>
    <x v="62"/>
    <x v="30"/>
    <x v="26"/>
    <x v="271"/>
    <x v="184"/>
    <x v="3"/>
    <x v="1"/>
    <x v="0"/>
    <n v="38"/>
    <n v="7"/>
    <n v="0.77551020408163263"/>
    <n v="2.0408163265306121E-2"/>
  </r>
  <r>
    <x v="65"/>
    <x v="4"/>
    <x v="12"/>
    <s v=""/>
    <s v="SSEC"/>
    <x v="63"/>
    <x v="63"/>
    <x v="4"/>
    <m/>
    <m/>
    <s v="Etang sur le ruisseau de Clamensac sur D980"/>
    <x v="62"/>
    <x v="62"/>
    <x v="30"/>
    <x v="24"/>
    <x v="411"/>
    <x v="0"/>
    <x v="3"/>
    <x v="0"/>
    <x v="0"/>
    <n v="60"/>
    <n v="30"/>
    <n v="6.6666666666666666E-2"/>
    <n v="1.1111111111111111E-3"/>
  </r>
  <r>
    <x v="65"/>
    <x v="4"/>
    <x v="12"/>
    <s v=""/>
    <s v="SSEC"/>
    <x v="63"/>
    <x v="63"/>
    <x v="4"/>
    <m/>
    <m/>
    <s v="Etang sur le ruisseau de Clamensac sur D980"/>
    <x v="62"/>
    <x v="62"/>
    <x v="30"/>
    <x v="9"/>
    <x v="154"/>
    <x v="0"/>
    <x v="3"/>
    <x v="0"/>
    <x v="0"/>
    <n v="100"/>
    <n v="50"/>
    <n v="0.04"/>
    <n v="4.0000000000000002E-4"/>
  </r>
  <r>
    <x v="65"/>
    <x v="4"/>
    <x v="12"/>
    <s v=""/>
    <s v="SSEC"/>
    <x v="63"/>
    <x v="63"/>
    <x v="4"/>
    <m/>
    <m/>
    <s v="Etang sur le ruisseau de Clamensac sur D980"/>
    <x v="62"/>
    <x v="62"/>
    <x v="30"/>
    <x v="30"/>
    <x v="769"/>
    <x v="195"/>
    <x v="3"/>
    <x v="1"/>
    <x v="0"/>
    <n v="144"/>
    <n v="17"/>
    <n v="0.4982698961937716"/>
    <n v="3.4602076124567475E-3"/>
  </r>
  <r>
    <x v="65"/>
    <x v="4"/>
    <x v="12"/>
    <s v=""/>
    <s v="SSEC"/>
    <x v="63"/>
    <x v="63"/>
    <x v="4"/>
    <m/>
    <m/>
    <s v="Etang sur le ruisseau de Clamensac sur D980"/>
    <x v="62"/>
    <x v="62"/>
    <x v="30"/>
    <x v="29"/>
    <x v="393"/>
    <x v="336"/>
    <x v="3"/>
    <x v="1"/>
    <x v="0"/>
    <n v="155"/>
    <n v="18"/>
    <n v="0.47839506172839508"/>
    <n v="3.0864197530864196E-3"/>
  </r>
  <r>
    <x v="65"/>
    <x v="4"/>
    <x v="12"/>
    <s v=""/>
    <s v="SSEC"/>
    <x v="63"/>
    <x v="63"/>
    <x v="4"/>
    <m/>
    <m/>
    <s v="Etang sur le ruisseau de Clamensac sur D980"/>
    <x v="62"/>
    <x v="62"/>
    <x v="30"/>
    <x v="28"/>
    <x v="770"/>
    <x v="195"/>
    <x v="3"/>
    <x v="1"/>
    <x v="0"/>
    <n v="164"/>
    <n v="17"/>
    <n v="0.56747404844290661"/>
    <n v="3.4602076124567475E-3"/>
  </r>
  <r>
    <x v="65"/>
    <x v="4"/>
    <x v="12"/>
    <s v=""/>
    <s v="SSEC"/>
    <x v="63"/>
    <x v="63"/>
    <x v="4"/>
    <m/>
    <m/>
    <s v="Etang sur le ruisseau de Clamensac sur D980"/>
    <x v="62"/>
    <x v="62"/>
    <x v="30"/>
    <x v="27"/>
    <x v="655"/>
    <x v="0"/>
    <x v="3"/>
    <x v="0"/>
    <x v="0"/>
    <n v="170"/>
    <n v="85"/>
    <n v="2.3529411764705882E-2"/>
    <n v="1.3840830449826991E-4"/>
  </r>
  <r>
    <x v="65"/>
    <x v="4"/>
    <x v="12"/>
    <s v=""/>
    <s v="SSEC"/>
    <x v="63"/>
    <x v="63"/>
    <x v="4"/>
    <m/>
    <m/>
    <s v="Etang sur le ruisseau de Clamensac sur D980"/>
    <x v="62"/>
    <x v="62"/>
    <x v="30"/>
    <x v="1"/>
    <x v="567"/>
    <x v="0"/>
    <x v="3"/>
    <x v="0"/>
    <x v="0"/>
    <n v="400"/>
    <n v="200"/>
    <n v="0.01"/>
    <n v="2.5000000000000001E-5"/>
  </r>
  <r>
    <x v="65"/>
    <x v="4"/>
    <x v="12"/>
    <s v=""/>
    <s v="SSEC"/>
    <x v="63"/>
    <x v="63"/>
    <x v="4"/>
    <m/>
    <m/>
    <s v="Etang sur le ruisseau de Clamensac sur D980"/>
    <x v="62"/>
    <x v="62"/>
    <x v="30"/>
    <x v="16"/>
    <x v="771"/>
    <x v="337"/>
    <x v="3"/>
    <x v="1"/>
    <x v="0"/>
    <n v="790"/>
    <n v="90"/>
    <n v="9.7530864197530862E-2"/>
    <n v="1.2345679012345679E-4"/>
  </r>
  <r>
    <x v="65"/>
    <x v="4"/>
    <x v="12"/>
    <s v=""/>
    <s v="SSEC"/>
    <x v="63"/>
    <x v="63"/>
    <x v="4"/>
    <m/>
    <m/>
    <s v="Etang sur le ruisseau de Clamensac sur D980"/>
    <x v="62"/>
    <x v="62"/>
    <x v="30"/>
    <x v="2"/>
    <x v="351"/>
    <x v="0"/>
    <x v="3"/>
    <x v="0"/>
    <x v="0"/>
    <n v="1000"/>
    <n v="500"/>
    <n v="4.0000000000000001E-3"/>
    <n v="3.9999999999999998E-6"/>
  </r>
  <r>
    <x v="65"/>
    <x v="4"/>
    <x v="12"/>
    <s v=""/>
    <s v="SSEC"/>
    <x v="63"/>
    <x v="63"/>
    <x v="4"/>
    <m/>
    <m/>
    <s v="Etang sur le ruisseau de Clamensac sur D980"/>
    <x v="62"/>
    <x v="62"/>
    <x v="30"/>
    <x v="32"/>
    <x v="772"/>
    <x v="0"/>
    <x v="4"/>
    <x v="0"/>
    <x v="0"/>
    <n v="2.0466899999999999"/>
    <n v="1.0233449999999999"/>
    <n v="1.9543751129873113"/>
    <n v="0.95489552056604143"/>
  </r>
  <r>
    <x v="65"/>
    <x v="4"/>
    <x v="12"/>
    <s v=""/>
    <s v="SSEC"/>
    <x v="63"/>
    <x v="63"/>
    <x v="4"/>
    <m/>
    <m/>
    <s v="Etang sur le ruisseau de Clamensac sur D980"/>
    <x v="62"/>
    <x v="62"/>
    <x v="30"/>
    <x v="14"/>
    <x v="773"/>
    <x v="338"/>
    <x v="3"/>
    <x v="1"/>
    <x v="0"/>
    <n v="2.4290000000000003"/>
    <n v="1.0298959999999999"/>
    <n v="2.290027892173323"/>
    <n v="0.94278628743240944"/>
  </r>
  <r>
    <x v="65"/>
    <x v="4"/>
    <x v="12"/>
    <s v=""/>
    <s v="SSEC"/>
    <x v="63"/>
    <x v="63"/>
    <x v="4"/>
    <m/>
    <m/>
    <s v="Etang sur le ruisseau de Clamensac sur D980"/>
    <x v="62"/>
    <x v="62"/>
    <x v="30"/>
    <x v="8"/>
    <x v="774"/>
    <x v="0"/>
    <x v="3"/>
    <x v="0"/>
    <x v="0"/>
    <n v="3.58"/>
    <n v="1.79"/>
    <n v="1.1173184357541899"/>
    <n v="0.3121001217190475"/>
  </r>
  <r>
    <x v="65"/>
    <x v="4"/>
    <x v="12"/>
    <s v=""/>
    <s v="SSEC"/>
    <x v="63"/>
    <x v="63"/>
    <x v="4"/>
    <m/>
    <m/>
    <s v="Etang sur le ruisseau de Clamensac sur D980"/>
    <x v="62"/>
    <x v="62"/>
    <x v="30"/>
    <x v="13"/>
    <x v="775"/>
    <x v="0"/>
    <x v="3"/>
    <x v="0"/>
    <x v="0"/>
    <n v="4.0999999999999996"/>
    <n v="2.0499999999999998"/>
    <n v="0.97560975609756095"/>
    <n v="0.23795359904818561"/>
  </r>
  <r>
    <x v="65"/>
    <x v="4"/>
    <x v="12"/>
    <s v=""/>
    <s v="SSEC"/>
    <x v="63"/>
    <x v="63"/>
    <x v="4"/>
    <m/>
    <m/>
    <s v="Etang sur le ruisseau de Clamensac sur D980"/>
    <x v="62"/>
    <x v="62"/>
    <x v="30"/>
    <x v="25"/>
    <x v="776"/>
    <x v="0"/>
    <x v="3"/>
    <x v="0"/>
    <x v="0"/>
    <n v="4.63"/>
    <n v="2.3149999999999999"/>
    <n v="0.86393088552915775"/>
    <n v="0.18659414374279865"/>
  </r>
  <r>
    <x v="65"/>
    <x v="4"/>
    <x v="12"/>
    <s v=""/>
    <s v="SSEC"/>
    <x v="63"/>
    <x v="63"/>
    <x v="4"/>
    <m/>
    <m/>
    <s v="Etang sur le ruisseau de Clamensac sur D980"/>
    <x v="62"/>
    <x v="62"/>
    <x v="30"/>
    <x v="12"/>
    <x v="777"/>
    <x v="0"/>
    <x v="3"/>
    <x v="0"/>
    <x v="0"/>
    <n v="4.67"/>
    <n v="2.335"/>
    <n v="0.85653104925053536"/>
    <n v="0.18341135958255578"/>
  </r>
  <r>
    <x v="65"/>
    <x v="4"/>
    <x v="12"/>
    <s v=""/>
    <s v="SSEC"/>
    <x v="63"/>
    <x v="63"/>
    <x v="4"/>
    <m/>
    <m/>
    <s v="Etang sur le ruisseau de Clamensac sur D980"/>
    <x v="62"/>
    <x v="62"/>
    <x v="30"/>
    <x v="33"/>
    <x v="778"/>
    <x v="0"/>
    <x v="3"/>
    <x v="0"/>
    <x v="0"/>
    <n v="5.19"/>
    <n v="2.5950000000000002"/>
    <n v="0.77071290944123305"/>
    <n v="0.1484995971948426"/>
  </r>
  <r>
    <x v="65"/>
    <x v="4"/>
    <x v="12"/>
    <s v=""/>
    <s v="SSEC"/>
    <x v="63"/>
    <x v="63"/>
    <x v="4"/>
    <m/>
    <m/>
    <s v="Etang sur le ruisseau de Clamensac sur D980"/>
    <x v="62"/>
    <x v="62"/>
    <x v="30"/>
    <x v="17"/>
    <x v="779"/>
    <x v="0"/>
    <x v="3"/>
    <x v="0"/>
    <x v="0"/>
    <n v="5.48"/>
    <n v="2.74"/>
    <n v="0.72992700729927007"/>
    <n v="0.13319835899621715"/>
  </r>
  <r>
    <x v="65"/>
    <x v="4"/>
    <x v="12"/>
    <s v=""/>
    <s v="SSEC"/>
    <x v="63"/>
    <x v="63"/>
    <x v="4"/>
    <m/>
    <m/>
    <s v="Etang sur le ruisseau de Clamensac sur D980"/>
    <x v="62"/>
    <x v="62"/>
    <x v="30"/>
    <x v="23"/>
    <x v="640"/>
    <x v="339"/>
    <x v="3"/>
    <x v="1"/>
    <x v="0"/>
    <n v="10.5"/>
    <n v="4.5171000000000001"/>
    <n v="0.51460012672954403"/>
    <n v="4.9009535879004189E-2"/>
  </r>
  <r>
    <x v="65"/>
    <x v="4"/>
    <x v="12"/>
    <s v=""/>
    <s v="SSEC"/>
    <x v="63"/>
    <x v="63"/>
    <x v="4"/>
    <m/>
    <m/>
    <s v="Etang sur le ruisseau de Clamensac sur D980"/>
    <x v="62"/>
    <x v="62"/>
    <x v="30"/>
    <x v="35"/>
    <x v="780"/>
    <x v="340"/>
    <x v="3"/>
    <x v="1"/>
    <x v="0"/>
    <n v="11.19"/>
    <n v="4.5990899999999995"/>
    <n v="0.52903727135822542"/>
    <n v="4.7277682873836054E-2"/>
  </r>
  <r>
    <x v="65"/>
    <x v="4"/>
    <x v="12"/>
    <s v=""/>
    <s v="SCAL"/>
    <x v="63"/>
    <x v="63"/>
    <x v="4"/>
    <m/>
    <m/>
    <s v="Etang sur le ruisseau de Clamensac sur D980"/>
    <x v="62"/>
    <x v="62"/>
    <x v="30"/>
    <x v="36"/>
    <x v="781"/>
    <x v="0"/>
    <x v="5"/>
    <x v="0"/>
    <x v="0"/>
    <n v="13.872230582968401"/>
    <n v="6.9361152914842004"/>
    <n v="0.28834584143309949"/>
    <n v="2.078583106794054E-2"/>
  </r>
  <r>
    <x v="65"/>
    <x v="4"/>
    <x v="12"/>
    <s v=""/>
    <s v="SSEC"/>
    <x v="63"/>
    <x v="63"/>
    <x v="4"/>
    <m/>
    <m/>
    <s v="Etang sur le ruisseau de Clamensac sur D980"/>
    <x v="62"/>
    <x v="62"/>
    <x v="30"/>
    <x v="37"/>
    <x v="610"/>
    <x v="0"/>
    <x v="4"/>
    <x v="0"/>
    <x v="0"/>
    <n v="14.5"/>
    <n v="7.25"/>
    <n v="0.27586206896551724"/>
    <n v="1.9024970273483946E-2"/>
  </r>
  <r>
    <x v="65"/>
    <x v="4"/>
    <x v="12"/>
    <s v=""/>
    <s v="SSEC"/>
    <x v="63"/>
    <x v="63"/>
    <x v="4"/>
    <m/>
    <m/>
    <s v="Etang sur le ruisseau de Clamensac sur D980"/>
    <x v="62"/>
    <x v="62"/>
    <x v="30"/>
    <x v="38"/>
    <x v="782"/>
    <x v="0"/>
    <x v="3"/>
    <x v="0"/>
    <x v="0"/>
    <n v="17.100000000000001"/>
    <n v="8.5500000000000007"/>
    <n v="0.23391812865497075"/>
    <n v="1.3679422728360861E-2"/>
  </r>
  <r>
    <x v="65"/>
    <x v="4"/>
    <x v="12"/>
    <s v=""/>
    <s v="SSEC"/>
    <x v="63"/>
    <x v="63"/>
    <x v="4"/>
    <m/>
    <m/>
    <s v="Etang sur le ruisseau de Clamensac sur D980"/>
    <x v="62"/>
    <x v="62"/>
    <x v="30"/>
    <x v="34"/>
    <x v="783"/>
    <x v="0"/>
    <x v="3"/>
    <x v="0"/>
    <x v="0"/>
    <n v="19.3"/>
    <n v="9.65"/>
    <n v="0.20725388601036271"/>
    <n v="1.0738543316599103E-2"/>
  </r>
  <r>
    <x v="65"/>
    <x v="4"/>
    <x v="12"/>
    <s v=""/>
    <s v="SSEC"/>
    <x v="63"/>
    <x v="63"/>
    <x v="4"/>
    <m/>
    <m/>
    <s v="Etang sur le ruisseau de Clamensac sur D980"/>
    <x v="62"/>
    <x v="62"/>
    <x v="30"/>
    <x v="22"/>
    <x v="682"/>
    <x v="0"/>
    <x v="3"/>
    <x v="0"/>
    <x v="0"/>
    <n v="19.8"/>
    <n v="9.9"/>
    <n v="0.20202020202020202"/>
    <n v="1.0203040506070809E-2"/>
  </r>
  <r>
    <x v="65"/>
    <x v="4"/>
    <x v="12"/>
    <s v=""/>
    <s v="SSEC"/>
    <x v="63"/>
    <x v="63"/>
    <x v="4"/>
    <m/>
    <m/>
    <s v="Etang sur le ruisseau de Clamensac sur D980"/>
    <x v="62"/>
    <x v="62"/>
    <x v="30"/>
    <x v="39"/>
    <x v="784"/>
    <x v="341"/>
    <x v="9"/>
    <x v="1"/>
    <x v="0"/>
    <n v="32.5"/>
    <n v="4.3972499999999997"/>
    <n v="1.6808193759142871"/>
    <n v="5.171751925890114E-2"/>
  </r>
  <r>
    <x v="65"/>
    <x v="4"/>
    <x v="12"/>
    <s v=""/>
    <s v="SSEC"/>
    <x v="63"/>
    <x v="63"/>
    <x v="4"/>
    <m/>
    <m/>
    <s v="Etang sur le ruisseau de Clamensac sur D980"/>
    <x v="62"/>
    <x v="62"/>
    <x v="30"/>
    <x v="0"/>
    <x v="785"/>
    <x v="0"/>
    <x v="3"/>
    <x v="0"/>
    <x v="0"/>
    <n v="33.127000000000002"/>
    <n v="16.563500000000001"/>
    <n v="0.1207474265704712"/>
    <n v="3.6449852558478341E-3"/>
  </r>
  <r>
    <x v="65"/>
    <x v="4"/>
    <x v="12"/>
    <s v=""/>
    <s v="SSEC"/>
    <x v="63"/>
    <x v="63"/>
    <x v="4"/>
    <m/>
    <m/>
    <s v="Etang sur le ruisseau de Clamensac sur D980"/>
    <x v="62"/>
    <x v="62"/>
    <x v="30"/>
    <x v="26"/>
    <x v="439"/>
    <x v="342"/>
    <x v="3"/>
    <x v="1"/>
    <x v="0"/>
    <n v="33.799999999999997"/>
    <n v="12.71894"/>
    <n v="0.20893676351297816"/>
    <n v="6.1815610506798279E-3"/>
  </r>
  <r>
    <x v="65"/>
    <x v="4"/>
    <x v="12"/>
    <s v=""/>
    <s v="SSEC"/>
    <x v="63"/>
    <x v="63"/>
    <x v="4"/>
    <m/>
    <m/>
    <s v="Etang sur le ruisseau de Clamensac sur D980"/>
    <x v="62"/>
    <x v="62"/>
    <x v="30"/>
    <x v="24"/>
    <x v="261"/>
    <x v="0"/>
    <x v="3"/>
    <x v="0"/>
    <x v="0"/>
    <n v="53"/>
    <n v="26.5"/>
    <n v="7.5471698113207544E-2"/>
    <n v="1.423994304022784E-3"/>
  </r>
  <r>
    <x v="65"/>
    <x v="4"/>
    <x v="12"/>
    <s v=""/>
    <s v="SSEC"/>
    <x v="63"/>
    <x v="63"/>
    <x v="4"/>
    <m/>
    <m/>
    <s v="Etang sur le ruisseau de Clamensac sur D980"/>
    <x v="62"/>
    <x v="62"/>
    <x v="30"/>
    <x v="36"/>
    <x v="786"/>
    <x v="0"/>
    <x v="8"/>
    <x v="0"/>
    <x v="0"/>
    <n v="64.639648178337197"/>
    <n v="32.319824089168598"/>
    <n v="6.1881524926686214E-2"/>
    <n v="9.5733078181302171E-4"/>
  </r>
  <r>
    <x v="65"/>
    <x v="4"/>
    <x v="12"/>
    <s v=""/>
    <s v="SSEC"/>
    <x v="63"/>
    <x v="63"/>
    <x v="4"/>
    <m/>
    <m/>
    <s v="Etang sur le ruisseau de Clamensac sur D980"/>
    <x v="62"/>
    <x v="62"/>
    <x v="30"/>
    <x v="36"/>
    <x v="787"/>
    <x v="0"/>
    <x v="8"/>
    <x v="0"/>
    <x v="0"/>
    <n v="83.518107908351809"/>
    <n v="41.759053954175904"/>
    <n v="4.7893805309734513E-2"/>
    <n v="5.7345414676168846E-4"/>
  </r>
  <r>
    <x v="65"/>
    <x v="4"/>
    <x v="12"/>
    <s v=""/>
    <s v="SSEC"/>
    <x v="63"/>
    <x v="63"/>
    <x v="4"/>
    <m/>
    <m/>
    <s v="Etang sur le ruisseau de Clamensac sur D980"/>
    <x v="62"/>
    <x v="62"/>
    <x v="30"/>
    <x v="31"/>
    <x v="788"/>
    <x v="343"/>
    <x v="3"/>
    <x v="1"/>
    <x v="0"/>
    <n v="114.2"/>
    <n v="10.278"/>
    <n v="1.0810577068603922"/>
    <n v="9.4663547010542214E-3"/>
  </r>
  <r>
    <x v="65"/>
    <x v="4"/>
    <x v="12"/>
    <s v=""/>
    <s v="SFRA"/>
    <x v="63"/>
    <x v="63"/>
    <x v="4"/>
    <m/>
    <m/>
    <s v="Etang sur le ruisseau de Clamensac sur D980"/>
    <x v="62"/>
    <x v="62"/>
    <x v="30"/>
    <x v="40"/>
    <x v="789"/>
    <x v="0"/>
    <x v="4"/>
    <x v="0"/>
    <x v="0"/>
    <n v="135.30000000000001"/>
    <n v="67.650000000000006"/>
    <n v="2.956393200295639E-2"/>
    <n v="2.1850651886885726E-4"/>
  </r>
  <r>
    <x v="65"/>
    <x v="4"/>
    <x v="12"/>
    <s v=""/>
    <s v="SSEC"/>
    <x v="63"/>
    <x v="63"/>
    <x v="4"/>
    <m/>
    <m/>
    <s v="Etang sur le ruisseau de Clamensac sur D980"/>
    <x v="62"/>
    <x v="62"/>
    <x v="30"/>
    <x v="30"/>
    <x v="790"/>
    <x v="344"/>
    <x v="3"/>
    <x v="1"/>
    <x v="0"/>
    <n v="161"/>
    <n v="23.860200000000003"/>
    <n v="0.28279890053669682"/>
    <n v="1.7565149101658188E-3"/>
  </r>
  <r>
    <x v="65"/>
    <x v="4"/>
    <x v="12"/>
    <s v=""/>
    <s v="SSEC"/>
    <x v="63"/>
    <x v="63"/>
    <x v="4"/>
    <m/>
    <m/>
    <s v="Etang sur le ruisseau de Clamensac sur D980"/>
    <x v="62"/>
    <x v="62"/>
    <x v="30"/>
    <x v="9"/>
    <x v="791"/>
    <x v="0"/>
    <x v="3"/>
    <x v="0"/>
    <x v="0"/>
    <n v="179"/>
    <n v="89.5"/>
    <n v="2.23463687150838E-2"/>
    <n v="1.2484004868761899E-4"/>
  </r>
  <r>
    <x v="65"/>
    <x v="4"/>
    <x v="12"/>
    <s v=""/>
    <s v="SCAL"/>
    <x v="63"/>
    <x v="63"/>
    <x v="4"/>
    <m/>
    <m/>
    <s v="Etang sur le ruisseau de Clamensac sur D980"/>
    <x v="62"/>
    <x v="62"/>
    <x v="30"/>
    <x v="36"/>
    <x v="792"/>
    <x v="0"/>
    <x v="6"/>
    <x v="0"/>
    <x v="0"/>
    <n v="214.60869565217402"/>
    <n v="107.30434782608701"/>
    <n v="1.8638573743922197E-2"/>
    <n v="8.6849107801906461E-5"/>
  </r>
  <r>
    <x v="65"/>
    <x v="4"/>
    <x v="12"/>
    <s v=""/>
    <s v="SSEC"/>
    <x v="63"/>
    <x v="63"/>
    <x v="4"/>
    <m/>
    <m/>
    <s v="Etang sur le ruisseau de Clamensac sur D980"/>
    <x v="62"/>
    <x v="62"/>
    <x v="30"/>
    <x v="29"/>
    <x v="793"/>
    <x v="345"/>
    <x v="3"/>
    <x v="1"/>
    <x v="0"/>
    <n v="226"/>
    <n v="29.221800000000002"/>
    <n v="0.26466378010585567"/>
    <n v="1.1710786730347595E-3"/>
  </r>
  <r>
    <x v="65"/>
    <x v="4"/>
    <x v="12"/>
    <s v=""/>
    <s v="SSEC"/>
    <x v="63"/>
    <x v="63"/>
    <x v="4"/>
    <m/>
    <m/>
    <s v="Etang sur le ruisseau de Clamensac sur D980"/>
    <x v="62"/>
    <x v="62"/>
    <x v="30"/>
    <x v="28"/>
    <x v="794"/>
    <x v="346"/>
    <x v="3"/>
    <x v="1"/>
    <x v="0"/>
    <n v="271"/>
    <n v="33.576900000000002"/>
    <n v="0.24037433533701927"/>
    <n v="8.8699016729527403E-4"/>
  </r>
  <r>
    <x v="65"/>
    <x v="4"/>
    <x v="12"/>
    <s v=""/>
    <s v="SSEC"/>
    <x v="63"/>
    <x v="63"/>
    <x v="4"/>
    <m/>
    <m/>
    <s v="Etang sur le ruisseau de Clamensac sur D980"/>
    <x v="62"/>
    <x v="62"/>
    <x v="30"/>
    <x v="40"/>
    <x v="795"/>
    <x v="0"/>
    <x v="4"/>
    <x v="0"/>
    <x v="0"/>
    <n v="287.5"/>
    <n v="143.75"/>
    <n v="1.391304347826087E-2"/>
    <n v="4.8393194706994331E-5"/>
  </r>
  <r>
    <x v="65"/>
    <x v="4"/>
    <x v="12"/>
    <s v=""/>
    <s v="SSEC"/>
    <x v="63"/>
    <x v="63"/>
    <x v="4"/>
    <m/>
    <m/>
    <s v="Etang sur le ruisseau de Clamensac sur D980"/>
    <x v="62"/>
    <x v="62"/>
    <x v="30"/>
    <x v="41"/>
    <x v="796"/>
    <x v="0"/>
    <x v="3"/>
    <x v="0"/>
    <x v="0"/>
    <n v="362"/>
    <n v="181"/>
    <n v="1.1049723756906077E-2"/>
    <n v="3.0524098775983637E-5"/>
  </r>
  <r>
    <x v="65"/>
    <x v="4"/>
    <x v="12"/>
    <s v=""/>
    <s v="SSEC"/>
    <x v="63"/>
    <x v="63"/>
    <x v="4"/>
    <m/>
    <m/>
    <s v="Etang sur le ruisseau de Clamensac sur D980"/>
    <x v="62"/>
    <x v="62"/>
    <x v="30"/>
    <x v="42"/>
    <x v="797"/>
    <x v="0"/>
    <x v="3"/>
    <x v="0"/>
    <x v="0"/>
    <n v="508"/>
    <n v="254"/>
    <n v="7.874015748031496E-3"/>
    <n v="1.5500031000062002E-5"/>
  </r>
  <r>
    <x v="65"/>
    <x v="4"/>
    <x v="12"/>
    <s v=""/>
    <s v="SSEC"/>
    <x v="63"/>
    <x v="63"/>
    <x v="4"/>
    <m/>
    <m/>
    <s v="Etang sur le ruisseau de Clamensac sur D980"/>
    <x v="62"/>
    <x v="62"/>
    <x v="30"/>
    <x v="1"/>
    <x v="798"/>
    <x v="0"/>
    <x v="3"/>
    <x v="0"/>
    <x v="0"/>
    <n v="532.20000000000005"/>
    <n v="266.10000000000002"/>
    <n v="7.5159714393085303E-3"/>
    <n v="1.4122456669125385E-5"/>
  </r>
  <r>
    <x v="65"/>
    <x v="4"/>
    <x v="12"/>
    <s v=""/>
    <s v="SSEC"/>
    <x v="63"/>
    <x v="63"/>
    <x v="4"/>
    <m/>
    <m/>
    <s v="Etang sur le ruisseau de Clamensac sur D980"/>
    <x v="62"/>
    <x v="62"/>
    <x v="30"/>
    <x v="16"/>
    <x v="799"/>
    <x v="347"/>
    <x v="3"/>
    <x v="1"/>
    <x v="0"/>
    <n v="1010"/>
    <n v="136.65300000000002"/>
    <n v="5.4085771997241891E-2"/>
    <n v="5.3550269304199892E-5"/>
  </r>
  <r>
    <x v="65"/>
    <x v="4"/>
    <x v="12"/>
    <s v=""/>
    <s v="SFRA"/>
    <x v="63"/>
    <x v="63"/>
    <x v="4"/>
    <m/>
    <m/>
    <s v="Etang sur le ruisseau de Clamensac sur D980"/>
    <x v="62"/>
    <x v="62"/>
    <x v="30"/>
    <x v="40"/>
    <x v="800"/>
    <x v="0"/>
    <x v="4"/>
    <x v="0"/>
    <x v="0"/>
    <n v="5275.4000000000005"/>
    <n v="2637.7000000000003"/>
    <n v="7.5823634226788474E-4"/>
    <n v="1.4373058768394524E-7"/>
  </r>
  <r>
    <x v="66"/>
    <x v="7"/>
    <x v="13"/>
    <s v="Muscle"/>
    <s v="SSEC"/>
    <x v="64"/>
    <x v="64"/>
    <x v="7"/>
    <m/>
    <m/>
    <s v="ANIG C-DO_Forêt vers Saint Privat"/>
    <x v="63"/>
    <x v="63"/>
    <x v="31"/>
    <x v="10"/>
    <x v="801"/>
    <x v="0"/>
    <x v="3"/>
    <x v="0"/>
    <x v="0"/>
    <n v="0.27"/>
    <n v="0.13500000000000001"/>
    <n v="14.814814814814815"/>
    <n v="54.869684499314126"/>
  </r>
  <r>
    <x v="66"/>
    <x v="7"/>
    <x v="13"/>
    <s v="Muscle"/>
    <s v="SSEC"/>
    <x v="64"/>
    <x v="64"/>
    <x v="7"/>
    <m/>
    <m/>
    <s v="ANIG C-DO_Forêt vers Saint Privat"/>
    <x v="63"/>
    <x v="63"/>
    <x v="31"/>
    <x v="8"/>
    <x v="802"/>
    <x v="0"/>
    <x v="3"/>
    <x v="0"/>
    <x v="0"/>
    <n v="0.4"/>
    <n v="0.2"/>
    <n v="9.9999999999999982"/>
    <n v="24.999999999999996"/>
  </r>
  <r>
    <x v="66"/>
    <x v="7"/>
    <x v="13"/>
    <s v="Muscle"/>
    <s v="SSEC"/>
    <x v="64"/>
    <x v="64"/>
    <x v="7"/>
    <m/>
    <m/>
    <s v="ANIG C-DO_Forêt vers Saint Privat"/>
    <x v="63"/>
    <x v="63"/>
    <x v="31"/>
    <x v="15"/>
    <x v="803"/>
    <x v="0"/>
    <x v="3"/>
    <x v="0"/>
    <x v="0"/>
    <n v="0.5"/>
    <n v="0.25"/>
    <n v="8"/>
    <n v="16"/>
  </r>
  <r>
    <x v="66"/>
    <x v="7"/>
    <x v="13"/>
    <s v="Muscle"/>
    <s v="SSEC"/>
    <x v="64"/>
    <x v="64"/>
    <x v="7"/>
    <m/>
    <m/>
    <s v="ANIG C-DO_Forêt vers Saint Privat"/>
    <x v="63"/>
    <x v="63"/>
    <x v="31"/>
    <x v="13"/>
    <x v="804"/>
    <x v="0"/>
    <x v="3"/>
    <x v="0"/>
    <x v="0"/>
    <n v="0.6"/>
    <n v="0.3"/>
    <n v="6.666666666666667"/>
    <n v="11.111111111111111"/>
  </r>
  <r>
    <x v="66"/>
    <x v="7"/>
    <x v="13"/>
    <s v="Muscle"/>
    <s v="SSEC"/>
    <x v="64"/>
    <x v="64"/>
    <x v="7"/>
    <m/>
    <m/>
    <s v="ANIG C-DO_Forêt vers Saint Privat"/>
    <x v="63"/>
    <x v="63"/>
    <x v="31"/>
    <x v="23"/>
    <x v="804"/>
    <x v="0"/>
    <x v="3"/>
    <x v="0"/>
    <x v="0"/>
    <n v="0.6"/>
    <n v="0.3"/>
    <n v="6.666666666666667"/>
    <n v="11.111111111111111"/>
  </r>
  <r>
    <x v="66"/>
    <x v="7"/>
    <x v="13"/>
    <s v="Muscle"/>
    <s v="SSEC"/>
    <x v="64"/>
    <x v="64"/>
    <x v="7"/>
    <m/>
    <m/>
    <s v="ANIG C-DO_Forêt vers Saint Privat"/>
    <x v="63"/>
    <x v="63"/>
    <x v="31"/>
    <x v="25"/>
    <x v="804"/>
    <x v="0"/>
    <x v="3"/>
    <x v="0"/>
    <x v="0"/>
    <n v="0.6"/>
    <n v="0.3"/>
    <n v="6.666666666666667"/>
    <n v="11.111111111111111"/>
  </r>
  <r>
    <x v="66"/>
    <x v="7"/>
    <x v="13"/>
    <s v="Muscle"/>
    <s v="SSEC"/>
    <x v="64"/>
    <x v="64"/>
    <x v="7"/>
    <m/>
    <m/>
    <s v="ANIG C-DO_Forêt vers Saint Privat"/>
    <x v="63"/>
    <x v="63"/>
    <x v="31"/>
    <x v="12"/>
    <x v="805"/>
    <x v="0"/>
    <x v="3"/>
    <x v="0"/>
    <x v="0"/>
    <n v="0.7"/>
    <n v="0.35"/>
    <n v="5.7142857142857144"/>
    <n v="8.1632653061224509"/>
  </r>
  <r>
    <x v="66"/>
    <x v="7"/>
    <x v="13"/>
    <s v="Muscle"/>
    <s v="SSEC"/>
    <x v="64"/>
    <x v="64"/>
    <x v="7"/>
    <m/>
    <m/>
    <s v="ANIG C-DO_Forêt vers Saint Privat"/>
    <x v="63"/>
    <x v="63"/>
    <x v="31"/>
    <x v="17"/>
    <x v="354"/>
    <x v="0"/>
    <x v="3"/>
    <x v="0"/>
    <x v="0"/>
    <n v="0.8"/>
    <n v="0.4"/>
    <n v="4.9999999999999991"/>
    <n v="6.2499999999999991"/>
  </r>
  <r>
    <x v="66"/>
    <x v="7"/>
    <x v="13"/>
    <s v="Muscle"/>
    <s v="SSEC"/>
    <x v="64"/>
    <x v="64"/>
    <x v="7"/>
    <m/>
    <m/>
    <s v="ANIG C-DO_Forêt vers Saint Privat"/>
    <x v="63"/>
    <x v="63"/>
    <x v="31"/>
    <x v="7"/>
    <x v="806"/>
    <x v="0"/>
    <x v="3"/>
    <x v="0"/>
    <x v="0"/>
    <n v="1"/>
    <n v="0.5"/>
    <n v="4"/>
    <n v="4"/>
  </r>
  <r>
    <x v="66"/>
    <x v="7"/>
    <x v="13"/>
    <s v="Muscle"/>
    <s v="SSEC"/>
    <x v="64"/>
    <x v="64"/>
    <x v="7"/>
    <m/>
    <m/>
    <s v="ANIG C-DO_Forêt vers Saint Privat"/>
    <x v="63"/>
    <x v="63"/>
    <x v="31"/>
    <x v="18"/>
    <x v="405"/>
    <x v="0"/>
    <x v="3"/>
    <x v="0"/>
    <x v="0"/>
    <n v="1.4"/>
    <n v="0.7"/>
    <n v="2.8571428571428572"/>
    <n v="2.0408163265306127"/>
  </r>
  <r>
    <x v="66"/>
    <x v="7"/>
    <x v="13"/>
    <s v="Muscle"/>
    <s v="SSEC"/>
    <x v="64"/>
    <x v="64"/>
    <x v="7"/>
    <m/>
    <m/>
    <s v="ANIG C-DO_Forêt vers Saint Privat"/>
    <x v="63"/>
    <x v="63"/>
    <x v="31"/>
    <x v="21"/>
    <x v="406"/>
    <x v="0"/>
    <x v="3"/>
    <x v="0"/>
    <x v="0"/>
    <n v="1.5"/>
    <n v="0.75"/>
    <n v="2.6666666666666665"/>
    <n v="1.7777777777777777"/>
  </r>
  <r>
    <x v="66"/>
    <x v="7"/>
    <x v="13"/>
    <s v="Muscle"/>
    <s v="SSEC"/>
    <x v="64"/>
    <x v="64"/>
    <x v="7"/>
    <m/>
    <m/>
    <s v="ANIG C-DO_Forêt vers Saint Privat"/>
    <x v="63"/>
    <x v="63"/>
    <x v="31"/>
    <x v="22"/>
    <x v="314"/>
    <x v="0"/>
    <x v="3"/>
    <x v="0"/>
    <x v="0"/>
    <n v="2.1"/>
    <n v="1.05"/>
    <n v="1.9047619047619049"/>
    <n v="0.90702947845804982"/>
  </r>
  <r>
    <x v="66"/>
    <x v="7"/>
    <x v="13"/>
    <s v="Muscle"/>
    <s v="SSEC"/>
    <x v="64"/>
    <x v="64"/>
    <x v="7"/>
    <m/>
    <m/>
    <s v="ANIG C-DO_Forêt vers Saint Privat"/>
    <x v="63"/>
    <x v="63"/>
    <x v="31"/>
    <x v="29"/>
    <x v="562"/>
    <x v="0"/>
    <x v="3"/>
    <x v="0"/>
    <x v="0"/>
    <n v="3"/>
    <n v="1.5"/>
    <n v="1.3333333333333333"/>
    <n v="0.44444444444444442"/>
  </r>
  <r>
    <x v="66"/>
    <x v="7"/>
    <x v="13"/>
    <s v="Muscle"/>
    <s v="SSEC"/>
    <x v="64"/>
    <x v="64"/>
    <x v="7"/>
    <m/>
    <m/>
    <s v="ANIG C-DO_Forêt vers Saint Privat"/>
    <x v="63"/>
    <x v="63"/>
    <x v="31"/>
    <x v="11"/>
    <x v="256"/>
    <x v="0"/>
    <x v="3"/>
    <x v="0"/>
    <x v="0"/>
    <n v="3.3"/>
    <n v="1.65"/>
    <n v="1.2121212121212122"/>
    <n v="0.36730945821854916"/>
  </r>
  <r>
    <x v="66"/>
    <x v="7"/>
    <x v="13"/>
    <s v="Muscle"/>
    <s v="SSEC"/>
    <x v="64"/>
    <x v="64"/>
    <x v="7"/>
    <m/>
    <m/>
    <s v="ANIG C-DO_Forêt vers Saint Privat"/>
    <x v="63"/>
    <x v="63"/>
    <x v="31"/>
    <x v="20"/>
    <x v="255"/>
    <x v="0"/>
    <x v="3"/>
    <x v="0"/>
    <x v="0"/>
    <n v="4"/>
    <n v="2"/>
    <n v="1"/>
    <n v="0.25"/>
  </r>
  <r>
    <x v="66"/>
    <x v="7"/>
    <x v="13"/>
    <s v="Muscle"/>
    <s v="SSEC"/>
    <x v="64"/>
    <x v="64"/>
    <x v="7"/>
    <m/>
    <m/>
    <s v="ANIG C-DO_Forêt vers Saint Privat"/>
    <x v="63"/>
    <x v="63"/>
    <x v="31"/>
    <x v="26"/>
    <x v="255"/>
    <x v="0"/>
    <x v="3"/>
    <x v="0"/>
    <x v="0"/>
    <n v="4"/>
    <n v="2"/>
    <n v="1"/>
    <n v="0.25"/>
  </r>
  <r>
    <x v="66"/>
    <x v="7"/>
    <x v="13"/>
    <s v="Muscle"/>
    <s v="SSEC"/>
    <x v="64"/>
    <x v="64"/>
    <x v="7"/>
    <m/>
    <m/>
    <s v="ANIG C-DO_Forêt vers Saint Privat"/>
    <x v="63"/>
    <x v="63"/>
    <x v="31"/>
    <x v="28"/>
    <x v="160"/>
    <x v="0"/>
    <x v="3"/>
    <x v="0"/>
    <x v="0"/>
    <n v="5"/>
    <n v="2.5"/>
    <n v="0.8"/>
    <n v="0.16"/>
  </r>
  <r>
    <x v="66"/>
    <x v="7"/>
    <x v="13"/>
    <s v="Muscle"/>
    <s v="SSEC"/>
    <x v="64"/>
    <x v="64"/>
    <x v="7"/>
    <m/>
    <m/>
    <s v="ANIG C-DO_Forêt vers Saint Privat"/>
    <x v="63"/>
    <x v="63"/>
    <x v="31"/>
    <x v="1"/>
    <x v="163"/>
    <x v="0"/>
    <x v="3"/>
    <x v="0"/>
    <x v="0"/>
    <n v="6"/>
    <n v="3"/>
    <n v="0.66666666666666663"/>
    <n v="0.1111111111111111"/>
  </r>
  <r>
    <x v="66"/>
    <x v="7"/>
    <x v="13"/>
    <s v="Muscle"/>
    <s v="SSEC"/>
    <x v="64"/>
    <x v="64"/>
    <x v="7"/>
    <m/>
    <m/>
    <s v="ANIG C-DO_Forêt vers Saint Privat"/>
    <x v="63"/>
    <x v="63"/>
    <x v="31"/>
    <x v="19"/>
    <x v="6"/>
    <x v="0"/>
    <x v="3"/>
    <x v="0"/>
    <x v="0"/>
    <n v="7"/>
    <n v="3.5"/>
    <n v="0.5714285714285714"/>
    <n v="8.1632653061224483E-2"/>
  </r>
  <r>
    <x v="66"/>
    <x v="7"/>
    <x v="13"/>
    <s v="Muscle"/>
    <s v="SSEC"/>
    <x v="64"/>
    <x v="64"/>
    <x v="7"/>
    <m/>
    <m/>
    <s v="ANIG C-DO_Forêt vers Saint Privat"/>
    <x v="63"/>
    <x v="63"/>
    <x v="31"/>
    <x v="24"/>
    <x v="6"/>
    <x v="0"/>
    <x v="3"/>
    <x v="0"/>
    <x v="0"/>
    <n v="7"/>
    <n v="3.5"/>
    <n v="0.5714285714285714"/>
    <n v="8.1632653061224483E-2"/>
  </r>
  <r>
    <x v="66"/>
    <x v="7"/>
    <x v="13"/>
    <s v="Muscle"/>
    <s v="SSEC"/>
    <x v="64"/>
    <x v="64"/>
    <x v="7"/>
    <m/>
    <m/>
    <s v="ANIG C-DO_Forêt vers Saint Privat"/>
    <x v="63"/>
    <x v="63"/>
    <x v="31"/>
    <x v="14"/>
    <x v="807"/>
    <x v="160"/>
    <x v="3"/>
    <x v="1"/>
    <x v="0"/>
    <n v="9.6"/>
    <n v="1.3"/>
    <n v="5.6804733727810639"/>
    <n v="0.59171597633136086"/>
  </r>
  <r>
    <x v="66"/>
    <x v="7"/>
    <x v="13"/>
    <s v="Muscle"/>
    <s v="SSEC"/>
    <x v="64"/>
    <x v="64"/>
    <x v="7"/>
    <m/>
    <m/>
    <s v="ANIG C-DO_Forêt vers Saint Privat"/>
    <x v="63"/>
    <x v="63"/>
    <x v="31"/>
    <x v="30"/>
    <x v="409"/>
    <x v="0"/>
    <x v="3"/>
    <x v="0"/>
    <x v="0"/>
    <n v="13"/>
    <n v="6.5"/>
    <n v="0.30769230769230771"/>
    <n v="2.3668639053254437E-2"/>
  </r>
  <r>
    <x v="66"/>
    <x v="7"/>
    <x v="13"/>
    <s v="Muscle"/>
    <s v="SSEC"/>
    <x v="64"/>
    <x v="64"/>
    <x v="7"/>
    <m/>
    <m/>
    <s v="ANIG C-DO_Forêt vers Saint Privat"/>
    <x v="63"/>
    <x v="63"/>
    <x v="31"/>
    <x v="9"/>
    <x v="321"/>
    <x v="0"/>
    <x v="3"/>
    <x v="0"/>
    <x v="0"/>
    <n v="40"/>
    <n v="20"/>
    <n v="0.1"/>
    <n v="2.5000000000000001E-3"/>
  </r>
  <r>
    <x v="66"/>
    <x v="7"/>
    <x v="13"/>
    <s v="Muscle"/>
    <s v="SSEC"/>
    <x v="64"/>
    <x v="64"/>
    <x v="7"/>
    <m/>
    <m/>
    <s v="ANIG C-DO_Forêt vers Saint Privat"/>
    <x v="63"/>
    <x v="63"/>
    <x v="31"/>
    <x v="27"/>
    <x v="269"/>
    <x v="0"/>
    <x v="3"/>
    <x v="0"/>
    <x v="0"/>
    <n v="70"/>
    <n v="35"/>
    <n v="5.7142857142857141E-2"/>
    <n v="8.1632653061224493E-4"/>
  </r>
  <r>
    <x v="66"/>
    <x v="7"/>
    <x v="13"/>
    <s v="Muscle"/>
    <s v="SSEC"/>
    <x v="64"/>
    <x v="64"/>
    <x v="7"/>
    <m/>
    <m/>
    <s v="ANIG C-DO_Forêt vers Saint Privat"/>
    <x v="63"/>
    <x v="63"/>
    <x v="31"/>
    <x v="2"/>
    <x v="567"/>
    <x v="0"/>
    <x v="3"/>
    <x v="0"/>
    <x v="0"/>
    <n v="400"/>
    <n v="200"/>
    <n v="0.01"/>
    <n v="2.5000000000000001E-5"/>
  </r>
  <r>
    <x v="66"/>
    <x v="7"/>
    <x v="13"/>
    <s v="Muscle"/>
    <s v="SSEC"/>
    <x v="64"/>
    <x v="64"/>
    <x v="7"/>
    <m/>
    <m/>
    <s v="ANIG C-DO_Forêt vers Saint Privat"/>
    <x v="63"/>
    <x v="63"/>
    <x v="31"/>
    <x v="16"/>
    <x v="808"/>
    <x v="348"/>
    <x v="3"/>
    <x v="1"/>
    <x v="0"/>
    <n v="430"/>
    <n v="50"/>
    <n v="0.17199999999999999"/>
    <n v="4.0000000000000002E-4"/>
  </r>
  <r>
    <x v="66"/>
    <x v="7"/>
    <x v="13"/>
    <s v="Muscle"/>
    <s v="SSEC"/>
    <x v="64"/>
    <x v="64"/>
    <x v="7"/>
    <m/>
    <m/>
    <s v="ANIG C-DO_Forêt vers Saint Privat"/>
    <x v="63"/>
    <x v="63"/>
    <x v="31"/>
    <x v="0"/>
    <x v="809"/>
    <x v="0"/>
    <x v="3"/>
    <x v="0"/>
    <x v="0"/>
    <n v="0.42600000000000005"/>
    <n v="0.21300000000000002"/>
    <n v="9.3896713615023479"/>
    <n v="22.041482069254332"/>
  </r>
  <r>
    <x v="66"/>
    <x v="7"/>
    <x v="13"/>
    <s v="Muscle"/>
    <s v="SSEC"/>
    <x v="64"/>
    <x v="64"/>
    <x v="7"/>
    <m/>
    <m/>
    <s v="ANIG C-DO_Forêt vers Saint Privat"/>
    <x v="63"/>
    <x v="63"/>
    <x v="31"/>
    <x v="8"/>
    <x v="810"/>
    <x v="0"/>
    <x v="3"/>
    <x v="0"/>
    <x v="0"/>
    <n v="0.46"/>
    <n v="0.23"/>
    <n v="8.695652173913043"/>
    <n v="18.903591682419659"/>
  </r>
  <r>
    <x v="66"/>
    <x v="7"/>
    <x v="13"/>
    <s v="Muscle"/>
    <s v="SSEC"/>
    <x v="64"/>
    <x v="64"/>
    <x v="7"/>
    <m/>
    <m/>
    <s v="ANIG C-DO_Forêt vers Saint Privat"/>
    <x v="63"/>
    <x v="63"/>
    <x v="31"/>
    <x v="25"/>
    <x v="450"/>
    <x v="0"/>
    <x v="3"/>
    <x v="0"/>
    <x v="0"/>
    <n v="0.54900000000000004"/>
    <n v="0.27450000000000002"/>
    <n v="7.285974499089253"/>
    <n v="13.271356100344722"/>
  </r>
  <r>
    <x v="66"/>
    <x v="7"/>
    <x v="13"/>
    <s v="Muscle"/>
    <s v="SSEC"/>
    <x v="64"/>
    <x v="64"/>
    <x v="7"/>
    <m/>
    <m/>
    <s v="ANIG C-DO_Forêt vers Saint Privat"/>
    <x v="63"/>
    <x v="63"/>
    <x v="31"/>
    <x v="13"/>
    <x v="811"/>
    <x v="0"/>
    <x v="3"/>
    <x v="0"/>
    <x v="0"/>
    <n v="0.57500000000000007"/>
    <n v="0.28750000000000003"/>
    <n v="6.9565217391304346"/>
    <n v="12.098298676748581"/>
  </r>
  <r>
    <x v="66"/>
    <x v="7"/>
    <x v="13"/>
    <s v="Muscle"/>
    <s v="SSEC"/>
    <x v="64"/>
    <x v="64"/>
    <x v="7"/>
    <m/>
    <m/>
    <s v="ANIG C-DO_Forêt vers Saint Privat"/>
    <x v="63"/>
    <x v="63"/>
    <x v="31"/>
    <x v="23"/>
    <x v="812"/>
    <x v="0"/>
    <x v="3"/>
    <x v="0"/>
    <x v="0"/>
    <n v="0.63700000000000001"/>
    <n v="0.31850000000000001"/>
    <n v="6.2794348508634226"/>
    <n v="9.8578255115595326"/>
  </r>
  <r>
    <x v="66"/>
    <x v="7"/>
    <x v="13"/>
    <s v="Muscle"/>
    <s v="SSEC"/>
    <x v="64"/>
    <x v="64"/>
    <x v="7"/>
    <m/>
    <m/>
    <s v="ANIG C-DO_Forêt vers Saint Privat"/>
    <x v="63"/>
    <x v="63"/>
    <x v="31"/>
    <x v="17"/>
    <x v="813"/>
    <x v="0"/>
    <x v="3"/>
    <x v="0"/>
    <x v="0"/>
    <n v="0.77"/>
    <n v="0.38500000000000001"/>
    <n v="5.1948051948051948"/>
    <n v="6.7465002529937594"/>
  </r>
  <r>
    <x v="66"/>
    <x v="7"/>
    <x v="13"/>
    <s v="Muscle"/>
    <s v="SSEC"/>
    <x v="64"/>
    <x v="64"/>
    <x v="7"/>
    <m/>
    <m/>
    <s v="ANIG C-DO_Forêt vers Saint Privat"/>
    <x v="63"/>
    <x v="63"/>
    <x v="31"/>
    <x v="12"/>
    <x v="814"/>
    <x v="0"/>
    <x v="3"/>
    <x v="0"/>
    <x v="0"/>
    <n v="0.83900000000000008"/>
    <n v="0.41950000000000004"/>
    <n v="4.7675804529201429"/>
    <n v="5.682455843766558"/>
  </r>
  <r>
    <x v="66"/>
    <x v="7"/>
    <x v="13"/>
    <s v="Muscle"/>
    <s v="SSEC"/>
    <x v="64"/>
    <x v="64"/>
    <x v="7"/>
    <m/>
    <m/>
    <s v="ANIG C-DO_Forêt vers Saint Privat"/>
    <x v="63"/>
    <x v="63"/>
    <x v="31"/>
    <x v="33"/>
    <x v="815"/>
    <x v="0"/>
    <x v="3"/>
    <x v="0"/>
    <x v="0"/>
    <n v="0.92300000000000004"/>
    <n v="0.46150000000000002"/>
    <n v="4.3336944745395449"/>
    <n v="4.6952269496636454"/>
  </r>
  <r>
    <x v="66"/>
    <x v="7"/>
    <x v="13"/>
    <s v="Muscle"/>
    <s v="SSEC"/>
    <x v="64"/>
    <x v="64"/>
    <x v="7"/>
    <m/>
    <m/>
    <s v="ANIG C-DO_Forêt vers Saint Privat"/>
    <x v="63"/>
    <x v="63"/>
    <x v="31"/>
    <x v="28"/>
    <x v="816"/>
    <x v="0"/>
    <x v="3"/>
    <x v="0"/>
    <x v="0"/>
    <n v="1.1200000000000001"/>
    <n v="0.56000000000000005"/>
    <n v="3.5714285714285712"/>
    <n v="3.1887755102040813"/>
  </r>
  <r>
    <x v="66"/>
    <x v="7"/>
    <x v="13"/>
    <s v="Muscle"/>
    <s v="SSEC"/>
    <x v="64"/>
    <x v="64"/>
    <x v="7"/>
    <m/>
    <m/>
    <s v="ANIG C-DO_Forêt vers Saint Privat"/>
    <x v="63"/>
    <x v="63"/>
    <x v="31"/>
    <x v="29"/>
    <x v="735"/>
    <x v="0"/>
    <x v="3"/>
    <x v="0"/>
    <x v="0"/>
    <n v="1.3"/>
    <n v="0.65"/>
    <n v="3.0769230769230766"/>
    <n v="2.3668639053254434"/>
  </r>
  <r>
    <x v="66"/>
    <x v="7"/>
    <x v="13"/>
    <s v="Muscle"/>
    <s v="SSEC"/>
    <x v="64"/>
    <x v="64"/>
    <x v="7"/>
    <m/>
    <m/>
    <s v="ANIG C-DO_Forêt vers Saint Privat"/>
    <x v="63"/>
    <x v="63"/>
    <x v="31"/>
    <x v="31"/>
    <x v="817"/>
    <x v="349"/>
    <x v="3"/>
    <x v="1"/>
    <x v="0"/>
    <n v="1.7290000000000001"/>
    <n v="1.08927"/>
    <n v="1.4572159219491838"/>
    <n v="0.84280851471901896"/>
  </r>
  <r>
    <x v="66"/>
    <x v="7"/>
    <x v="13"/>
    <s v="Muscle"/>
    <s v="SSEC"/>
    <x v="64"/>
    <x v="64"/>
    <x v="7"/>
    <m/>
    <m/>
    <s v="ANIG C-DO_Forêt vers Saint Privat"/>
    <x v="63"/>
    <x v="63"/>
    <x v="31"/>
    <x v="35"/>
    <x v="818"/>
    <x v="0"/>
    <x v="3"/>
    <x v="0"/>
    <x v="0"/>
    <n v="2.06"/>
    <n v="1.03"/>
    <n v="1.941747572815534"/>
    <n v="0.94259590913375435"/>
  </r>
  <r>
    <x v="66"/>
    <x v="7"/>
    <x v="13"/>
    <s v="Muscle"/>
    <s v="SSEC"/>
    <x v="64"/>
    <x v="64"/>
    <x v="7"/>
    <m/>
    <m/>
    <s v="ANIG C-DO_Forêt vers Saint Privat"/>
    <x v="63"/>
    <x v="63"/>
    <x v="31"/>
    <x v="34"/>
    <x v="819"/>
    <x v="0"/>
    <x v="3"/>
    <x v="0"/>
    <x v="0"/>
    <n v="2.0699999999999998"/>
    <n v="1.0349999999999999"/>
    <n v="1.9323671497584543"/>
    <n v="0.93351070036640305"/>
  </r>
  <r>
    <x v="66"/>
    <x v="7"/>
    <x v="13"/>
    <s v="Muscle"/>
    <s v="SSEC"/>
    <x v="64"/>
    <x v="64"/>
    <x v="7"/>
    <m/>
    <m/>
    <s v="ANIG C-DO_Forêt vers Saint Privat"/>
    <x v="63"/>
    <x v="63"/>
    <x v="31"/>
    <x v="32"/>
    <x v="820"/>
    <x v="0"/>
    <x v="4"/>
    <x v="0"/>
    <x v="0"/>
    <n v="2.0729099999999998"/>
    <n v="1.0364549999999999"/>
    <n v="1.9296544471298802"/>
    <n v="0.93089157133203104"/>
  </r>
  <r>
    <x v="66"/>
    <x v="7"/>
    <x v="13"/>
    <s v="Muscle"/>
    <s v="SSEC"/>
    <x v="64"/>
    <x v="64"/>
    <x v="7"/>
    <m/>
    <m/>
    <s v="ANIG C-DO_Forêt vers Saint Privat"/>
    <x v="63"/>
    <x v="63"/>
    <x v="31"/>
    <x v="38"/>
    <x v="821"/>
    <x v="0"/>
    <x v="3"/>
    <x v="0"/>
    <x v="0"/>
    <n v="2.1800000000000002"/>
    <n v="1.0900000000000001"/>
    <n v="1.8348623853211008"/>
    <n v="0.84167999326655996"/>
  </r>
  <r>
    <x v="66"/>
    <x v="7"/>
    <x v="13"/>
    <s v="Muscle"/>
    <s v="SSEC"/>
    <x v="64"/>
    <x v="64"/>
    <x v="7"/>
    <m/>
    <m/>
    <s v="ANIG C-DO_Forêt vers Saint Privat"/>
    <x v="63"/>
    <x v="63"/>
    <x v="31"/>
    <x v="22"/>
    <x v="822"/>
    <x v="0"/>
    <x v="3"/>
    <x v="0"/>
    <x v="0"/>
    <n v="2.62"/>
    <n v="1.31"/>
    <n v="1.5267175572519083"/>
    <n v="0.58271662490530851"/>
  </r>
  <r>
    <x v="66"/>
    <x v="7"/>
    <x v="13"/>
    <s v="Muscle"/>
    <s v="SSEC"/>
    <x v="64"/>
    <x v="64"/>
    <x v="7"/>
    <m/>
    <m/>
    <s v="ANIG C-DO_Forêt vers Saint Privat"/>
    <x v="63"/>
    <x v="63"/>
    <x v="31"/>
    <x v="26"/>
    <x v="823"/>
    <x v="0"/>
    <x v="3"/>
    <x v="0"/>
    <x v="0"/>
    <n v="2.91"/>
    <n v="1.4550000000000001"/>
    <n v="1.374570446735395"/>
    <n v="0.4723609782595859"/>
  </r>
  <r>
    <x v="66"/>
    <x v="7"/>
    <x v="13"/>
    <s v="Muscle"/>
    <s v="SSEC"/>
    <x v="64"/>
    <x v="64"/>
    <x v="7"/>
    <m/>
    <m/>
    <s v="ANIG C-DO_Forêt vers Saint Privat"/>
    <x v="63"/>
    <x v="63"/>
    <x v="31"/>
    <x v="30"/>
    <x v="824"/>
    <x v="0"/>
    <x v="3"/>
    <x v="0"/>
    <x v="0"/>
    <n v="4.1100000000000003"/>
    <n v="2.0550000000000002"/>
    <n v="0.97323600973236002"/>
    <n v="0.23679708265994159"/>
  </r>
  <r>
    <x v="66"/>
    <x v="7"/>
    <x v="13"/>
    <s v="Muscle"/>
    <s v="SSEC"/>
    <x v="64"/>
    <x v="64"/>
    <x v="7"/>
    <m/>
    <m/>
    <s v="ANIG C-DO_Forêt vers Saint Privat"/>
    <x v="63"/>
    <x v="63"/>
    <x v="31"/>
    <x v="1"/>
    <x v="555"/>
    <x v="0"/>
    <x v="3"/>
    <x v="0"/>
    <x v="0"/>
    <n v="6.92"/>
    <n v="3.46"/>
    <n v="0.57803468208092479"/>
    <n v="8.3531023422098963E-2"/>
  </r>
  <r>
    <x v="66"/>
    <x v="7"/>
    <x v="13"/>
    <s v="Muscle"/>
    <s v="SSEC"/>
    <x v="64"/>
    <x v="64"/>
    <x v="7"/>
    <m/>
    <m/>
    <s v="ANIG C-DO_Forêt vers Saint Privat"/>
    <x v="63"/>
    <x v="63"/>
    <x v="31"/>
    <x v="24"/>
    <x v="825"/>
    <x v="0"/>
    <x v="3"/>
    <x v="0"/>
    <x v="0"/>
    <n v="7.41"/>
    <n v="3.7050000000000001"/>
    <n v="0.53981106612685559"/>
    <n v="7.2848996778253114E-2"/>
  </r>
  <r>
    <x v="66"/>
    <x v="7"/>
    <x v="13"/>
    <s v="Muscle"/>
    <s v="SSEC"/>
    <x v="64"/>
    <x v="64"/>
    <x v="7"/>
    <m/>
    <m/>
    <s v="ANIG C-DO_Forêt vers Saint Privat"/>
    <x v="63"/>
    <x v="63"/>
    <x v="31"/>
    <x v="14"/>
    <x v="164"/>
    <x v="350"/>
    <x v="3"/>
    <x v="1"/>
    <x v="0"/>
    <n v="10.3"/>
    <n v="1.36269"/>
    <n v="5.5468074082516319"/>
    <n v="0.53852499109239149"/>
  </r>
  <r>
    <x v="66"/>
    <x v="7"/>
    <x v="13"/>
    <s v="Muscle"/>
    <s v="SSEC"/>
    <x v="64"/>
    <x v="64"/>
    <x v="7"/>
    <m/>
    <m/>
    <s v="ANIG C-DO_Forêt vers Saint Privat"/>
    <x v="63"/>
    <x v="63"/>
    <x v="31"/>
    <x v="39"/>
    <x v="576"/>
    <x v="351"/>
    <x v="9"/>
    <x v="1"/>
    <x v="0"/>
    <n v="15.4"/>
    <n v="1.9635"/>
    <n v="3.9944676622877315"/>
    <n v="0.25938101703167088"/>
  </r>
  <r>
    <x v="66"/>
    <x v="7"/>
    <x v="13"/>
    <s v="Muscle"/>
    <s v="SSEC"/>
    <x v="64"/>
    <x v="64"/>
    <x v="7"/>
    <m/>
    <m/>
    <s v="ANIG C-DO_Forêt vers Saint Privat"/>
    <x v="63"/>
    <x v="63"/>
    <x v="31"/>
    <x v="9"/>
    <x v="564"/>
    <x v="0"/>
    <x v="3"/>
    <x v="0"/>
    <x v="0"/>
    <n v="23"/>
    <n v="11.5"/>
    <n v="0.17391304347826086"/>
    <n v="7.5614366729678641E-3"/>
  </r>
  <r>
    <x v="66"/>
    <x v="7"/>
    <x v="13"/>
    <s v="Muscle"/>
    <s v="SCAL"/>
    <x v="64"/>
    <x v="64"/>
    <x v="7"/>
    <m/>
    <m/>
    <s v="ANIG C-DO_Forêt vers Saint Privat"/>
    <x v="63"/>
    <x v="63"/>
    <x v="31"/>
    <x v="36"/>
    <x v="826"/>
    <x v="0"/>
    <x v="5"/>
    <x v="0"/>
    <x v="0"/>
    <n v="33.038935818399395"/>
    <n v="16.519467909199697"/>
    <n v="0.12106927480916013"/>
    <n v="3.6644423257039837E-3"/>
  </r>
  <r>
    <x v="66"/>
    <x v="7"/>
    <x v="13"/>
    <s v="Muscle"/>
    <s v="SSEC"/>
    <x v="64"/>
    <x v="64"/>
    <x v="7"/>
    <m/>
    <m/>
    <s v="ANIG C-DO_Forêt vers Saint Privat"/>
    <x v="63"/>
    <x v="63"/>
    <x v="31"/>
    <x v="41"/>
    <x v="327"/>
    <x v="0"/>
    <x v="3"/>
    <x v="0"/>
    <x v="0"/>
    <n v="46"/>
    <n v="23"/>
    <n v="8.6956521739130432E-2"/>
    <n v="1.890359168241966E-3"/>
  </r>
  <r>
    <x v="66"/>
    <x v="7"/>
    <x v="13"/>
    <s v="Muscle"/>
    <s v="SSEC"/>
    <x v="64"/>
    <x v="64"/>
    <x v="7"/>
    <m/>
    <m/>
    <s v="ANIG C-DO_Forêt vers Saint Privat"/>
    <x v="63"/>
    <x v="63"/>
    <x v="31"/>
    <x v="37"/>
    <x v="827"/>
    <x v="0"/>
    <x v="4"/>
    <x v="0"/>
    <x v="0"/>
    <n v="47.7"/>
    <n v="23.85"/>
    <n v="8.3857442348008376E-2"/>
    <n v="1.7580176592873872E-3"/>
  </r>
  <r>
    <x v="66"/>
    <x v="7"/>
    <x v="13"/>
    <s v="Muscle"/>
    <s v="SSEC"/>
    <x v="64"/>
    <x v="64"/>
    <x v="7"/>
    <m/>
    <m/>
    <s v="ANIG C-DO_Forêt vers Saint Privat"/>
    <x v="63"/>
    <x v="63"/>
    <x v="31"/>
    <x v="40"/>
    <x v="828"/>
    <x v="0"/>
    <x v="4"/>
    <x v="0"/>
    <x v="0"/>
    <n v="72.600000000000009"/>
    <n v="36.300000000000004"/>
    <n v="5.5096418732782364E-2"/>
    <n v="7.5890383929452278E-4"/>
  </r>
  <r>
    <x v="66"/>
    <x v="7"/>
    <x v="13"/>
    <s v="Muscle"/>
    <s v="SSEC"/>
    <x v="64"/>
    <x v="64"/>
    <x v="7"/>
    <m/>
    <m/>
    <s v="ANIG C-DO_Forêt vers Saint Privat"/>
    <x v="63"/>
    <x v="63"/>
    <x v="31"/>
    <x v="42"/>
    <x v="829"/>
    <x v="0"/>
    <x v="3"/>
    <x v="0"/>
    <x v="0"/>
    <n v="88"/>
    <n v="44"/>
    <n v="4.5454545454545456E-2"/>
    <n v="5.1652892561983473E-4"/>
  </r>
  <r>
    <x v="66"/>
    <x v="7"/>
    <x v="13"/>
    <s v="Muscle"/>
    <s v="SCAL"/>
    <x v="64"/>
    <x v="64"/>
    <x v="7"/>
    <m/>
    <m/>
    <s v="ANIG C-DO_Forêt vers Saint Privat"/>
    <x v="63"/>
    <x v="63"/>
    <x v="31"/>
    <x v="36"/>
    <x v="830"/>
    <x v="0"/>
    <x v="6"/>
    <x v="0"/>
    <x v="0"/>
    <n v="132.23140495867801"/>
    <n v="66.115702479339006"/>
    <n v="3.0249999999999923E-2"/>
    <n v="2.2876562499999885E-4"/>
  </r>
  <r>
    <x v="66"/>
    <x v="7"/>
    <x v="13"/>
    <s v="Muscle"/>
    <s v="SSEC"/>
    <x v="64"/>
    <x v="64"/>
    <x v="7"/>
    <m/>
    <m/>
    <s v="ANIG C-DO_Forêt vers Saint Privat"/>
    <x v="63"/>
    <x v="63"/>
    <x v="31"/>
    <x v="36"/>
    <x v="831"/>
    <x v="0"/>
    <x v="8"/>
    <x v="0"/>
    <x v="0"/>
    <n v="249.85695212664501"/>
    <n v="124.92847606332251"/>
    <n v="1.6009160305343512E-2"/>
    <n v="6.4073303420546603E-5"/>
  </r>
  <r>
    <x v="66"/>
    <x v="7"/>
    <x v="13"/>
    <s v="Muscle"/>
    <s v="SSEC"/>
    <x v="64"/>
    <x v="64"/>
    <x v="7"/>
    <m/>
    <m/>
    <s v="ANIG C-DO_Forêt vers Saint Privat"/>
    <x v="63"/>
    <x v="63"/>
    <x v="31"/>
    <x v="36"/>
    <x v="832"/>
    <x v="0"/>
    <x v="8"/>
    <x v="0"/>
    <x v="0"/>
    <n v="265.18804243008697"/>
    <n v="132.59402121504348"/>
    <n v="1.5083636363636353E-2"/>
    <n v="5.6879021487603223E-5"/>
  </r>
  <r>
    <x v="66"/>
    <x v="7"/>
    <x v="13"/>
    <s v="Muscle"/>
    <s v="SFRA"/>
    <x v="64"/>
    <x v="64"/>
    <x v="7"/>
    <m/>
    <m/>
    <s v="ANIG C-DO_Forêt vers Saint Privat"/>
    <x v="63"/>
    <x v="63"/>
    <x v="31"/>
    <x v="40"/>
    <x v="833"/>
    <x v="0"/>
    <x v="4"/>
    <x v="0"/>
    <x v="0"/>
    <n v="311.10000000000002"/>
    <n v="155.55000000000001"/>
    <n v="1.2857602057216328E-2"/>
    <n v="4.1329482665433388E-5"/>
  </r>
  <r>
    <x v="66"/>
    <x v="7"/>
    <x v="13"/>
    <s v="Muscle"/>
    <s v="SSEC"/>
    <x v="64"/>
    <x v="64"/>
    <x v="7"/>
    <m/>
    <m/>
    <s v="ANIG C-DO_Forêt vers Saint Privat"/>
    <x v="63"/>
    <x v="63"/>
    <x v="31"/>
    <x v="16"/>
    <x v="834"/>
    <x v="352"/>
    <x v="3"/>
    <x v="1"/>
    <x v="0"/>
    <n v="476"/>
    <n v="60.69"/>
    <n v="0.12923277730930899"/>
    <n v="2.7149743132207766E-4"/>
  </r>
  <r>
    <x v="66"/>
    <x v="7"/>
    <x v="13"/>
    <s v="Muscle"/>
    <s v="SFRA"/>
    <x v="64"/>
    <x v="64"/>
    <x v="7"/>
    <m/>
    <m/>
    <s v="ANIG C-DO_Forêt vers Saint Privat"/>
    <x v="63"/>
    <x v="63"/>
    <x v="31"/>
    <x v="40"/>
    <x v="835"/>
    <x v="0"/>
    <x v="4"/>
    <x v="0"/>
    <x v="0"/>
    <n v="1048.5999999999999"/>
    <n v="524.29999999999995"/>
    <n v="3.8146099561319861E-3"/>
    <n v="3.6378122793553179E-6"/>
  </r>
  <r>
    <x v="67"/>
    <x v="6"/>
    <x v="10"/>
    <m/>
    <s v="SSEC"/>
    <x v="65"/>
    <x v="65"/>
    <x v="5"/>
    <m/>
    <m/>
    <s v="SR C-DO_Secteur 0 Point 0B"/>
    <x v="50"/>
    <x v="50"/>
    <x v="32"/>
    <x v="13"/>
    <x v="836"/>
    <x v="0"/>
    <x v="3"/>
    <x v="0"/>
    <x v="0"/>
    <n v="0.39500000000000002"/>
    <n v="0.19750000000000001"/>
    <n v="10.126582278481012"/>
    <n v="25.63691716071142"/>
  </r>
  <r>
    <x v="67"/>
    <x v="6"/>
    <x v="10"/>
    <m/>
    <s v="SSEC"/>
    <x v="65"/>
    <x v="65"/>
    <x v="5"/>
    <m/>
    <m/>
    <s v="SR C-DO_Secteur 0 Point 0B"/>
    <x v="50"/>
    <x v="50"/>
    <x v="32"/>
    <x v="12"/>
    <x v="837"/>
    <x v="0"/>
    <x v="3"/>
    <x v="0"/>
    <x v="0"/>
    <n v="0.42499999999999999"/>
    <n v="0.21249999999999999"/>
    <n v="9.4117647058823533"/>
    <n v="22.145328719723185"/>
  </r>
  <r>
    <x v="67"/>
    <x v="6"/>
    <x v="10"/>
    <m/>
    <s v="SSEC"/>
    <x v="65"/>
    <x v="65"/>
    <x v="5"/>
    <m/>
    <m/>
    <s v="SR C-DO_Secteur 0 Point 0B"/>
    <x v="50"/>
    <x v="50"/>
    <x v="32"/>
    <x v="14"/>
    <x v="838"/>
    <x v="353"/>
    <x v="3"/>
    <x v="1"/>
    <x v="0"/>
    <n v="0.48299999999999998"/>
    <n v="9.8870100000000002E-2"/>
    <n v="49.410265090385728"/>
    <n v="102.29868548734105"/>
  </r>
  <r>
    <x v="67"/>
    <x v="6"/>
    <x v="10"/>
    <m/>
    <s v="SSEC"/>
    <x v="65"/>
    <x v="65"/>
    <x v="5"/>
    <m/>
    <m/>
    <s v="SR C-DO_Secteur 0 Point 0B"/>
    <x v="50"/>
    <x v="50"/>
    <x v="32"/>
    <x v="33"/>
    <x v="839"/>
    <x v="0"/>
    <x v="3"/>
    <x v="0"/>
    <x v="0"/>
    <n v="0.49"/>
    <n v="0.245"/>
    <n v="8.1632653061224492"/>
    <n v="16.659725114535611"/>
  </r>
  <r>
    <x v="67"/>
    <x v="6"/>
    <x v="10"/>
    <m/>
    <s v="SSEC"/>
    <x v="65"/>
    <x v="65"/>
    <x v="5"/>
    <m/>
    <m/>
    <s v="SR C-DO_Secteur 0 Point 0B"/>
    <x v="50"/>
    <x v="50"/>
    <x v="32"/>
    <x v="8"/>
    <x v="840"/>
    <x v="0"/>
    <x v="3"/>
    <x v="0"/>
    <x v="0"/>
    <n v="0.64200000000000002"/>
    <n v="0.32100000000000001"/>
    <n v="6.2305295950155761"/>
    <n v="9.7048747585912398"/>
  </r>
  <r>
    <x v="67"/>
    <x v="6"/>
    <x v="10"/>
    <m/>
    <s v="SSEC"/>
    <x v="65"/>
    <x v="65"/>
    <x v="5"/>
    <m/>
    <m/>
    <s v="SR C-DO_Secteur 0 Point 0B"/>
    <x v="50"/>
    <x v="50"/>
    <x v="32"/>
    <x v="17"/>
    <x v="841"/>
    <x v="0"/>
    <x v="3"/>
    <x v="0"/>
    <x v="0"/>
    <n v="0.751"/>
    <n v="0.3755"/>
    <n v="5.3262316910785623"/>
    <n v="7.0921860067623994"/>
  </r>
  <r>
    <x v="67"/>
    <x v="6"/>
    <x v="10"/>
    <m/>
    <s v="SSEC"/>
    <x v="65"/>
    <x v="65"/>
    <x v="5"/>
    <m/>
    <m/>
    <s v="SR C-DO_Secteur 0 Point 0B"/>
    <x v="50"/>
    <x v="50"/>
    <x v="32"/>
    <x v="35"/>
    <x v="842"/>
    <x v="354"/>
    <x v="3"/>
    <x v="1"/>
    <x v="0"/>
    <n v="0.83499999999999996"/>
    <n v="0.43586999999999998"/>
    <n v="4.3951380279912273"/>
    <n v="5.2636383568757221"/>
  </r>
  <r>
    <x v="67"/>
    <x v="6"/>
    <x v="10"/>
    <m/>
    <s v="SSEC"/>
    <x v="65"/>
    <x v="65"/>
    <x v="5"/>
    <m/>
    <m/>
    <s v="SR C-DO_Secteur 0 Point 0B"/>
    <x v="50"/>
    <x v="50"/>
    <x v="32"/>
    <x v="38"/>
    <x v="843"/>
    <x v="0"/>
    <x v="3"/>
    <x v="0"/>
    <x v="0"/>
    <n v="2.99"/>
    <n v="1.4950000000000001"/>
    <n v="1.3377926421404682"/>
    <n v="0.44742228834129366"/>
  </r>
  <r>
    <x v="67"/>
    <x v="6"/>
    <x v="10"/>
    <m/>
    <s v="SSEC"/>
    <x v="65"/>
    <x v="65"/>
    <x v="5"/>
    <m/>
    <m/>
    <s v="SR C-DO_Secteur 0 Point 0B"/>
    <x v="50"/>
    <x v="50"/>
    <x v="32"/>
    <x v="0"/>
    <x v="844"/>
    <x v="0"/>
    <x v="3"/>
    <x v="0"/>
    <x v="0"/>
    <n v="3.7553999999999998"/>
    <n v="1.8776999999999999"/>
    <n v="1.065132875326197"/>
    <n v="0.28362701052516298"/>
  </r>
  <r>
    <x v="67"/>
    <x v="6"/>
    <x v="10"/>
    <m/>
    <s v="SSEC"/>
    <x v="65"/>
    <x v="65"/>
    <x v="5"/>
    <m/>
    <m/>
    <s v="SR C-DO_Secteur 0 Point 0B"/>
    <x v="50"/>
    <x v="50"/>
    <x v="32"/>
    <x v="34"/>
    <x v="845"/>
    <x v="355"/>
    <x v="3"/>
    <x v="1"/>
    <x v="0"/>
    <n v="6.44"/>
    <n v="3.0950639999999998"/>
    <n v="0.67227444014439441"/>
    <n v="0.1043904410162103"/>
  </r>
  <r>
    <x v="67"/>
    <x v="6"/>
    <x v="10"/>
    <m/>
    <s v="SSEC"/>
    <x v="65"/>
    <x v="65"/>
    <x v="5"/>
    <m/>
    <m/>
    <s v="SR C-DO_Secteur 0 Point 0B"/>
    <x v="50"/>
    <x v="50"/>
    <x v="32"/>
    <x v="25"/>
    <x v="188"/>
    <x v="356"/>
    <x v="3"/>
    <x v="1"/>
    <x v="0"/>
    <n v="13.5"/>
    <n v="0.45008999999999999"/>
    <n v="66.640007997867201"/>
    <n v="4.9362968887309044"/>
  </r>
  <r>
    <x v="67"/>
    <x v="6"/>
    <x v="10"/>
    <m/>
    <s v="SSEC"/>
    <x v="65"/>
    <x v="65"/>
    <x v="5"/>
    <m/>
    <m/>
    <s v="SR C-DO_Secteur 0 Point 0B"/>
    <x v="50"/>
    <x v="50"/>
    <x v="32"/>
    <x v="9"/>
    <x v="846"/>
    <x v="0"/>
    <x v="3"/>
    <x v="0"/>
    <x v="0"/>
    <n v="15.9"/>
    <n v="7.95"/>
    <n v="0.25157232704402516"/>
    <n v="1.5822158933586489E-2"/>
  </r>
  <r>
    <x v="67"/>
    <x v="6"/>
    <x v="10"/>
    <m/>
    <s v="SSEC"/>
    <x v="65"/>
    <x v="65"/>
    <x v="5"/>
    <m/>
    <m/>
    <s v="SR C-DO_Secteur 0 Point 0B"/>
    <x v="50"/>
    <x v="50"/>
    <x v="32"/>
    <x v="30"/>
    <x v="847"/>
    <x v="357"/>
    <x v="3"/>
    <x v="1"/>
    <x v="0"/>
    <n v="21.5"/>
    <n v="1.85287"/>
    <n v="6.2625118489385754"/>
    <n v="0.29127962088086395"/>
  </r>
  <r>
    <x v="67"/>
    <x v="6"/>
    <x v="10"/>
    <m/>
    <s v="SSEC"/>
    <x v="65"/>
    <x v="65"/>
    <x v="5"/>
    <m/>
    <m/>
    <s v="SR C-DO_Secteur 0 Point 0B"/>
    <x v="50"/>
    <x v="50"/>
    <x v="32"/>
    <x v="4"/>
    <x v="848"/>
    <x v="358"/>
    <x v="3"/>
    <x v="1"/>
    <x v="4"/>
    <n v="22.3"/>
    <n v="6.4246299999999996"/>
    <n v="0.54026722285693329"/>
    <n v="2.4227229724526157E-2"/>
  </r>
  <r>
    <x v="67"/>
    <x v="6"/>
    <x v="10"/>
    <m/>
    <s v="SSEC"/>
    <x v="65"/>
    <x v="65"/>
    <x v="5"/>
    <m/>
    <m/>
    <s v="SR C-DO_Secteur 0 Point 0B"/>
    <x v="50"/>
    <x v="50"/>
    <x v="32"/>
    <x v="39"/>
    <x v="849"/>
    <x v="359"/>
    <x v="9"/>
    <x v="1"/>
    <x v="0"/>
    <n v="23.4"/>
    <n v="0.81104399999999999"/>
    <n v="35.573535160155025"/>
    <n v="1.5202365453057705"/>
  </r>
  <r>
    <x v="67"/>
    <x v="6"/>
    <x v="10"/>
    <m/>
    <s v="SSEC"/>
    <x v="65"/>
    <x v="65"/>
    <x v="5"/>
    <m/>
    <m/>
    <s v="SR C-DO_Secteur 0 Point 0B"/>
    <x v="50"/>
    <x v="50"/>
    <x v="32"/>
    <x v="1"/>
    <x v="750"/>
    <x v="360"/>
    <x v="3"/>
    <x v="1"/>
    <x v="7"/>
    <n v="24.6"/>
    <n v="3.0430199999999998"/>
    <n v="2.6565958730091284"/>
    <n v="0.10799170215484261"/>
  </r>
  <r>
    <x v="67"/>
    <x v="6"/>
    <x v="10"/>
    <m/>
    <s v="SSEC"/>
    <x v="65"/>
    <x v="65"/>
    <x v="5"/>
    <m/>
    <m/>
    <s v="SR C-DO_Secteur 0 Point 0B"/>
    <x v="50"/>
    <x v="50"/>
    <x v="32"/>
    <x v="28"/>
    <x v="850"/>
    <x v="361"/>
    <x v="3"/>
    <x v="1"/>
    <x v="0"/>
    <n v="28.4"/>
    <n v="0.80201599999999995"/>
    <n v="44.152192565386784"/>
    <n v="1.5546546677953095"/>
  </r>
  <r>
    <x v="67"/>
    <x v="6"/>
    <x v="10"/>
    <m/>
    <s v="SSEC"/>
    <x v="65"/>
    <x v="65"/>
    <x v="5"/>
    <m/>
    <m/>
    <s v="SR C-DO_Secteur 0 Point 0B"/>
    <x v="50"/>
    <x v="50"/>
    <x v="32"/>
    <x v="42"/>
    <x v="851"/>
    <x v="362"/>
    <x v="3"/>
    <x v="1"/>
    <x v="0"/>
    <n v="40.76"/>
    <n v="12.064959999999999"/>
    <n v="0.28001571313774593"/>
    <n v="6.8698653861076035E-3"/>
  </r>
  <r>
    <x v="67"/>
    <x v="6"/>
    <x v="10"/>
    <m/>
    <s v="SSEC"/>
    <x v="65"/>
    <x v="65"/>
    <x v="5"/>
    <m/>
    <m/>
    <s v="SR C-DO_Secteur 0 Point 0B"/>
    <x v="50"/>
    <x v="50"/>
    <x v="32"/>
    <x v="23"/>
    <x v="852"/>
    <x v="363"/>
    <x v="3"/>
    <x v="1"/>
    <x v="0"/>
    <n v="44.3"/>
    <n v="6.1931399999999996"/>
    <n v="1.1549998583277175"/>
    <n v="2.6072231564959764E-2"/>
  </r>
  <r>
    <x v="67"/>
    <x v="6"/>
    <x v="10"/>
    <m/>
    <s v="SSEC"/>
    <x v="65"/>
    <x v="65"/>
    <x v="5"/>
    <m/>
    <m/>
    <s v="SR C-DO_Secteur 0 Point 0B"/>
    <x v="50"/>
    <x v="50"/>
    <x v="32"/>
    <x v="24"/>
    <x v="853"/>
    <x v="364"/>
    <x v="3"/>
    <x v="1"/>
    <x v="0"/>
    <n v="44.7"/>
    <n v="4.0422209999999996"/>
    <n v="2.7356933528435579"/>
    <n v="6.1201193575918515E-2"/>
  </r>
  <r>
    <x v="67"/>
    <x v="6"/>
    <x v="10"/>
    <m/>
    <s v="SSEC"/>
    <x v="65"/>
    <x v="65"/>
    <x v="5"/>
    <m/>
    <m/>
    <s v="SR C-DO_Secteur 0 Point 0B"/>
    <x v="50"/>
    <x v="50"/>
    <x v="32"/>
    <x v="22"/>
    <x v="854"/>
    <x v="365"/>
    <x v="3"/>
    <x v="1"/>
    <x v="0"/>
    <n v="46.1"/>
    <n v="2.8913920000000002"/>
    <n v="5.514256645595065"/>
    <n v="0.11961511161811421"/>
  </r>
  <r>
    <x v="67"/>
    <x v="6"/>
    <x v="10"/>
    <m/>
    <s v="SSEC"/>
    <x v="65"/>
    <x v="65"/>
    <x v="5"/>
    <m/>
    <m/>
    <s v="SR C-DO_Secteur 0 Point 0B"/>
    <x v="50"/>
    <x v="50"/>
    <x v="32"/>
    <x v="41"/>
    <x v="855"/>
    <x v="0"/>
    <x v="3"/>
    <x v="0"/>
    <x v="0"/>
    <n v="64.099999999999994"/>
    <n v="32.049999999999997"/>
    <n v="6.2402496099843996E-2"/>
    <n v="9.7351787987276137E-4"/>
  </r>
  <r>
    <x v="67"/>
    <x v="6"/>
    <x v="10"/>
    <m/>
    <s v="SSEC"/>
    <x v="65"/>
    <x v="65"/>
    <x v="5"/>
    <m/>
    <m/>
    <s v="SR C-DO_Secteur 0 Point 0B"/>
    <x v="50"/>
    <x v="50"/>
    <x v="32"/>
    <x v="16"/>
    <x v="856"/>
    <x v="366"/>
    <x v="3"/>
    <x v="1"/>
    <x v="0"/>
    <n v="726"/>
    <n v="25.163160000000001"/>
    <n v="1.1465850175587156"/>
    <n v="1.5793182060037405E-3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13"/>
    <x v="857"/>
    <x v="0"/>
    <x v="3"/>
    <x v="0"/>
    <x v="0"/>
    <n v="0.57899999999999996"/>
    <n v="0.28949999999999998"/>
    <n v="6.9084628670120907"/>
    <n v="11.931714796221227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12"/>
    <x v="858"/>
    <x v="0"/>
    <x v="3"/>
    <x v="0"/>
    <x v="0"/>
    <n v="0.72299999999999998"/>
    <n v="0.36149999999999999"/>
    <n v="5.532503457814661"/>
    <n v="7.6521486276827959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8"/>
    <x v="859"/>
    <x v="0"/>
    <x v="3"/>
    <x v="0"/>
    <x v="0"/>
    <n v="0.83599999999999997"/>
    <n v="0.41799999999999998"/>
    <n v="4.7846889952153111"/>
    <n v="5.7233121952336257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33"/>
    <x v="860"/>
    <x v="0"/>
    <x v="3"/>
    <x v="0"/>
    <x v="0"/>
    <n v="0.88900000000000001"/>
    <n v="0.44450000000000001"/>
    <n v="4.4994375703037122"/>
    <n v="5.0612346122651424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17"/>
    <x v="735"/>
    <x v="0"/>
    <x v="3"/>
    <x v="0"/>
    <x v="0"/>
    <n v="1.3"/>
    <n v="0.65"/>
    <n v="3.0769230769230766"/>
    <n v="2.3668639053254434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38"/>
    <x v="861"/>
    <x v="367"/>
    <x v="3"/>
    <x v="1"/>
    <x v="0"/>
    <n v="2.544"/>
    <n v="1.4577119999999999"/>
    <n v="1.1972191338757447"/>
    <n v="0.47060500545430217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35"/>
    <x v="862"/>
    <x v="368"/>
    <x v="3"/>
    <x v="1"/>
    <x v="0"/>
    <n v="4.42"/>
    <n v="0.99892000000000003"/>
    <n v="4.4295626887658139"/>
    <n v="1.0021635042456591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14"/>
    <x v="607"/>
    <x v="369"/>
    <x v="3"/>
    <x v="1"/>
    <x v="0"/>
    <n v="11.1"/>
    <n v="1.39527"/>
    <n v="5.7017276103519627"/>
    <n v="0.51366915408576241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0"/>
    <x v="863"/>
    <x v="0"/>
    <x v="3"/>
    <x v="0"/>
    <x v="0"/>
    <n v="14.077"/>
    <n v="7.0385"/>
    <n v="0.28415145272430209"/>
    <n v="2.0185512021332817E-2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34"/>
    <x v="783"/>
    <x v="370"/>
    <x v="3"/>
    <x v="1"/>
    <x v="0"/>
    <n v="19.3"/>
    <n v="4.1282699999999997"/>
    <n v="1.1324554387023487"/>
    <n v="5.8676447601157963E-2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25"/>
    <x v="864"/>
    <x v="371"/>
    <x v="3"/>
    <x v="1"/>
    <x v="0"/>
    <n v="25.5"/>
    <n v="3.2639999999999998"/>
    <n v="2.3935355392156867"/>
    <n v="9.3864138792772028E-2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9"/>
    <x v="865"/>
    <x v="0"/>
    <x v="3"/>
    <x v="0"/>
    <x v="0"/>
    <n v="26.9"/>
    <n v="13.45"/>
    <n v="0.14869888475836432"/>
    <n v="5.5278395820953282E-3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39"/>
    <x v="866"/>
    <x v="372"/>
    <x v="9"/>
    <x v="1"/>
    <x v="0"/>
    <n v="27.9"/>
    <n v="3.4568099999999999"/>
    <n v="2.334818812771764"/>
    <n v="8.3685262106514849E-2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4"/>
    <x v="867"/>
    <x v="373"/>
    <x v="3"/>
    <x v="1"/>
    <x v="4"/>
    <n v="76"/>
    <n v="21.758800000000001"/>
    <n v="0.16052538185280205"/>
    <n v="2.1121760770105532E-3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1"/>
    <x v="868"/>
    <x v="374"/>
    <x v="3"/>
    <x v="1"/>
    <x v="3"/>
    <n v="80.3"/>
    <n v="9.7965999999999998"/>
    <n v="0.83669041417179535"/>
    <n v="1.0419556839001188E-2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22"/>
    <x v="869"/>
    <x v="375"/>
    <x v="3"/>
    <x v="1"/>
    <x v="0"/>
    <n v="83.4"/>
    <n v="10.683540000000001"/>
    <n v="0.73069425012909572"/>
    <n v="8.7613219439939532E-3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23"/>
    <x v="870"/>
    <x v="376"/>
    <x v="3"/>
    <x v="1"/>
    <x v="0"/>
    <n v="86.2"/>
    <n v="15.791840000000001"/>
    <n v="0.34565416593904158"/>
    <n v="4.009909117622292E-3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24"/>
    <x v="871"/>
    <x v="377"/>
    <x v="3"/>
    <x v="1"/>
    <x v="0"/>
    <n v="94.6"/>
    <n v="13.3386"/>
    <n v="0.53170487019329493"/>
    <n v="5.6205588815358871E-3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28"/>
    <x v="872"/>
    <x v="378"/>
    <x v="3"/>
    <x v="1"/>
    <x v="0"/>
    <n v="95.5"/>
    <n v="11.6701"/>
    <n v="0.7012198743495327"/>
    <n v="7.3426164853354209E-3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41"/>
    <x v="873"/>
    <x v="379"/>
    <x v="3"/>
    <x v="1"/>
    <x v="0"/>
    <n v="113"/>
    <n v="54.081800000000001"/>
    <n v="3.8634577563355116E-2"/>
    <n v="3.418989164898683E-4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30"/>
    <x v="874"/>
    <x v="380"/>
    <x v="3"/>
    <x v="1"/>
    <x v="0"/>
    <n v="118"/>
    <n v="15.918200000000001"/>
    <n v="0.4656869773775506"/>
    <n v="3.9464998082843275E-3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42"/>
    <x v="875"/>
    <x v="381"/>
    <x v="3"/>
    <x v="1"/>
    <x v="0"/>
    <n v="123"/>
    <n v="28.9665"/>
    <n v="0.14659294360939606"/>
    <n v="1.1918125496698866E-3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16"/>
    <x v="876"/>
    <x v="382"/>
    <x v="3"/>
    <x v="1"/>
    <x v="0"/>
    <n v="866"/>
    <n v="107.2974"/>
    <n v="7.5221067986526821E-2"/>
    <n v="8.6860355642640681E-5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13"/>
    <x v="877"/>
    <x v="0"/>
    <x v="3"/>
    <x v="0"/>
    <x v="0"/>
    <n v="0.98099999999999998"/>
    <n v="0.49049999999999999"/>
    <n v="4.077471967380224"/>
    <n v="4.1564444111928891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8"/>
    <x v="457"/>
    <x v="0"/>
    <x v="3"/>
    <x v="0"/>
    <x v="0"/>
    <n v="1.17"/>
    <n v="0.58499999999999996"/>
    <n v="3.4188034188034191"/>
    <n v="2.9220542041054864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12"/>
    <x v="878"/>
    <x v="0"/>
    <x v="3"/>
    <x v="0"/>
    <x v="0"/>
    <n v="1.23"/>
    <n v="0.61499999999999999"/>
    <n v="3.2520325203252032"/>
    <n v="2.6439288783131736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17"/>
    <x v="879"/>
    <x v="0"/>
    <x v="3"/>
    <x v="0"/>
    <x v="0"/>
    <n v="1.48"/>
    <n v="0.74"/>
    <n v="2.7027027027027026"/>
    <n v="1.8261504747991235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33"/>
    <x v="880"/>
    <x v="0"/>
    <x v="3"/>
    <x v="0"/>
    <x v="0"/>
    <n v="1.53"/>
    <n v="0.76500000000000001"/>
    <n v="2.6143790849673203"/>
    <n v="1.7087444999786408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35"/>
    <x v="881"/>
    <x v="383"/>
    <x v="3"/>
    <x v="1"/>
    <x v="0"/>
    <n v="3.85"/>
    <n v="1.4418249999999999"/>
    <n v="1.8519771603990707"/>
    <n v="0.4810330286750833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38"/>
    <x v="882"/>
    <x v="0"/>
    <x v="3"/>
    <x v="0"/>
    <x v="0"/>
    <n v="4.21"/>
    <n v="2.105"/>
    <n v="0.95011876484560565"/>
    <n v="0.22568141682793486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34"/>
    <x v="883"/>
    <x v="384"/>
    <x v="3"/>
    <x v="1"/>
    <x v="0"/>
    <n v="11.9"/>
    <n v="4.80403"/>
    <n v="0.51562686863982865"/>
    <n v="4.332998896133014E-2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14"/>
    <x v="883"/>
    <x v="385"/>
    <x v="3"/>
    <x v="1"/>
    <x v="0"/>
    <n v="11.9"/>
    <n v="2.13367"/>
    <n v="2.6139210098321306"/>
    <n v="0.21965722771698576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0"/>
    <x v="884"/>
    <x v="0"/>
    <x v="3"/>
    <x v="0"/>
    <x v="0"/>
    <n v="12.829000000000001"/>
    <n v="6.4145000000000003"/>
    <n v="0.31179359264167122"/>
    <n v="2.4303811103100099E-2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25"/>
    <x v="682"/>
    <x v="386"/>
    <x v="3"/>
    <x v="1"/>
    <x v="0"/>
    <n v="19.8"/>
    <n v="2.58588"/>
    <n v="2.96106851081066"/>
    <n v="0.14954891468740705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39"/>
    <x v="885"/>
    <x v="387"/>
    <x v="9"/>
    <x v="1"/>
    <x v="0"/>
    <n v="20.5"/>
    <n v="2.5912000000000002"/>
    <n v="3.0531770627752741"/>
    <n v="0.14893546647684264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9"/>
    <x v="886"/>
    <x v="388"/>
    <x v="3"/>
    <x v="1"/>
    <x v="0"/>
    <n v="40.549999999999997"/>
    <n v="14.354699999999999"/>
    <n v="0.19678981497782239"/>
    <n v="4.8530163989598616E-3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1"/>
    <x v="887"/>
    <x v="389"/>
    <x v="3"/>
    <x v="1"/>
    <x v="3"/>
    <n v="65.3"/>
    <n v="8.2408599999999996"/>
    <n v="0.96154166791010043"/>
    <n v="1.4724987257428797E-2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23"/>
    <x v="888"/>
    <x v="390"/>
    <x v="3"/>
    <x v="1"/>
    <x v="0"/>
    <n v="66.5"/>
    <n v="12.2227"/>
    <n v="0.4451304874651566"/>
    <n v="6.6936915408294228E-3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4"/>
    <x v="889"/>
    <x v="391"/>
    <x v="3"/>
    <x v="1"/>
    <x v="4"/>
    <n v="70.3"/>
    <n v="26.158629999999999"/>
    <n v="0.10273663453781054"/>
    <n v="1.4614030517469494E-3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24"/>
    <x v="890"/>
    <x v="392"/>
    <x v="3"/>
    <x v="1"/>
    <x v="0"/>
    <n v="72"/>
    <n v="13.219200000000001"/>
    <n v="0.41202365450873857"/>
    <n v="5.7225507570658135E-3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22"/>
    <x v="891"/>
    <x v="393"/>
    <x v="3"/>
    <x v="1"/>
    <x v="0"/>
    <n v="72.900000000000006"/>
    <n v="9.5571900000000003"/>
    <n v="0.79811796823501502"/>
    <n v="1.0948120277572221E-2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28"/>
    <x v="892"/>
    <x v="394"/>
    <x v="3"/>
    <x v="1"/>
    <x v="0"/>
    <n v="78.3"/>
    <n v="9.8658000000000001"/>
    <n v="0.80444646521396501"/>
    <n v="1.0273901216014878E-2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42"/>
    <x v="664"/>
    <x v="395"/>
    <x v="3"/>
    <x v="1"/>
    <x v="0"/>
    <n v="110"/>
    <n v="36.146000000000001"/>
    <n v="8.4192265633737579E-2"/>
    <n v="7.6538423303397799E-4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41"/>
    <x v="874"/>
    <x v="0"/>
    <x v="3"/>
    <x v="0"/>
    <x v="0"/>
    <n v="118"/>
    <n v="59"/>
    <n v="3.3898305084745763E-2"/>
    <n v="2.8727377190462512E-4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30"/>
    <x v="268"/>
    <x v="396"/>
    <x v="3"/>
    <x v="1"/>
    <x v="0"/>
    <n v="130"/>
    <n v="17.056000000000001"/>
    <n v="0.44687800302018021"/>
    <n v="3.4375231001552327E-3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16"/>
    <x v="893"/>
    <x v="397"/>
    <x v="3"/>
    <x v="1"/>
    <x v="0"/>
    <n v="635"/>
    <n v="80.263999999999996"/>
    <n v="9.8567133522666356E-2"/>
    <n v="1.552238323191596E-4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13"/>
    <x v="894"/>
    <x v="0"/>
    <x v="3"/>
    <x v="0"/>
    <x v="0"/>
    <n v="0.63"/>
    <n v="0.315"/>
    <n v="6.3492063492063489"/>
    <n v="10.078105316200553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12"/>
    <x v="895"/>
    <x v="0"/>
    <x v="3"/>
    <x v="0"/>
    <x v="0"/>
    <n v="0.77900000000000003"/>
    <n v="0.38950000000000001"/>
    <n v="5.1347881899871624"/>
    <n v="6.5915124390079107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8"/>
    <x v="896"/>
    <x v="0"/>
    <x v="3"/>
    <x v="0"/>
    <x v="0"/>
    <n v="0.871"/>
    <n v="0.4355"/>
    <n v="4.5924225028702637"/>
    <n v="5.2725861112172954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33"/>
    <x v="815"/>
    <x v="0"/>
    <x v="3"/>
    <x v="0"/>
    <x v="0"/>
    <n v="0.92300000000000004"/>
    <n v="0.46150000000000002"/>
    <n v="4.3336944745395449"/>
    <n v="4.6952269496636454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17"/>
    <x v="897"/>
    <x v="0"/>
    <x v="3"/>
    <x v="0"/>
    <x v="0"/>
    <n v="0.94599999999999995"/>
    <n v="0.47299999999999998"/>
    <n v="4.2283298097251585"/>
    <n v="4.469693244952599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38"/>
    <x v="898"/>
    <x v="0"/>
    <x v="3"/>
    <x v="0"/>
    <x v="0"/>
    <n v="2.65"/>
    <n v="1.325"/>
    <n v="1.5094339622641508"/>
    <n v="0.56959772160911359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35"/>
    <x v="227"/>
    <x v="398"/>
    <x v="3"/>
    <x v="1"/>
    <x v="0"/>
    <n v="4.9800000000000004"/>
    <n v="1.10805"/>
    <n v="4.0561184264896992"/>
    <n v="0.8144816117449194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14"/>
    <x v="264"/>
    <x v="399"/>
    <x v="3"/>
    <x v="1"/>
    <x v="0"/>
    <n v="12.9"/>
    <n v="2.05755"/>
    <n v="3.0471154900192112"/>
    <n v="0.23621050310226441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0"/>
    <x v="899"/>
    <x v="0"/>
    <x v="3"/>
    <x v="0"/>
    <x v="0"/>
    <n v="16.378"/>
    <n v="8.1890000000000001"/>
    <n v="0.24423006472096717"/>
    <n v="1.4912081128401951E-2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34"/>
    <x v="900"/>
    <x v="400"/>
    <x v="3"/>
    <x v="1"/>
    <x v="0"/>
    <n v="19.7"/>
    <n v="5.89621"/>
    <n v="0.5666571071423806"/>
    <n v="2.8764320159511705E-2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39"/>
    <x v="633"/>
    <x v="401"/>
    <x v="9"/>
    <x v="1"/>
    <x v="0"/>
    <n v="24"/>
    <n v="2.9832000000000001"/>
    <n v="2.6967860997720243"/>
    <n v="0.112366087490501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25"/>
    <x v="901"/>
    <x v="402"/>
    <x v="3"/>
    <x v="1"/>
    <x v="0"/>
    <n v="25.1"/>
    <n v="3.3332799999999998"/>
    <n v="2.2590722897349491"/>
    <n v="9.000288006912148E-2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9"/>
    <x v="902"/>
    <x v="403"/>
    <x v="3"/>
    <x v="1"/>
    <x v="0"/>
    <n v="27.5"/>
    <n v="9.1052499999999998"/>
    <n v="0.33170265268664928"/>
    <n v="1.2061914643150883E-2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4"/>
    <x v="903"/>
    <x v="404"/>
    <x v="3"/>
    <x v="1"/>
    <x v="4"/>
    <n v="84.5"/>
    <n v="24.302199999999999"/>
    <n v="0.14307558411837668"/>
    <n v="1.6932021789157004E-3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22"/>
    <x v="904"/>
    <x v="405"/>
    <x v="3"/>
    <x v="1"/>
    <x v="0"/>
    <n v="86.1"/>
    <n v="11.04663"/>
    <n v="0.70557557084120581"/>
    <n v="8.1948382211522158E-3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24"/>
    <x v="905"/>
    <x v="406"/>
    <x v="3"/>
    <x v="1"/>
    <x v="0"/>
    <n v="87.5"/>
    <n v="12.775"/>
    <n v="0.53614990751414093"/>
    <n v="6.1274275144473254E-3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23"/>
    <x v="829"/>
    <x v="407"/>
    <x v="3"/>
    <x v="1"/>
    <x v="0"/>
    <n v="88"/>
    <n v="16.130400000000002"/>
    <n v="0.33821463636555738"/>
    <n v="3.8433481405176972E-3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1"/>
    <x v="906"/>
    <x v="408"/>
    <x v="3"/>
    <x v="1"/>
    <x v="3"/>
    <n v="94.7"/>
    <n v="11.5534"/>
    <n v="0.70946399427661211"/>
    <n v="7.4917000451595788E-3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41"/>
    <x v="246"/>
    <x v="409"/>
    <x v="3"/>
    <x v="1"/>
    <x v="0"/>
    <n v="103"/>
    <n v="55.280099999999997"/>
    <n v="3.3705407699689695E-2"/>
    <n v="3.2723696795815239E-4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28"/>
    <x v="473"/>
    <x v="410"/>
    <x v="3"/>
    <x v="1"/>
    <x v="0"/>
    <n v="109"/>
    <n v="13.210800000000001"/>
    <n v="0.62455150956098415"/>
    <n v="5.7298303629448087E-3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30"/>
    <x v="907"/>
    <x v="411"/>
    <x v="3"/>
    <x v="1"/>
    <x v="0"/>
    <n v="138"/>
    <n v="17.733000000000001"/>
    <n v="0.43884854042266819"/>
    <n v="3.180061887120784E-3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42"/>
    <x v="315"/>
    <x v="412"/>
    <x v="3"/>
    <x v="1"/>
    <x v="0"/>
    <n v="140"/>
    <n v="32.228000000000002"/>
    <n v="0.13479113359019851"/>
    <n v="9.6279381135856072E-4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16"/>
    <x v="908"/>
    <x v="413"/>
    <x v="3"/>
    <x v="1"/>
    <x v="0"/>
    <n v="744"/>
    <n v="92.479200000000006"/>
    <n v="8.6993099992645942E-2"/>
    <n v="1.1692620966753486E-4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8"/>
    <x v="909"/>
    <x v="0"/>
    <x v="3"/>
    <x v="0"/>
    <x v="0"/>
    <n v="4.25"/>
    <n v="2.125"/>
    <n v="0.94117647058823528"/>
    <n v="0.22145328719723184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12"/>
    <x v="910"/>
    <x v="0"/>
    <x v="3"/>
    <x v="0"/>
    <x v="0"/>
    <n v="4.76"/>
    <n v="2.38"/>
    <n v="0.84033613445378152"/>
    <n v="0.17654120471718099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13"/>
    <x v="911"/>
    <x v="0"/>
    <x v="3"/>
    <x v="0"/>
    <x v="0"/>
    <n v="5.0999999999999996"/>
    <n v="2.5499999999999998"/>
    <n v="0.78431372549019607"/>
    <n v="0.15378700499807768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17"/>
    <x v="150"/>
    <x v="0"/>
    <x v="3"/>
    <x v="0"/>
    <x v="0"/>
    <n v="6.6"/>
    <n v="3.3"/>
    <n v="0.60606060606060608"/>
    <n v="9.1827364554637289E-2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33"/>
    <x v="912"/>
    <x v="0"/>
    <x v="3"/>
    <x v="0"/>
    <x v="0"/>
    <n v="7.29"/>
    <n v="3.645"/>
    <n v="0.54869684499314131"/>
    <n v="7.5267056926356823E-2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35"/>
    <x v="913"/>
    <x v="0"/>
    <x v="3"/>
    <x v="0"/>
    <x v="0"/>
    <n v="17.600000000000001"/>
    <n v="8.8000000000000007"/>
    <n v="0.22727272727272727"/>
    <n v="1.2913223140495866E-2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14"/>
    <x v="914"/>
    <x v="414"/>
    <x v="3"/>
    <x v="1"/>
    <x v="0"/>
    <n v="17.899999999999999"/>
    <n v="8.9356799999999996"/>
    <n v="0.22418049081940358"/>
    <n v="1.2524049766447129E-2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39"/>
    <x v="915"/>
    <x v="415"/>
    <x v="9"/>
    <x v="1"/>
    <x v="0"/>
    <n v="18.399999999999999"/>
    <n v="2.78024"/>
    <n v="2.3804181244426608"/>
    <n v="0.12937055024144894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38"/>
    <x v="916"/>
    <x v="0"/>
    <x v="3"/>
    <x v="0"/>
    <x v="0"/>
    <n v="20.100000000000001"/>
    <n v="10.050000000000001"/>
    <n v="0.19900497512437809"/>
    <n v="9.9007450310635865E-3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0"/>
    <x v="917"/>
    <x v="0"/>
    <x v="3"/>
    <x v="0"/>
    <x v="0"/>
    <n v="21.59"/>
    <n v="10.795"/>
    <n v="0.18527095877721167"/>
    <n v="8.5813320415568158E-3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25"/>
    <x v="750"/>
    <x v="416"/>
    <x v="3"/>
    <x v="1"/>
    <x v="0"/>
    <n v="24.6"/>
    <n v="4.7601000000000004"/>
    <n v="1.0856827916074765"/>
    <n v="4.4133446813312049E-2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34"/>
    <x v="918"/>
    <x v="0"/>
    <x v="3"/>
    <x v="0"/>
    <x v="0"/>
    <n v="24.9"/>
    <n v="12.45"/>
    <n v="0.16064257028112452"/>
    <n v="6.451508846631507E-3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24"/>
    <x v="919"/>
    <x v="417"/>
    <x v="3"/>
    <x v="1"/>
    <x v="0"/>
    <n v="79.5"/>
    <n v="24.772200000000002"/>
    <n v="0.12955016586100454"/>
    <n v="1.6295618347296169E-3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4"/>
    <x v="920"/>
    <x v="418"/>
    <x v="3"/>
    <x v="1"/>
    <x v="4"/>
    <n v="81.8"/>
    <n v="34.912239999999997"/>
    <n v="6.7111643564988471E-2"/>
    <n v="8.2043574040328198E-4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23"/>
    <x v="921"/>
    <x v="419"/>
    <x v="3"/>
    <x v="1"/>
    <x v="0"/>
    <n v="83.7"/>
    <n v="17.978760000000001"/>
    <n v="0.25894408081030751"/>
    <n v="3.0937166166106035E-3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22"/>
    <x v="922"/>
    <x v="420"/>
    <x v="3"/>
    <x v="1"/>
    <x v="0"/>
    <n v="97.7"/>
    <n v="29.36862"/>
    <n v="0.11327328193788337"/>
    <n v="1.1593989962935861E-3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1"/>
    <x v="923"/>
    <x v="421"/>
    <x v="3"/>
    <x v="1"/>
    <x v="3"/>
    <n v="116"/>
    <n v="16.181999999999999"/>
    <n v="0.44298966638005244"/>
    <n v="3.8188764343107971E-3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28"/>
    <x v="924"/>
    <x v="422"/>
    <x v="3"/>
    <x v="1"/>
    <x v="0"/>
    <n v="133"/>
    <n v="17.728899999999999"/>
    <n v="0.42314387631873479"/>
    <n v="3.1815329046521413E-3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30"/>
    <x v="925"/>
    <x v="423"/>
    <x v="3"/>
    <x v="1"/>
    <x v="0"/>
    <n v="254"/>
    <n v="36.880800000000001"/>
    <n v="0.18673814943270742"/>
    <n v="7.3518956469569843E-4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9"/>
    <x v="926"/>
    <x v="0"/>
    <x v="3"/>
    <x v="0"/>
    <x v="0"/>
    <n v="281"/>
    <n v="140.5"/>
    <n v="1.4234875444839857E-2"/>
    <n v="5.0657919732526182E-5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41"/>
    <x v="927"/>
    <x v="0"/>
    <x v="3"/>
    <x v="0"/>
    <x v="0"/>
    <n v="475"/>
    <n v="237.5"/>
    <n v="8.4210526315789472E-3"/>
    <n v="1.772853185595568E-5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16"/>
    <x v="928"/>
    <x v="424"/>
    <x v="3"/>
    <x v="1"/>
    <x v="0"/>
    <n v="571"/>
    <n v="86.278099999999995"/>
    <n v="7.670699385244302E-2"/>
    <n v="1.3433799273632752E-4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42"/>
    <x v="929"/>
    <x v="0"/>
    <x v="3"/>
    <x v="0"/>
    <x v="0"/>
    <n v="630"/>
    <n v="315"/>
    <n v="6.3492063492063492E-3"/>
    <n v="1.0078105316200555E-5"/>
  </r>
  <r>
    <x v="72"/>
    <x v="6"/>
    <x v="10"/>
    <m/>
    <s v="SSEC"/>
    <x v="70"/>
    <x v="70"/>
    <x v="3"/>
    <m/>
    <m/>
    <s v="SR C-DO_Secteur 1 Point 5B RG"/>
    <x v="66"/>
    <x v="66"/>
    <x v="35"/>
    <x v="8"/>
    <x v="775"/>
    <x v="0"/>
    <x v="3"/>
    <x v="0"/>
    <x v="0"/>
    <n v="4.0999999999999996"/>
    <n v="2.0499999999999998"/>
    <n v="0.97560975609756095"/>
    <n v="0.23795359904818561"/>
  </r>
  <r>
    <x v="72"/>
    <x v="6"/>
    <x v="10"/>
    <m/>
    <s v="SSEC"/>
    <x v="70"/>
    <x v="70"/>
    <x v="3"/>
    <m/>
    <m/>
    <s v="SR C-DO_Secteur 1 Point 5B RG"/>
    <x v="66"/>
    <x v="66"/>
    <x v="35"/>
    <x v="12"/>
    <x v="930"/>
    <x v="0"/>
    <x v="3"/>
    <x v="0"/>
    <x v="0"/>
    <n v="4.49"/>
    <n v="2.2450000000000001"/>
    <n v="0.89086859688195985"/>
    <n v="0.19841171422760798"/>
  </r>
  <r>
    <x v="72"/>
    <x v="6"/>
    <x v="10"/>
    <m/>
    <s v="SSEC"/>
    <x v="70"/>
    <x v="70"/>
    <x v="3"/>
    <m/>
    <m/>
    <s v="SR C-DO_Secteur 1 Point 5B RG"/>
    <x v="66"/>
    <x v="66"/>
    <x v="35"/>
    <x v="13"/>
    <x v="931"/>
    <x v="0"/>
    <x v="3"/>
    <x v="0"/>
    <x v="0"/>
    <n v="4.83"/>
    <n v="2.415"/>
    <n v="0.82815734989648027"/>
    <n v="0.17146114904689033"/>
  </r>
  <r>
    <x v="72"/>
    <x v="6"/>
    <x v="10"/>
    <m/>
    <s v="SSEC"/>
    <x v="70"/>
    <x v="70"/>
    <x v="3"/>
    <m/>
    <m/>
    <s v="SR C-DO_Secteur 1 Point 5B RG"/>
    <x v="66"/>
    <x v="66"/>
    <x v="35"/>
    <x v="17"/>
    <x v="932"/>
    <x v="0"/>
    <x v="3"/>
    <x v="0"/>
    <x v="0"/>
    <n v="6.45"/>
    <n v="3.2250000000000001"/>
    <n v="0.62015503875968991"/>
    <n v="9.6148068024758129E-2"/>
  </r>
  <r>
    <x v="72"/>
    <x v="6"/>
    <x v="10"/>
    <m/>
    <s v="SSEC"/>
    <x v="70"/>
    <x v="70"/>
    <x v="3"/>
    <m/>
    <m/>
    <s v="SR C-DO_Secteur 1 Point 5B RG"/>
    <x v="66"/>
    <x v="66"/>
    <x v="35"/>
    <x v="33"/>
    <x v="933"/>
    <x v="0"/>
    <x v="3"/>
    <x v="0"/>
    <x v="0"/>
    <n v="6.78"/>
    <n v="3.39"/>
    <n v="0.58997050147492625"/>
    <n v="8.7016298152643987E-2"/>
  </r>
  <r>
    <x v="72"/>
    <x v="6"/>
    <x v="10"/>
    <m/>
    <s v="SSEC"/>
    <x v="70"/>
    <x v="70"/>
    <x v="3"/>
    <m/>
    <m/>
    <s v="SR C-DO_Secteur 1 Point 5B RG"/>
    <x v="66"/>
    <x v="66"/>
    <x v="35"/>
    <x v="35"/>
    <x v="782"/>
    <x v="0"/>
    <x v="3"/>
    <x v="0"/>
    <x v="0"/>
    <n v="17.100000000000001"/>
    <n v="8.5500000000000007"/>
    <n v="0.23391812865497075"/>
    <n v="1.3679422728360861E-2"/>
  </r>
  <r>
    <x v="72"/>
    <x v="6"/>
    <x v="10"/>
    <m/>
    <s v="SSEC"/>
    <x v="70"/>
    <x v="70"/>
    <x v="3"/>
    <m/>
    <m/>
    <s v="SR C-DO_Secteur 1 Point 5B RG"/>
    <x v="66"/>
    <x v="66"/>
    <x v="35"/>
    <x v="14"/>
    <x v="333"/>
    <x v="425"/>
    <x v="3"/>
    <x v="1"/>
    <x v="0"/>
    <n v="17.7"/>
    <n v="2.8567800000000001"/>
    <n v="2.1688008404328811"/>
    <n v="0.12253112092841136"/>
  </r>
  <r>
    <x v="72"/>
    <x v="6"/>
    <x v="10"/>
    <m/>
    <s v="SSEC"/>
    <x v="70"/>
    <x v="70"/>
    <x v="3"/>
    <m/>
    <m/>
    <s v="SR C-DO_Secteur 1 Point 5B RG"/>
    <x v="66"/>
    <x v="66"/>
    <x v="35"/>
    <x v="38"/>
    <x v="934"/>
    <x v="0"/>
    <x v="3"/>
    <x v="0"/>
    <x v="0"/>
    <n v="19.899999999999999"/>
    <n v="9.9499999999999993"/>
    <n v="0.20100502512562815"/>
    <n v="1.0100755031438601E-2"/>
  </r>
  <r>
    <x v="72"/>
    <x v="6"/>
    <x v="10"/>
    <m/>
    <s v="SSEC"/>
    <x v="70"/>
    <x v="70"/>
    <x v="3"/>
    <m/>
    <m/>
    <s v="SR C-DO_Secteur 1 Point 5B RG"/>
    <x v="66"/>
    <x v="66"/>
    <x v="35"/>
    <x v="39"/>
    <x v="934"/>
    <x v="426"/>
    <x v="9"/>
    <x v="1"/>
    <x v="0"/>
    <n v="19.899999999999999"/>
    <n v="2.9213200000000001"/>
    <n v="2.3318188698319382"/>
    <n v="0.11717682762974564"/>
  </r>
  <r>
    <x v="72"/>
    <x v="6"/>
    <x v="10"/>
    <m/>
    <s v="SSEC"/>
    <x v="70"/>
    <x v="70"/>
    <x v="3"/>
    <m/>
    <m/>
    <s v="SR C-DO_Secteur 1 Point 5B RG"/>
    <x v="66"/>
    <x v="66"/>
    <x v="35"/>
    <x v="0"/>
    <x v="935"/>
    <x v="0"/>
    <x v="3"/>
    <x v="0"/>
    <x v="0"/>
    <n v="22.26"/>
    <n v="11.13"/>
    <n v="0.17969451931716082"/>
    <n v="8.0725300681563708E-3"/>
  </r>
  <r>
    <x v="72"/>
    <x v="6"/>
    <x v="10"/>
    <m/>
    <s v="SSEC"/>
    <x v="70"/>
    <x v="70"/>
    <x v="3"/>
    <m/>
    <m/>
    <s v="SR C-DO_Secteur 1 Point 5B RG"/>
    <x v="66"/>
    <x v="66"/>
    <x v="35"/>
    <x v="25"/>
    <x v="644"/>
    <x v="427"/>
    <x v="3"/>
    <x v="1"/>
    <x v="0"/>
    <n v="22.7"/>
    <n v="5.1029600000000004"/>
    <n v="0.8717290702871382"/>
    <n v="3.8402161686658068E-2"/>
  </r>
  <r>
    <x v="72"/>
    <x v="6"/>
    <x v="10"/>
    <m/>
    <s v="SSEC"/>
    <x v="70"/>
    <x v="70"/>
    <x v="3"/>
    <m/>
    <m/>
    <s v="SR C-DO_Secteur 1 Point 5B RG"/>
    <x v="66"/>
    <x v="66"/>
    <x v="35"/>
    <x v="34"/>
    <x v="936"/>
    <x v="0"/>
    <x v="3"/>
    <x v="0"/>
    <x v="0"/>
    <n v="40.200000000000003"/>
    <n v="20.100000000000001"/>
    <n v="9.9502487562189046E-2"/>
    <n v="2.4751862577658966E-3"/>
  </r>
  <r>
    <x v="72"/>
    <x v="6"/>
    <x v="10"/>
    <m/>
    <s v="SSEC"/>
    <x v="70"/>
    <x v="70"/>
    <x v="3"/>
    <m/>
    <m/>
    <s v="SR C-DO_Secteur 1 Point 5B RG"/>
    <x v="66"/>
    <x v="66"/>
    <x v="35"/>
    <x v="24"/>
    <x v="937"/>
    <x v="428"/>
    <x v="3"/>
    <x v="1"/>
    <x v="0"/>
    <n v="74.599999999999994"/>
    <n v="39.99306"/>
    <n v="4.6641183086526469E-2"/>
    <n v="6.2521693145477849E-4"/>
  </r>
  <r>
    <x v="72"/>
    <x v="6"/>
    <x v="10"/>
    <m/>
    <s v="SSEC"/>
    <x v="70"/>
    <x v="70"/>
    <x v="3"/>
    <m/>
    <m/>
    <s v="SR C-DO_Secteur 1 Point 5B RG"/>
    <x v="66"/>
    <x v="66"/>
    <x v="35"/>
    <x v="22"/>
    <x v="938"/>
    <x v="429"/>
    <x v="3"/>
    <x v="1"/>
    <x v="0"/>
    <n v="80"/>
    <n v="16.536000000000001"/>
    <n v="0.29256950690803407"/>
    <n v="3.657118836350426E-3"/>
  </r>
  <r>
    <x v="72"/>
    <x v="6"/>
    <x v="10"/>
    <m/>
    <s v="SSEC"/>
    <x v="70"/>
    <x v="70"/>
    <x v="3"/>
    <m/>
    <m/>
    <s v="SR C-DO_Secteur 1 Point 5B RG"/>
    <x v="66"/>
    <x v="66"/>
    <x v="35"/>
    <x v="23"/>
    <x v="938"/>
    <x v="430"/>
    <x v="3"/>
    <x v="1"/>
    <x v="0"/>
    <n v="80"/>
    <n v="18.16"/>
    <n v="0.24258184711521669"/>
    <n v="3.0322730889402083E-3"/>
  </r>
  <r>
    <x v="72"/>
    <x v="6"/>
    <x v="10"/>
    <m/>
    <s v="SSEC"/>
    <x v="70"/>
    <x v="70"/>
    <x v="3"/>
    <m/>
    <m/>
    <s v="SR C-DO_Secteur 1 Point 5B RG"/>
    <x v="66"/>
    <x v="66"/>
    <x v="35"/>
    <x v="4"/>
    <x v="939"/>
    <x v="431"/>
    <x v="3"/>
    <x v="1"/>
    <x v="4"/>
    <n v="84.1"/>
    <n v="30.47784"/>
    <n v="9.0537318210698201E-2"/>
    <n v="1.0765436172496814E-3"/>
  </r>
  <r>
    <x v="72"/>
    <x v="6"/>
    <x v="10"/>
    <m/>
    <s v="SSEC"/>
    <x v="70"/>
    <x v="70"/>
    <x v="3"/>
    <m/>
    <m/>
    <s v="SR C-DO_Secteur 1 Point 5B RG"/>
    <x v="66"/>
    <x v="66"/>
    <x v="35"/>
    <x v="1"/>
    <x v="875"/>
    <x v="432"/>
    <x v="3"/>
    <x v="1"/>
    <x v="3"/>
    <n v="123"/>
    <n v="20.0367"/>
    <n v="0.30637457368246152"/>
    <n v="2.4908501925403376E-3"/>
  </r>
  <r>
    <x v="72"/>
    <x v="6"/>
    <x v="10"/>
    <m/>
    <s v="SSEC"/>
    <x v="70"/>
    <x v="70"/>
    <x v="3"/>
    <m/>
    <m/>
    <s v="SR C-DO_Secteur 1 Point 5B RG"/>
    <x v="66"/>
    <x v="66"/>
    <x v="35"/>
    <x v="28"/>
    <x v="654"/>
    <x v="433"/>
    <x v="3"/>
    <x v="1"/>
    <x v="0"/>
    <n v="142"/>
    <n v="18.587800000000001"/>
    <n v="0.41099104811356296"/>
    <n v="2.8943031557293166E-3"/>
  </r>
  <r>
    <x v="72"/>
    <x v="6"/>
    <x v="10"/>
    <m/>
    <s v="SSEC"/>
    <x v="70"/>
    <x v="70"/>
    <x v="3"/>
    <m/>
    <m/>
    <s v="SR C-DO_Secteur 1 Point 5B RG"/>
    <x v="66"/>
    <x v="66"/>
    <x v="35"/>
    <x v="9"/>
    <x v="940"/>
    <x v="0"/>
    <x v="3"/>
    <x v="0"/>
    <x v="0"/>
    <n v="284"/>
    <n v="142"/>
    <n v="1.4084507042253521E-2"/>
    <n v="4.9593334655822257E-5"/>
  </r>
  <r>
    <x v="72"/>
    <x v="6"/>
    <x v="10"/>
    <m/>
    <s v="SSEC"/>
    <x v="70"/>
    <x v="70"/>
    <x v="3"/>
    <m/>
    <m/>
    <s v="SR C-DO_Secteur 1 Point 5B RG"/>
    <x v="66"/>
    <x v="66"/>
    <x v="35"/>
    <x v="30"/>
    <x v="324"/>
    <x v="434"/>
    <x v="3"/>
    <x v="1"/>
    <x v="0"/>
    <n v="300"/>
    <n v="46.41"/>
    <n v="0.13928300174925523"/>
    <n v="4.6427667249751748E-4"/>
  </r>
  <r>
    <x v="72"/>
    <x v="6"/>
    <x v="10"/>
    <m/>
    <s v="SSEC"/>
    <x v="70"/>
    <x v="70"/>
    <x v="3"/>
    <m/>
    <m/>
    <s v="SR C-DO_Secteur 1 Point 5B RG"/>
    <x v="66"/>
    <x v="66"/>
    <x v="35"/>
    <x v="41"/>
    <x v="941"/>
    <x v="0"/>
    <x v="3"/>
    <x v="0"/>
    <x v="0"/>
    <n v="457"/>
    <n v="228.5"/>
    <n v="8.7527352297592995E-3"/>
    <n v="1.9152593500567396E-5"/>
  </r>
  <r>
    <x v="72"/>
    <x v="6"/>
    <x v="10"/>
    <m/>
    <s v="SSEC"/>
    <x v="70"/>
    <x v="70"/>
    <x v="3"/>
    <m/>
    <m/>
    <s v="SR C-DO_Secteur 1 Point 5B RG"/>
    <x v="66"/>
    <x v="66"/>
    <x v="35"/>
    <x v="16"/>
    <x v="942"/>
    <x v="435"/>
    <x v="3"/>
    <x v="1"/>
    <x v="0"/>
    <n v="616"/>
    <n v="90.428799999999995"/>
    <n v="7.5329862840349968E-2"/>
    <n v="1.2228873837719149E-4"/>
  </r>
  <r>
    <x v="72"/>
    <x v="6"/>
    <x v="10"/>
    <m/>
    <s v="SSEC"/>
    <x v="70"/>
    <x v="70"/>
    <x v="3"/>
    <m/>
    <m/>
    <s v="SR C-DO_Secteur 1 Point 5B RG"/>
    <x v="66"/>
    <x v="66"/>
    <x v="35"/>
    <x v="42"/>
    <x v="943"/>
    <x v="436"/>
    <x v="3"/>
    <x v="1"/>
    <x v="0"/>
    <n v="651"/>
    <n v="355.5111"/>
    <n v="5.1507996600685052E-3"/>
    <n v="7.9121346544831118E-6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13"/>
    <x v="322"/>
    <x v="0"/>
    <x v="3"/>
    <x v="0"/>
    <x v="0"/>
    <n v="2.8"/>
    <n v="1.4"/>
    <n v="1.4285714285714286"/>
    <n v="0.51020408163265318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12"/>
    <x v="407"/>
    <x v="0"/>
    <x v="3"/>
    <x v="0"/>
    <x v="0"/>
    <n v="3.1"/>
    <n v="1.55"/>
    <n v="1.2903225806451613"/>
    <n v="0.41623309053069713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8"/>
    <x v="407"/>
    <x v="0"/>
    <x v="3"/>
    <x v="0"/>
    <x v="0"/>
    <n v="3.1"/>
    <n v="1.55"/>
    <n v="1.2903225806451613"/>
    <n v="0.41623309053069713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17"/>
    <x v="944"/>
    <x v="0"/>
    <x v="3"/>
    <x v="0"/>
    <x v="0"/>
    <n v="4.01"/>
    <n v="2.0049999999999999"/>
    <n v="0.99750623441396513"/>
    <n v="0.24875467192368209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33"/>
    <x v="945"/>
    <x v="0"/>
    <x v="3"/>
    <x v="0"/>
    <x v="0"/>
    <n v="4.16"/>
    <n v="2.08"/>
    <n v="0.96153846153846145"/>
    <n v="0.23113905325443784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35"/>
    <x v="946"/>
    <x v="0"/>
    <x v="3"/>
    <x v="0"/>
    <x v="0"/>
    <n v="13.1"/>
    <n v="6.55"/>
    <n v="0.30534351145038169"/>
    <n v="2.3308664996212345E-2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38"/>
    <x v="947"/>
    <x v="0"/>
    <x v="3"/>
    <x v="0"/>
    <x v="0"/>
    <n v="16.3"/>
    <n v="8.15"/>
    <n v="0.245398773006135"/>
    <n v="1.505513944822914E-2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14"/>
    <x v="948"/>
    <x v="437"/>
    <x v="3"/>
    <x v="1"/>
    <x v="0"/>
    <n v="17.399999999999999"/>
    <n v="4.0176600000000002"/>
    <n v="1.0779605960860796"/>
    <n v="6.1951758395751705E-2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34"/>
    <x v="949"/>
    <x v="0"/>
    <x v="3"/>
    <x v="0"/>
    <x v="0"/>
    <n v="18.2"/>
    <n v="9.1"/>
    <n v="0.2197802197802198"/>
    <n v="1.207583625166043E-2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25"/>
    <x v="950"/>
    <x v="438"/>
    <x v="3"/>
    <x v="1"/>
    <x v="0"/>
    <n v="20.399999999999999"/>
    <n v="3.2435999999999998"/>
    <n v="1.938990065390501"/>
    <n v="9.5048532617181422E-2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39"/>
    <x v="951"/>
    <x v="439"/>
    <x v="9"/>
    <x v="1"/>
    <x v="0"/>
    <n v="26.3"/>
    <n v="3.5794299999999999"/>
    <n v="2.0527119051294531"/>
    <n v="7.8049882324313799E-2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0"/>
    <x v="751"/>
    <x v="0"/>
    <x v="3"/>
    <x v="0"/>
    <x v="0"/>
    <n v="27.6"/>
    <n v="13.8"/>
    <n v="0.14492753623188404"/>
    <n v="5.2509976895610162E-3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4"/>
    <x v="952"/>
    <x v="440"/>
    <x v="3"/>
    <x v="1"/>
    <x v="4"/>
    <n v="53.8"/>
    <n v="34.32978"/>
    <n v="4.5649942526188252E-2"/>
    <n v="8.4851194286595267E-4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1"/>
    <x v="953"/>
    <x v="441"/>
    <x v="3"/>
    <x v="1"/>
    <x v="3"/>
    <n v="61.5"/>
    <n v="8.7391500000000004"/>
    <n v="0.8052611155194459"/>
    <n v="1.3093676675112942E-2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23"/>
    <x v="954"/>
    <x v="442"/>
    <x v="3"/>
    <x v="1"/>
    <x v="0"/>
    <n v="70.8"/>
    <n v="13.21128"/>
    <n v="0.40564251200505502"/>
    <n v="5.7294140113708335E-3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28"/>
    <x v="955"/>
    <x v="443"/>
    <x v="3"/>
    <x v="1"/>
    <x v="0"/>
    <n v="73.3"/>
    <n v="9.7562300000000004"/>
    <n v="0.77008721699014648"/>
    <n v="1.0505964761120689E-2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24"/>
    <x v="956"/>
    <x v="444"/>
    <x v="3"/>
    <x v="1"/>
    <x v="0"/>
    <n v="77.099999999999994"/>
    <n v="25.89789"/>
    <n v="0.11495440404088245"/>
    <n v="1.490978003124286E-3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22"/>
    <x v="957"/>
    <x v="445"/>
    <x v="3"/>
    <x v="1"/>
    <x v="0"/>
    <n v="79.400000000000006"/>
    <n v="19.310079999999999"/>
    <n v="0.21293760073822371"/>
    <n v="2.681833762446142E-3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30"/>
    <x v="390"/>
    <x v="446"/>
    <x v="3"/>
    <x v="1"/>
    <x v="0"/>
    <n v="105"/>
    <n v="40.666499999999999"/>
    <n v="6.3491517465013303E-2"/>
    <n v="6.0468111871441236E-4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9"/>
    <x v="770"/>
    <x v="0"/>
    <x v="3"/>
    <x v="0"/>
    <x v="0"/>
    <n v="164"/>
    <n v="82"/>
    <n v="2.4390243902439025E-2"/>
    <n v="1.4872099940511601E-4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41"/>
    <x v="958"/>
    <x v="0"/>
    <x v="3"/>
    <x v="0"/>
    <x v="0"/>
    <n v="341"/>
    <n v="170.5"/>
    <n v="1.1730205278592375E-2"/>
    <n v="3.4399428969479106E-5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42"/>
    <x v="444"/>
    <x v="0"/>
    <x v="3"/>
    <x v="0"/>
    <x v="0"/>
    <n v="357"/>
    <n v="178.5"/>
    <n v="1.1204481792717087E-2"/>
    <n v="3.1385103060832179E-5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16"/>
    <x v="628"/>
    <x v="447"/>
    <x v="3"/>
    <x v="1"/>
    <x v="0"/>
    <n v="815"/>
    <n v="110.92149999999999"/>
    <n v="6.6240887245281738E-2"/>
    <n v="8.127716226414937E-5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13"/>
    <x v="959"/>
    <x v="0"/>
    <x v="3"/>
    <x v="0"/>
    <x v="0"/>
    <n v="0.69899999999999995"/>
    <n v="0.34949999999999998"/>
    <n v="5.7224606580829755"/>
    <n v="8.1866389958268613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12"/>
    <x v="960"/>
    <x v="0"/>
    <x v="3"/>
    <x v="0"/>
    <x v="0"/>
    <n v="0.91500000000000004"/>
    <n v="0.45750000000000002"/>
    <n v="4.3715846994535514"/>
    <n v="4.7776881961240996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33"/>
    <x v="961"/>
    <x v="0"/>
    <x v="3"/>
    <x v="0"/>
    <x v="0"/>
    <n v="0.99099999999999999"/>
    <n v="0.4955"/>
    <n v="4.0363269424823409"/>
    <n v="4.0729837966522107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8"/>
    <x v="962"/>
    <x v="0"/>
    <x v="3"/>
    <x v="0"/>
    <x v="0"/>
    <n v="1.03"/>
    <n v="0.51500000000000001"/>
    <n v="3.883495145631068"/>
    <n v="3.7703836365350174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17"/>
    <x v="502"/>
    <x v="0"/>
    <x v="3"/>
    <x v="0"/>
    <x v="0"/>
    <n v="1.05"/>
    <n v="0.52500000000000002"/>
    <n v="3.8095238095238098"/>
    <n v="3.6281179138321993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38"/>
    <x v="963"/>
    <x v="448"/>
    <x v="3"/>
    <x v="1"/>
    <x v="0"/>
    <n v="2.7559999999999998"/>
    <n v="1.4744600000000001"/>
    <n v="1.2676904619349949"/>
    <n v="0.4599747684814931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35"/>
    <x v="675"/>
    <x v="449"/>
    <x v="3"/>
    <x v="1"/>
    <x v="0"/>
    <n v="8.34"/>
    <n v="1.3594200000000001"/>
    <n v="4.5129314892773191"/>
    <n v="0.54111888360639326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14"/>
    <x v="946"/>
    <x v="450"/>
    <x v="3"/>
    <x v="1"/>
    <x v="0"/>
    <n v="13.1"/>
    <n v="1.6414299999999999"/>
    <n v="4.8621299535604843"/>
    <n v="0.37115495828705986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25"/>
    <x v="964"/>
    <x v="451"/>
    <x v="3"/>
    <x v="1"/>
    <x v="0"/>
    <n v="19.5"/>
    <n v="2.6227499999999999"/>
    <n v="2.8347895292796554"/>
    <n v="0.14537382201434132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34"/>
    <x v="965"/>
    <x v="452"/>
    <x v="3"/>
    <x v="1"/>
    <x v="0"/>
    <n v="20.8"/>
    <n v="6.4126399999999997"/>
    <n v="0.50581256737372826"/>
    <n v="2.4317911892967704E-2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39"/>
    <x v="265"/>
    <x v="453"/>
    <x v="9"/>
    <x v="1"/>
    <x v="0"/>
    <n v="26"/>
    <n v="3.2265999999999999"/>
    <n v="2.4973711422670926"/>
    <n v="9.6052736241042019E-2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0"/>
    <x v="966"/>
    <x v="0"/>
    <x v="3"/>
    <x v="0"/>
    <x v="0"/>
    <n v="36.049999999999997"/>
    <n v="18.024999999999999"/>
    <n v="0.11095700416088768"/>
    <n v="3.0778641930898107E-3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9"/>
    <x v="967"/>
    <x v="454"/>
    <x v="3"/>
    <x v="1"/>
    <x v="0"/>
    <n v="50.3"/>
    <n v="18.213629999999998"/>
    <n v="0.15162644939535341"/>
    <n v="3.0144423339036465E-3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24"/>
    <x v="968"/>
    <x v="455"/>
    <x v="3"/>
    <x v="1"/>
    <x v="0"/>
    <n v="65"/>
    <n v="10.2765"/>
    <n v="0.61549269590201572"/>
    <n v="9.46911839849255E-3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23"/>
    <x v="969"/>
    <x v="456"/>
    <x v="3"/>
    <x v="1"/>
    <x v="0"/>
    <n v="67.2"/>
    <n v="12.40512"/>
    <n v="0.43668405409818134"/>
    <n v="6.4982746145562697E-3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22"/>
    <x v="970"/>
    <x v="457"/>
    <x v="3"/>
    <x v="1"/>
    <x v="0"/>
    <n v="73.599999999999994"/>
    <n v="9.5312000000000001"/>
    <n v="0.81018210949384351"/>
    <n v="1.1007909096383743E-2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41"/>
    <x v="172"/>
    <x v="458"/>
    <x v="3"/>
    <x v="1"/>
    <x v="0"/>
    <n v="101"/>
    <n v="61.660499999999999"/>
    <n v="2.6564845208871774E-2"/>
    <n v="2.6301826939477006E-4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1"/>
    <x v="971"/>
    <x v="459"/>
    <x v="3"/>
    <x v="1"/>
    <x v="3"/>
    <n v="184"/>
    <n v="22.319199999999999"/>
    <n v="0.36936911194239197"/>
    <n v="2.0074408257738691E-3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30"/>
    <x v="971"/>
    <x v="460"/>
    <x v="3"/>
    <x v="1"/>
    <x v="0"/>
    <n v="184"/>
    <n v="23.423200000000001"/>
    <n v="0.33537089485567068"/>
    <n v="1.8226679068242971E-3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4"/>
    <x v="972"/>
    <x v="461"/>
    <x v="3"/>
    <x v="1"/>
    <x v="4"/>
    <n v="199"/>
    <n v="56.615499999999997"/>
    <n v="6.2084384816462813E-2"/>
    <n v="3.1198183324855682E-4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28"/>
    <x v="397"/>
    <x v="215"/>
    <x v="3"/>
    <x v="1"/>
    <x v="0"/>
    <n v="213"/>
    <n v="25.7517"/>
    <n v="0.3211942743150642"/>
    <n v="1.5079543395073438E-3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42"/>
    <x v="973"/>
    <x v="462"/>
    <x v="3"/>
    <x v="1"/>
    <x v="0"/>
    <n v="325"/>
    <n v="115.83"/>
    <n v="2.4223742891906007E-2"/>
    <n v="7.4534593513556947E-5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16"/>
    <x v="974"/>
    <x v="463"/>
    <x v="3"/>
    <x v="1"/>
    <x v="0"/>
    <n v="805"/>
    <n v="99.900499999999994"/>
    <n v="8.0660434408626594E-2"/>
    <n v="1.0019929740202062E-4"/>
  </r>
  <r>
    <x v="75"/>
    <x v="4"/>
    <x v="7"/>
    <s v=""/>
    <s v="SSEC"/>
    <x v="73"/>
    <x v="73"/>
    <x v="3"/>
    <m/>
    <m/>
    <s v="PHA C-DO_Secteur 1 Point V1"/>
    <x v="39"/>
    <x v="39"/>
    <x v="30"/>
    <x v="10"/>
    <x v="804"/>
    <x v="0"/>
    <x v="3"/>
    <x v="0"/>
    <x v="0"/>
    <n v="0.6"/>
    <n v="0.3"/>
    <n v="6.666666666666667"/>
    <n v="11.111111111111111"/>
  </r>
  <r>
    <x v="75"/>
    <x v="4"/>
    <x v="7"/>
    <s v=""/>
    <s v="SSEC"/>
    <x v="73"/>
    <x v="73"/>
    <x v="3"/>
    <m/>
    <m/>
    <s v="PHA C-DO_Secteur 1 Point V1"/>
    <x v="39"/>
    <x v="39"/>
    <x v="30"/>
    <x v="8"/>
    <x v="806"/>
    <x v="0"/>
    <x v="3"/>
    <x v="0"/>
    <x v="0"/>
    <n v="1"/>
    <n v="0.5"/>
    <n v="4"/>
    <n v="4"/>
  </r>
  <r>
    <x v="75"/>
    <x v="4"/>
    <x v="7"/>
    <s v=""/>
    <s v="SSEC"/>
    <x v="73"/>
    <x v="73"/>
    <x v="3"/>
    <m/>
    <m/>
    <s v="PHA C-DO_Secteur 1 Point V1"/>
    <x v="39"/>
    <x v="39"/>
    <x v="30"/>
    <x v="15"/>
    <x v="806"/>
    <x v="0"/>
    <x v="3"/>
    <x v="0"/>
    <x v="0"/>
    <n v="1"/>
    <n v="0.5"/>
    <n v="4"/>
    <n v="4"/>
  </r>
  <r>
    <x v="75"/>
    <x v="4"/>
    <x v="7"/>
    <s v=""/>
    <s v="SSEC"/>
    <x v="73"/>
    <x v="73"/>
    <x v="3"/>
    <m/>
    <m/>
    <s v="PHA C-DO_Secteur 1 Point V1"/>
    <x v="39"/>
    <x v="39"/>
    <x v="30"/>
    <x v="13"/>
    <x v="406"/>
    <x v="0"/>
    <x v="3"/>
    <x v="0"/>
    <x v="0"/>
    <n v="1.5"/>
    <n v="0.75"/>
    <n v="2.6666666666666665"/>
    <n v="1.7777777777777777"/>
  </r>
  <r>
    <x v="75"/>
    <x v="4"/>
    <x v="7"/>
    <s v=""/>
    <s v="SSEC"/>
    <x v="73"/>
    <x v="73"/>
    <x v="3"/>
    <m/>
    <m/>
    <s v="PHA C-DO_Secteur 1 Point V1"/>
    <x v="39"/>
    <x v="39"/>
    <x v="30"/>
    <x v="12"/>
    <x v="358"/>
    <x v="0"/>
    <x v="3"/>
    <x v="0"/>
    <x v="0"/>
    <n v="2"/>
    <n v="1"/>
    <n v="2"/>
    <n v="1"/>
  </r>
  <r>
    <x v="75"/>
    <x v="4"/>
    <x v="7"/>
    <s v=""/>
    <s v="SSEC"/>
    <x v="73"/>
    <x v="73"/>
    <x v="3"/>
    <m/>
    <m/>
    <s v="PHA C-DO_Secteur 1 Point V1"/>
    <x v="39"/>
    <x v="39"/>
    <x v="30"/>
    <x v="17"/>
    <x v="358"/>
    <x v="0"/>
    <x v="3"/>
    <x v="0"/>
    <x v="0"/>
    <n v="2"/>
    <n v="1"/>
    <n v="2"/>
    <n v="1"/>
  </r>
  <r>
    <x v="75"/>
    <x v="4"/>
    <x v="7"/>
    <s v=""/>
    <s v="SSEC"/>
    <x v="73"/>
    <x v="73"/>
    <x v="3"/>
    <m/>
    <m/>
    <s v="PHA C-DO_Secteur 1 Point V1"/>
    <x v="39"/>
    <x v="39"/>
    <x v="30"/>
    <x v="18"/>
    <x v="562"/>
    <x v="0"/>
    <x v="3"/>
    <x v="0"/>
    <x v="0"/>
    <n v="3"/>
    <n v="1.5"/>
    <n v="1.3333333333333333"/>
    <n v="0.44444444444444442"/>
  </r>
  <r>
    <x v="75"/>
    <x v="4"/>
    <x v="7"/>
    <s v=""/>
    <s v="SSEC"/>
    <x v="73"/>
    <x v="73"/>
    <x v="3"/>
    <m/>
    <m/>
    <s v="PHA C-DO_Secteur 1 Point V1"/>
    <x v="39"/>
    <x v="39"/>
    <x v="30"/>
    <x v="7"/>
    <x v="256"/>
    <x v="0"/>
    <x v="3"/>
    <x v="0"/>
    <x v="0"/>
    <n v="3.3"/>
    <n v="1.65"/>
    <n v="1.2121212121212122"/>
    <n v="0.36730945821854916"/>
  </r>
  <r>
    <x v="75"/>
    <x v="4"/>
    <x v="7"/>
    <s v=""/>
    <s v="SSEC"/>
    <x v="73"/>
    <x v="73"/>
    <x v="3"/>
    <m/>
    <m/>
    <s v="PHA C-DO_Secteur 1 Point V1"/>
    <x v="39"/>
    <x v="39"/>
    <x v="30"/>
    <x v="23"/>
    <x v="975"/>
    <x v="133"/>
    <x v="3"/>
    <x v="1"/>
    <x v="0"/>
    <n v="3.9"/>
    <n v="0.9"/>
    <n v="4.814814814814814"/>
    <n v="1.2345679012345678"/>
  </r>
  <r>
    <x v="75"/>
    <x v="4"/>
    <x v="7"/>
    <s v=""/>
    <s v="SSEC"/>
    <x v="73"/>
    <x v="73"/>
    <x v="3"/>
    <m/>
    <m/>
    <s v="PHA C-DO_Secteur 1 Point V1"/>
    <x v="39"/>
    <x v="39"/>
    <x v="30"/>
    <x v="14"/>
    <x v="255"/>
    <x v="0"/>
    <x v="3"/>
    <x v="0"/>
    <x v="0"/>
    <n v="4"/>
    <n v="2"/>
    <n v="1"/>
    <n v="0.25"/>
  </r>
  <r>
    <x v="75"/>
    <x v="4"/>
    <x v="7"/>
    <s v=""/>
    <s v="SSEC"/>
    <x v="73"/>
    <x v="73"/>
    <x v="3"/>
    <m/>
    <m/>
    <s v="PHA C-DO_Secteur 1 Point V1"/>
    <x v="39"/>
    <x v="39"/>
    <x v="30"/>
    <x v="21"/>
    <x v="255"/>
    <x v="0"/>
    <x v="3"/>
    <x v="0"/>
    <x v="0"/>
    <n v="4"/>
    <n v="2"/>
    <n v="1"/>
    <n v="0.25"/>
  </r>
  <r>
    <x v="75"/>
    <x v="4"/>
    <x v="7"/>
    <s v=""/>
    <s v="SSEC"/>
    <x v="73"/>
    <x v="73"/>
    <x v="3"/>
    <m/>
    <m/>
    <s v="PHA C-DO_Secteur 1 Point V1"/>
    <x v="39"/>
    <x v="39"/>
    <x v="30"/>
    <x v="25"/>
    <x v="255"/>
    <x v="0"/>
    <x v="3"/>
    <x v="0"/>
    <x v="0"/>
    <n v="4"/>
    <n v="2"/>
    <n v="1"/>
    <n v="0.25"/>
  </r>
  <r>
    <x v="75"/>
    <x v="4"/>
    <x v="7"/>
    <s v=""/>
    <s v="SSEC"/>
    <x v="73"/>
    <x v="73"/>
    <x v="3"/>
    <m/>
    <m/>
    <s v="PHA C-DO_Secteur 1 Point V1"/>
    <x v="39"/>
    <x v="39"/>
    <x v="30"/>
    <x v="28"/>
    <x v="976"/>
    <x v="309"/>
    <x v="3"/>
    <x v="1"/>
    <x v="0"/>
    <n v="5.9"/>
    <n v="2.2000000000000002"/>
    <n v="1.2190082644628097"/>
    <n v="0.20661157024793386"/>
  </r>
  <r>
    <x v="75"/>
    <x v="4"/>
    <x v="7"/>
    <s v=""/>
    <s v="SSEC"/>
    <x v="73"/>
    <x v="73"/>
    <x v="3"/>
    <m/>
    <m/>
    <s v="PHA C-DO_Secteur 1 Point V1"/>
    <x v="39"/>
    <x v="39"/>
    <x v="30"/>
    <x v="29"/>
    <x v="977"/>
    <x v="309"/>
    <x v="3"/>
    <x v="1"/>
    <x v="0"/>
    <n v="6.5"/>
    <n v="2.2000000000000002"/>
    <n v="1.3429752066115701"/>
    <n v="0.20661157024793386"/>
  </r>
  <r>
    <x v="75"/>
    <x v="4"/>
    <x v="7"/>
    <s v=""/>
    <s v="SSEC"/>
    <x v="73"/>
    <x v="73"/>
    <x v="3"/>
    <m/>
    <m/>
    <s v="PHA C-DO_Secteur 1 Point V1"/>
    <x v="39"/>
    <x v="39"/>
    <x v="30"/>
    <x v="11"/>
    <x v="6"/>
    <x v="0"/>
    <x v="3"/>
    <x v="0"/>
    <x v="0"/>
    <n v="7"/>
    <n v="3.5"/>
    <n v="0.5714285714285714"/>
    <n v="8.1632653061224483E-2"/>
  </r>
  <r>
    <x v="75"/>
    <x v="4"/>
    <x v="7"/>
    <s v=""/>
    <s v="SSEC"/>
    <x v="73"/>
    <x v="73"/>
    <x v="3"/>
    <m/>
    <m/>
    <s v="PHA C-DO_Secteur 1 Point V1"/>
    <x v="39"/>
    <x v="39"/>
    <x v="30"/>
    <x v="20"/>
    <x v="37"/>
    <x v="0"/>
    <x v="3"/>
    <x v="0"/>
    <x v="0"/>
    <n v="10"/>
    <n v="5"/>
    <n v="0.4"/>
    <n v="0.04"/>
  </r>
  <r>
    <x v="75"/>
    <x v="4"/>
    <x v="7"/>
    <s v=""/>
    <s v="SSEC"/>
    <x v="73"/>
    <x v="73"/>
    <x v="3"/>
    <m/>
    <m/>
    <s v="PHA C-DO_Secteur 1 Point V1"/>
    <x v="39"/>
    <x v="39"/>
    <x v="30"/>
    <x v="26"/>
    <x v="319"/>
    <x v="0"/>
    <x v="3"/>
    <x v="0"/>
    <x v="0"/>
    <n v="11"/>
    <n v="5.5"/>
    <n v="0.36363636363636365"/>
    <n v="3.3057851239669422E-2"/>
  </r>
  <r>
    <x v="75"/>
    <x v="4"/>
    <x v="7"/>
    <s v=""/>
    <s v="SSEC"/>
    <x v="73"/>
    <x v="73"/>
    <x v="3"/>
    <m/>
    <m/>
    <s v="PHA C-DO_Secteur 1 Point V1"/>
    <x v="39"/>
    <x v="39"/>
    <x v="30"/>
    <x v="19"/>
    <x v="632"/>
    <x v="0"/>
    <x v="3"/>
    <x v="0"/>
    <x v="0"/>
    <n v="15"/>
    <n v="7.5"/>
    <n v="0.26666666666666666"/>
    <n v="1.7777777777777778E-2"/>
  </r>
  <r>
    <x v="75"/>
    <x v="4"/>
    <x v="7"/>
    <s v=""/>
    <s v="SSEC"/>
    <x v="73"/>
    <x v="73"/>
    <x v="3"/>
    <m/>
    <m/>
    <s v="PHA C-DO_Secteur 1 Point V1"/>
    <x v="39"/>
    <x v="39"/>
    <x v="30"/>
    <x v="22"/>
    <x v="632"/>
    <x v="0"/>
    <x v="3"/>
    <x v="0"/>
    <x v="0"/>
    <n v="15"/>
    <n v="7.5"/>
    <n v="0.26666666666666666"/>
    <n v="1.7777777777777778E-2"/>
  </r>
  <r>
    <x v="75"/>
    <x v="4"/>
    <x v="7"/>
    <s v=""/>
    <s v="SSEC"/>
    <x v="73"/>
    <x v="73"/>
    <x v="3"/>
    <m/>
    <m/>
    <s v="PHA C-DO_Secteur 1 Point V1"/>
    <x v="39"/>
    <x v="39"/>
    <x v="30"/>
    <x v="24"/>
    <x v="173"/>
    <x v="0"/>
    <x v="3"/>
    <x v="0"/>
    <x v="0"/>
    <n v="18"/>
    <n v="9"/>
    <n v="0.22222222222222221"/>
    <n v="1.2345679012345678E-2"/>
  </r>
  <r>
    <x v="75"/>
    <x v="4"/>
    <x v="7"/>
    <s v=""/>
    <s v="SSEC"/>
    <x v="73"/>
    <x v="73"/>
    <x v="3"/>
    <m/>
    <m/>
    <s v="PHA C-DO_Secteur 1 Point V1"/>
    <x v="39"/>
    <x v="39"/>
    <x v="30"/>
    <x v="30"/>
    <x v="563"/>
    <x v="183"/>
    <x v="3"/>
    <x v="1"/>
    <x v="0"/>
    <n v="22"/>
    <n v="6"/>
    <n v="0.61111111111111116"/>
    <n v="2.7777777777777776E-2"/>
  </r>
  <r>
    <x v="75"/>
    <x v="4"/>
    <x v="7"/>
    <s v=""/>
    <s v="SSEC"/>
    <x v="73"/>
    <x v="73"/>
    <x v="3"/>
    <m/>
    <m/>
    <s v="PHA C-DO_Secteur 1 Point V1"/>
    <x v="39"/>
    <x v="39"/>
    <x v="30"/>
    <x v="1"/>
    <x v="410"/>
    <x v="0"/>
    <x v="3"/>
    <x v="0"/>
    <x v="0"/>
    <n v="28"/>
    <n v="14"/>
    <n v="0.14285714285714285"/>
    <n v="5.1020408163265302E-3"/>
  </r>
  <r>
    <x v="75"/>
    <x v="4"/>
    <x v="7"/>
    <s v=""/>
    <s v="SSEC"/>
    <x v="73"/>
    <x v="73"/>
    <x v="3"/>
    <m/>
    <m/>
    <s v="PHA C-DO_Secteur 1 Point V1"/>
    <x v="39"/>
    <x v="39"/>
    <x v="30"/>
    <x v="9"/>
    <x v="664"/>
    <x v="0"/>
    <x v="3"/>
    <x v="0"/>
    <x v="0"/>
    <n v="110"/>
    <n v="55"/>
    <n v="3.6363636363636362E-2"/>
    <n v="3.3057851239669424E-4"/>
  </r>
  <r>
    <x v="75"/>
    <x v="4"/>
    <x v="7"/>
    <s v=""/>
    <s v="SSEC"/>
    <x v="73"/>
    <x v="73"/>
    <x v="3"/>
    <m/>
    <m/>
    <s v="PHA C-DO_Secteur 1 Point V1"/>
    <x v="39"/>
    <x v="39"/>
    <x v="30"/>
    <x v="27"/>
    <x v="665"/>
    <x v="0"/>
    <x v="3"/>
    <x v="0"/>
    <x v="0"/>
    <n v="190"/>
    <n v="95"/>
    <n v="2.1052631578947368E-2"/>
    <n v="1.1080332409972299E-4"/>
  </r>
  <r>
    <x v="75"/>
    <x v="4"/>
    <x v="7"/>
    <s v=""/>
    <s v="SSEC"/>
    <x v="73"/>
    <x v="73"/>
    <x v="3"/>
    <m/>
    <m/>
    <s v="PHA C-DO_Secteur 1 Point V1"/>
    <x v="39"/>
    <x v="39"/>
    <x v="30"/>
    <x v="2"/>
    <x v="978"/>
    <x v="0"/>
    <x v="3"/>
    <x v="0"/>
    <x v="0"/>
    <n v="800"/>
    <n v="400"/>
    <n v="5.0000000000000001E-3"/>
    <n v="6.2500000000000003E-6"/>
  </r>
  <r>
    <x v="75"/>
    <x v="4"/>
    <x v="7"/>
    <s v=""/>
    <s v="SSEC"/>
    <x v="73"/>
    <x v="73"/>
    <x v="3"/>
    <m/>
    <m/>
    <s v="PHA C-DO_Secteur 1 Point V1"/>
    <x v="39"/>
    <x v="39"/>
    <x v="30"/>
    <x v="16"/>
    <x v="979"/>
    <x v="297"/>
    <x v="3"/>
    <x v="1"/>
    <x v="0"/>
    <n v="1320"/>
    <n v="150"/>
    <n v="5.8666666666666666E-2"/>
    <n v="4.4444444444444447E-5"/>
  </r>
  <r>
    <x v="75"/>
    <x v="4"/>
    <x v="7"/>
    <s v=""/>
    <s v="SSEC"/>
    <x v="73"/>
    <x v="73"/>
    <x v="3"/>
    <m/>
    <m/>
    <s v="PHA C-DO_Secteur 1 Point V1"/>
    <x v="39"/>
    <x v="39"/>
    <x v="38"/>
    <x v="14"/>
    <x v="980"/>
    <x v="464"/>
    <x v="3"/>
    <x v="1"/>
    <x v="0"/>
    <n v="1.125"/>
    <n v="0.47812499999999997"/>
    <n v="4.9211841599384858"/>
    <n v="4.374385919945321"/>
  </r>
  <r>
    <x v="75"/>
    <x v="4"/>
    <x v="7"/>
    <s v=""/>
    <s v="SSEC"/>
    <x v="73"/>
    <x v="73"/>
    <x v="3"/>
    <m/>
    <m/>
    <s v="PHA C-DO_Secteur 1 Point V1"/>
    <x v="39"/>
    <x v="39"/>
    <x v="38"/>
    <x v="0"/>
    <x v="981"/>
    <x v="0"/>
    <x v="3"/>
    <x v="0"/>
    <x v="0"/>
    <n v="1.1599999999999999"/>
    <n v="0.57999999999999996"/>
    <n v="3.4482758620689653"/>
    <n v="2.9726516052318672"/>
  </r>
  <r>
    <x v="75"/>
    <x v="4"/>
    <x v="7"/>
    <s v=""/>
    <s v="SSEC"/>
    <x v="73"/>
    <x v="73"/>
    <x v="3"/>
    <m/>
    <m/>
    <s v="PHA C-DO_Secteur 1 Point V1"/>
    <x v="39"/>
    <x v="39"/>
    <x v="38"/>
    <x v="8"/>
    <x v="982"/>
    <x v="0"/>
    <x v="3"/>
    <x v="0"/>
    <x v="0"/>
    <n v="1.3800000000000001"/>
    <n v="0.69000000000000006"/>
    <n v="2.8985507246376807"/>
    <n v="2.1003990758244062"/>
  </r>
  <r>
    <x v="75"/>
    <x v="4"/>
    <x v="7"/>
    <s v=""/>
    <s v="SSEC"/>
    <x v="73"/>
    <x v="73"/>
    <x v="3"/>
    <m/>
    <m/>
    <s v="PHA C-DO_Secteur 1 Point V1"/>
    <x v="39"/>
    <x v="39"/>
    <x v="38"/>
    <x v="25"/>
    <x v="983"/>
    <x v="0"/>
    <x v="3"/>
    <x v="0"/>
    <x v="0"/>
    <n v="1.57"/>
    <n v="0.78500000000000003"/>
    <n v="2.5477707006369426"/>
    <n v="1.6227838857560144"/>
  </r>
  <r>
    <x v="75"/>
    <x v="4"/>
    <x v="7"/>
    <s v=""/>
    <s v="SSEC"/>
    <x v="73"/>
    <x v="73"/>
    <x v="3"/>
    <m/>
    <m/>
    <s v="PHA C-DO_Secteur 1 Point V1"/>
    <x v="39"/>
    <x v="39"/>
    <x v="38"/>
    <x v="13"/>
    <x v="661"/>
    <x v="0"/>
    <x v="3"/>
    <x v="0"/>
    <x v="0"/>
    <n v="1.6"/>
    <n v="0.8"/>
    <n v="2.4999999999999996"/>
    <n v="1.5624999999999998"/>
  </r>
  <r>
    <x v="75"/>
    <x v="4"/>
    <x v="7"/>
    <s v=""/>
    <s v="SSEC"/>
    <x v="73"/>
    <x v="73"/>
    <x v="3"/>
    <m/>
    <m/>
    <s v="PHA C-DO_Secteur 1 Point V1"/>
    <x v="39"/>
    <x v="39"/>
    <x v="38"/>
    <x v="32"/>
    <x v="984"/>
    <x v="0"/>
    <x v="4"/>
    <x v="0"/>
    <x v="0"/>
    <n v="2.0095899999999998"/>
    <n v="1.0047949999999999"/>
    <n v="1.9904557646087018"/>
    <n v="0.99047853771600269"/>
  </r>
  <r>
    <x v="75"/>
    <x v="4"/>
    <x v="7"/>
    <s v=""/>
    <s v="SSEC"/>
    <x v="73"/>
    <x v="73"/>
    <x v="3"/>
    <m/>
    <m/>
    <s v="PHA C-DO_Secteur 1 Point V1"/>
    <x v="39"/>
    <x v="39"/>
    <x v="38"/>
    <x v="33"/>
    <x v="985"/>
    <x v="0"/>
    <x v="3"/>
    <x v="0"/>
    <x v="0"/>
    <n v="2.09"/>
    <n v="1.0449999999999999"/>
    <n v="1.9138755980861246"/>
    <n v="0.91572995123738021"/>
  </r>
  <r>
    <x v="75"/>
    <x v="4"/>
    <x v="7"/>
    <s v=""/>
    <s v="SSEC"/>
    <x v="73"/>
    <x v="73"/>
    <x v="3"/>
    <m/>
    <m/>
    <s v="PHA C-DO_Secteur 1 Point V1"/>
    <x v="39"/>
    <x v="39"/>
    <x v="38"/>
    <x v="17"/>
    <x v="986"/>
    <x v="0"/>
    <x v="3"/>
    <x v="0"/>
    <x v="0"/>
    <n v="2.34"/>
    <n v="1.17"/>
    <n v="1.7094017094017095"/>
    <n v="0.73051355102637161"/>
  </r>
  <r>
    <x v="75"/>
    <x v="4"/>
    <x v="7"/>
    <s v=""/>
    <s v="SSEC"/>
    <x v="73"/>
    <x v="73"/>
    <x v="3"/>
    <m/>
    <m/>
    <s v="PHA C-DO_Secteur 1 Point V1"/>
    <x v="39"/>
    <x v="39"/>
    <x v="38"/>
    <x v="12"/>
    <x v="987"/>
    <x v="0"/>
    <x v="3"/>
    <x v="0"/>
    <x v="0"/>
    <n v="2.38"/>
    <n v="1.19"/>
    <n v="1.680672268907563"/>
    <n v="0.70616481886872395"/>
  </r>
  <r>
    <x v="75"/>
    <x v="4"/>
    <x v="7"/>
    <s v=""/>
    <s v="SSEC"/>
    <x v="73"/>
    <x v="73"/>
    <x v="3"/>
    <m/>
    <m/>
    <s v="PHA C-DO_Secteur 1 Point V1"/>
    <x v="39"/>
    <x v="39"/>
    <x v="38"/>
    <x v="23"/>
    <x v="988"/>
    <x v="465"/>
    <x v="3"/>
    <x v="1"/>
    <x v="0"/>
    <n v="3.96"/>
    <n v="1.187208"/>
    <n v="2.8095809984647593"/>
    <n v="0.70949015112746439"/>
  </r>
  <r>
    <x v="75"/>
    <x v="4"/>
    <x v="7"/>
    <s v=""/>
    <s v="SSEC"/>
    <x v="73"/>
    <x v="73"/>
    <x v="3"/>
    <m/>
    <m/>
    <s v="PHA C-DO_Secteur 1 Point V1"/>
    <x v="39"/>
    <x v="39"/>
    <x v="38"/>
    <x v="29"/>
    <x v="989"/>
    <x v="466"/>
    <x v="3"/>
    <x v="1"/>
    <x v="0"/>
    <n v="5.41"/>
    <n v="2.687147"/>
    <n v="0.74922871685552006"/>
    <n v="0.13848959646127912"/>
  </r>
  <r>
    <x v="75"/>
    <x v="4"/>
    <x v="7"/>
    <s v=""/>
    <s v="SSEC"/>
    <x v="73"/>
    <x v="73"/>
    <x v="3"/>
    <m/>
    <m/>
    <s v="PHA C-DO_Secteur 1 Point V1"/>
    <x v="39"/>
    <x v="39"/>
    <x v="38"/>
    <x v="34"/>
    <x v="990"/>
    <x v="0"/>
    <x v="3"/>
    <x v="0"/>
    <x v="0"/>
    <n v="5.51"/>
    <n v="2.7549999999999999"/>
    <n v="0.72595281306715065"/>
    <n v="0.13175187170002733"/>
  </r>
  <r>
    <x v="75"/>
    <x v="4"/>
    <x v="7"/>
    <s v=""/>
    <s v="SSEC"/>
    <x v="73"/>
    <x v="73"/>
    <x v="3"/>
    <m/>
    <m/>
    <s v="PHA C-DO_Secteur 1 Point V1"/>
    <x v="39"/>
    <x v="39"/>
    <x v="38"/>
    <x v="35"/>
    <x v="991"/>
    <x v="0"/>
    <x v="3"/>
    <x v="0"/>
    <x v="0"/>
    <n v="6.12"/>
    <n v="3.06"/>
    <n v="0.65359477124183007"/>
    <n v="0.10679653124866505"/>
  </r>
  <r>
    <x v="75"/>
    <x v="4"/>
    <x v="7"/>
    <s v=""/>
    <s v="SSEC"/>
    <x v="73"/>
    <x v="73"/>
    <x v="3"/>
    <m/>
    <m/>
    <s v="PHA C-DO_Secteur 1 Point V1"/>
    <x v="39"/>
    <x v="39"/>
    <x v="38"/>
    <x v="28"/>
    <x v="992"/>
    <x v="467"/>
    <x v="3"/>
    <x v="1"/>
    <x v="0"/>
    <n v="6.25"/>
    <n v="3.4681249999999997"/>
    <n v="0.51962559287250365"/>
    <n v="8.3140094859600583E-2"/>
  </r>
  <r>
    <x v="75"/>
    <x v="4"/>
    <x v="7"/>
    <s v=""/>
    <s v="SSEC"/>
    <x v="73"/>
    <x v="73"/>
    <x v="3"/>
    <m/>
    <m/>
    <s v="PHA C-DO_Secteur 1 Point V1"/>
    <x v="39"/>
    <x v="39"/>
    <x v="38"/>
    <x v="38"/>
    <x v="993"/>
    <x v="0"/>
    <x v="3"/>
    <x v="0"/>
    <x v="0"/>
    <n v="6.3100000000000005"/>
    <n v="3.1550000000000002"/>
    <n v="0.6339144215530903"/>
    <n v="0.10046187346324727"/>
  </r>
  <r>
    <x v="75"/>
    <x v="4"/>
    <x v="7"/>
    <s v=""/>
    <s v="SSEC"/>
    <x v="73"/>
    <x v="73"/>
    <x v="3"/>
    <m/>
    <m/>
    <s v="PHA C-DO_Secteur 1 Point V1"/>
    <x v="39"/>
    <x v="39"/>
    <x v="38"/>
    <x v="22"/>
    <x v="994"/>
    <x v="468"/>
    <x v="3"/>
    <x v="1"/>
    <x v="0"/>
    <n v="6.3130000000000006"/>
    <n v="2.6640859999999997"/>
    <n v="0.88948639287376541"/>
    <n v="0.14089757530077068"/>
  </r>
  <r>
    <x v="75"/>
    <x v="4"/>
    <x v="7"/>
    <s v=""/>
    <s v="SSEC"/>
    <x v="73"/>
    <x v="73"/>
    <x v="3"/>
    <m/>
    <m/>
    <s v="PHA C-DO_Secteur 1 Point V1"/>
    <x v="39"/>
    <x v="39"/>
    <x v="38"/>
    <x v="31"/>
    <x v="995"/>
    <x v="469"/>
    <x v="3"/>
    <x v="1"/>
    <x v="0"/>
    <n v="8.7279999999999998"/>
    <n v="1.65832"/>
    <n v="3.1737890725172715"/>
    <n v="0.3636330284735646"/>
  </r>
  <r>
    <x v="75"/>
    <x v="4"/>
    <x v="7"/>
    <s v=""/>
    <s v="SSEC"/>
    <x v="73"/>
    <x v="73"/>
    <x v="3"/>
    <m/>
    <m/>
    <s v="PHA C-DO_Secteur 1 Point V1"/>
    <x v="39"/>
    <x v="39"/>
    <x v="38"/>
    <x v="26"/>
    <x v="745"/>
    <x v="0"/>
    <x v="3"/>
    <x v="0"/>
    <x v="0"/>
    <n v="11.3"/>
    <n v="5.65"/>
    <n v="0.35398230088495575"/>
    <n v="3.132586733495183E-2"/>
  </r>
  <r>
    <x v="75"/>
    <x v="4"/>
    <x v="7"/>
    <s v=""/>
    <s v="SSEC"/>
    <x v="73"/>
    <x v="73"/>
    <x v="3"/>
    <m/>
    <m/>
    <s v="PHA C-DO_Secteur 1 Point V1"/>
    <x v="39"/>
    <x v="39"/>
    <x v="38"/>
    <x v="1"/>
    <x v="435"/>
    <x v="0"/>
    <x v="3"/>
    <x v="0"/>
    <x v="0"/>
    <n v="18.7"/>
    <n v="9.35"/>
    <n v="0.21390374331550802"/>
    <n v="1.1438702851096686E-2"/>
  </r>
  <r>
    <x v="75"/>
    <x v="4"/>
    <x v="7"/>
    <s v=""/>
    <s v="SSEC"/>
    <x v="73"/>
    <x v="73"/>
    <x v="3"/>
    <m/>
    <m/>
    <s v="PHA C-DO_Secteur 1 Point V1"/>
    <x v="39"/>
    <x v="39"/>
    <x v="38"/>
    <x v="37"/>
    <x v="996"/>
    <x v="0"/>
    <x v="4"/>
    <x v="0"/>
    <x v="0"/>
    <n v="20.400000000000002"/>
    <n v="10.200000000000001"/>
    <n v="0.19607843137254899"/>
    <n v="9.6116878123798516E-3"/>
  </r>
  <r>
    <x v="75"/>
    <x v="4"/>
    <x v="7"/>
    <s v=""/>
    <s v="SSEC"/>
    <x v="73"/>
    <x v="73"/>
    <x v="3"/>
    <m/>
    <m/>
    <s v="PHA C-DO_Secteur 1 Point V1"/>
    <x v="39"/>
    <x v="39"/>
    <x v="38"/>
    <x v="24"/>
    <x v="997"/>
    <x v="0"/>
    <x v="3"/>
    <x v="0"/>
    <x v="0"/>
    <n v="21"/>
    <n v="10.5"/>
    <n v="0.19047619047619047"/>
    <n v="9.0702947845804991E-3"/>
  </r>
  <r>
    <x v="75"/>
    <x v="4"/>
    <x v="7"/>
    <s v=""/>
    <s v="SSEC"/>
    <x v="73"/>
    <x v="73"/>
    <x v="3"/>
    <m/>
    <m/>
    <s v="PHA C-DO_Secteur 1 Point V1"/>
    <x v="39"/>
    <x v="39"/>
    <x v="38"/>
    <x v="30"/>
    <x v="998"/>
    <x v="470"/>
    <x v="3"/>
    <x v="1"/>
    <x v="0"/>
    <n v="29.400000000000002"/>
    <n v="9.9695400000000003"/>
    <n v="0.29579926466042106"/>
    <n v="1.0061199478245613E-2"/>
  </r>
  <r>
    <x v="75"/>
    <x v="4"/>
    <x v="7"/>
    <s v=""/>
    <s v="SSEC"/>
    <x v="73"/>
    <x v="73"/>
    <x v="3"/>
    <m/>
    <m/>
    <s v="PHA C-DO_Secteur 1 Point V1"/>
    <x v="39"/>
    <x v="39"/>
    <x v="38"/>
    <x v="9"/>
    <x v="999"/>
    <x v="471"/>
    <x v="3"/>
    <x v="1"/>
    <x v="0"/>
    <n v="51.11"/>
    <n v="19.881789999999999"/>
    <n v="0.12929892567035459"/>
    <n v="2.5298165852153118E-3"/>
  </r>
  <r>
    <x v="75"/>
    <x v="4"/>
    <x v="7"/>
    <s v=""/>
    <s v="SSEC"/>
    <x v="73"/>
    <x v="73"/>
    <x v="3"/>
    <m/>
    <m/>
    <s v="PHA C-DO_Secteur 1 Point V1"/>
    <x v="39"/>
    <x v="39"/>
    <x v="38"/>
    <x v="39"/>
    <x v="1000"/>
    <x v="472"/>
    <x v="9"/>
    <x v="1"/>
    <x v="0"/>
    <n v="53.1"/>
    <n v="7.1844299999999999"/>
    <n v="1.028750088836428"/>
    <n v="1.9373824648520301E-2"/>
  </r>
  <r>
    <x v="75"/>
    <x v="4"/>
    <x v="7"/>
    <s v=""/>
    <s v="SSEC"/>
    <x v="73"/>
    <x v="73"/>
    <x v="3"/>
    <m/>
    <m/>
    <s v="PHA C-DO_Secteur 1 Point V1"/>
    <x v="39"/>
    <x v="39"/>
    <x v="38"/>
    <x v="36"/>
    <x v="1001"/>
    <x v="0"/>
    <x v="8"/>
    <x v="0"/>
    <x v="0"/>
    <n v="96.479036367848096"/>
    <n v="48.239518183924048"/>
    <n v="4.1459783913565404E-2"/>
    <n v="4.2972842053988416E-4"/>
  </r>
  <r>
    <x v="75"/>
    <x v="4"/>
    <x v="7"/>
    <s v=""/>
    <s v="SSEC"/>
    <x v="73"/>
    <x v="73"/>
    <x v="3"/>
    <m/>
    <m/>
    <s v="PHA C-DO_Secteur 1 Point V1"/>
    <x v="39"/>
    <x v="39"/>
    <x v="38"/>
    <x v="41"/>
    <x v="907"/>
    <x v="0"/>
    <x v="3"/>
    <x v="0"/>
    <x v="0"/>
    <n v="138"/>
    <n v="69"/>
    <n v="2.8985507246376812E-2"/>
    <n v="2.1003990758244065E-4"/>
  </r>
  <r>
    <x v="75"/>
    <x v="4"/>
    <x v="7"/>
    <s v=""/>
    <s v="SFRA"/>
    <x v="73"/>
    <x v="73"/>
    <x v="3"/>
    <m/>
    <m/>
    <s v="PHA C-DO_Secteur 1 Point V1"/>
    <x v="39"/>
    <x v="39"/>
    <x v="38"/>
    <x v="40"/>
    <x v="1002"/>
    <x v="0"/>
    <x v="4"/>
    <x v="0"/>
    <x v="0"/>
    <n v="184.3"/>
    <n v="92.15"/>
    <n v="2.1703743895822029E-2"/>
    <n v="1.1776312477385798E-4"/>
  </r>
  <r>
    <x v="75"/>
    <x v="4"/>
    <x v="7"/>
    <s v=""/>
    <s v="SSEC"/>
    <x v="73"/>
    <x v="73"/>
    <x v="3"/>
    <m/>
    <m/>
    <s v="PHA C-DO_Secteur 1 Point V1"/>
    <x v="39"/>
    <x v="39"/>
    <x v="38"/>
    <x v="42"/>
    <x v="1003"/>
    <x v="0"/>
    <x v="3"/>
    <x v="0"/>
    <x v="0"/>
    <n v="236"/>
    <n v="118"/>
    <n v="1.6949152542372881E-2"/>
    <n v="7.1818442976156281E-5"/>
  </r>
  <r>
    <x v="75"/>
    <x v="4"/>
    <x v="7"/>
    <s v=""/>
    <s v="SFRA"/>
    <x v="73"/>
    <x v="73"/>
    <x v="3"/>
    <m/>
    <m/>
    <s v="PHA C-DO_Secteur 1 Point V1"/>
    <x v="39"/>
    <x v="39"/>
    <x v="38"/>
    <x v="40"/>
    <x v="1004"/>
    <x v="0"/>
    <x v="4"/>
    <x v="0"/>
    <x v="0"/>
    <n v="863.4"/>
    <n v="431.7"/>
    <n v="4.6328468844104706E-3"/>
    <n v="5.3658175635979509E-6"/>
  </r>
  <r>
    <x v="75"/>
    <x v="4"/>
    <x v="7"/>
    <s v=""/>
    <s v="SSEC"/>
    <x v="73"/>
    <x v="73"/>
    <x v="3"/>
    <m/>
    <m/>
    <s v="PHA C-DO_Secteur 1 Point V1"/>
    <x v="39"/>
    <x v="39"/>
    <x v="38"/>
    <x v="16"/>
    <x v="1005"/>
    <x v="473"/>
    <x v="3"/>
    <x v="1"/>
    <x v="0"/>
    <n v="1640"/>
    <n v="221.89200000000002"/>
    <n v="3.3308920559277026E-2"/>
    <n v="2.0310317414193308E-5"/>
  </r>
  <r>
    <x v="76"/>
    <x v="4"/>
    <x v="7"/>
    <s v=""/>
    <s v="SSEC"/>
    <x v="74"/>
    <x v="74"/>
    <x v="2"/>
    <m/>
    <m/>
    <s v="PHA C-DO_Secteur 3 Point 24VG"/>
    <x v="68"/>
    <x v="68"/>
    <x v="39"/>
    <x v="10"/>
    <x v="735"/>
    <x v="0"/>
    <x v="3"/>
    <x v="0"/>
    <x v="0"/>
    <n v="1.3"/>
    <n v="0.65"/>
    <n v="3.0769230769230766"/>
    <n v="2.3668639053254434"/>
  </r>
  <r>
    <x v="76"/>
    <x v="4"/>
    <x v="7"/>
    <s v=""/>
    <s v="SSEC"/>
    <x v="74"/>
    <x v="74"/>
    <x v="2"/>
    <m/>
    <m/>
    <s v="PHA C-DO_Secteur 3 Point 24VG"/>
    <x v="68"/>
    <x v="68"/>
    <x v="39"/>
    <x v="8"/>
    <x v="405"/>
    <x v="0"/>
    <x v="3"/>
    <x v="0"/>
    <x v="0"/>
    <n v="1.4"/>
    <n v="0.7"/>
    <n v="2.8571428571428572"/>
    <n v="2.0408163265306127"/>
  </r>
  <r>
    <x v="76"/>
    <x v="4"/>
    <x v="7"/>
    <s v=""/>
    <s v="SSEC"/>
    <x v="74"/>
    <x v="74"/>
    <x v="2"/>
    <m/>
    <m/>
    <s v="PHA C-DO_Secteur 3 Point 24VG"/>
    <x v="68"/>
    <x v="68"/>
    <x v="39"/>
    <x v="15"/>
    <x v="314"/>
    <x v="0"/>
    <x v="3"/>
    <x v="0"/>
    <x v="0"/>
    <n v="2.1"/>
    <n v="1.05"/>
    <n v="1.9047619047619049"/>
    <n v="0.90702947845804982"/>
  </r>
  <r>
    <x v="76"/>
    <x v="4"/>
    <x v="7"/>
    <s v=""/>
    <s v="SSEC"/>
    <x v="74"/>
    <x v="74"/>
    <x v="2"/>
    <m/>
    <m/>
    <s v="PHA C-DO_Secteur 3 Point 24VG"/>
    <x v="68"/>
    <x v="68"/>
    <x v="39"/>
    <x v="14"/>
    <x v="156"/>
    <x v="0"/>
    <x v="3"/>
    <x v="0"/>
    <x v="0"/>
    <n v="2.2000000000000002"/>
    <n v="1.1000000000000001"/>
    <n v="1.8181818181818181"/>
    <n v="0.82644628099173545"/>
  </r>
  <r>
    <x v="76"/>
    <x v="4"/>
    <x v="7"/>
    <s v=""/>
    <s v="SSEC"/>
    <x v="74"/>
    <x v="74"/>
    <x v="2"/>
    <m/>
    <m/>
    <s v="PHA C-DO_Secteur 3 Point 24VG"/>
    <x v="68"/>
    <x v="68"/>
    <x v="39"/>
    <x v="13"/>
    <x v="166"/>
    <x v="0"/>
    <x v="3"/>
    <x v="0"/>
    <x v="0"/>
    <n v="2.5"/>
    <n v="1.25"/>
    <n v="1.6"/>
    <n v="0.64"/>
  </r>
  <r>
    <x v="76"/>
    <x v="4"/>
    <x v="7"/>
    <s v=""/>
    <s v="SSEC"/>
    <x v="74"/>
    <x v="74"/>
    <x v="2"/>
    <m/>
    <m/>
    <s v="PHA C-DO_Secteur 3 Point 24VG"/>
    <x v="68"/>
    <x v="68"/>
    <x v="39"/>
    <x v="23"/>
    <x v="166"/>
    <x v="182"/>
    <x v="3"/>
    <x v="1"/>
    <x v="0"/>
    <n v="2.5"/>
    <n v="1.2"/>
    <n v="1.7361111111111112"/>
    <n v="0.69444444444444442"/>
  </r>
  <r>
    <x v="76"/>
    <x v="4"/>
    <x v="7"/>
    <s v=""/>
    <s v="SSEC"/>
    <x v="74"/>
    <x v="74"/>
    <x v="2"/>
    <m/>
    <m/>
    <s v="PHA C-DO_Secteur 3 Point 24VG"/>
    <x v="68"/>
    <x v="68"/>
    <x v="39"/>
    <x v="17"/>
    <x v="1006"/>
    <x v="0"/>
    <x v="3"/>
    <x v="0"/>
    <x v="0"/>
    <n v="2.9"/>
    <n v="1.45"/>
    <n v="1.3793103448275861"/>
    <n v="0.47562425683709869"/>
  </r>
  <r>
    <x v="76"/>
    <x v="4"/>
    <x v="7"/>
    <s v=""/>
    <s v="SSEC"/>
    <x v="74"/>
    <x v="74"/>
    <x v="2"/>
    <m/>
    <m/>
    <s v="PHA C-DO_Secteur 3 Point 24VG"/>
    <x v="68"/>
    <x v="68"/>
    <x v="39"/>
    <x v="12"/>
    <x v="407"/>
    <x v="0"/>
    <x v="3"/>
    <x v="0"/>
    <x v="0"/>
    <n v="3.1"/>
    <n v="1.55"/>
    <n v="1.2903225806451613"/>
    <n v="0.41623309053069713"/>
  </r>
  <r>
    <x v="76"/>
    <x v="4"/>
    <x v="7"/>
    <s v=""/>
    <s v="SSEC"/>
    <x v="74"/>
    <x v="74"/>
    <x v="2"/>
    <m/>
    <m/>
    <s v="PHA C-DO_Secteur 3 Point 24VG"/>
    <x v="68"/>
    <x v="68"/>
    <x v="39"/>
    <x v="7"/>
    <x v="255"/>
    <x v="0"/>
    <x v="3"/>
    <x v="0"/>
    <x v="0"/>
    <n v="4"/>
    <n v="2"/>
    <n v="1"/>
    <n v="0.25"/>
  </r>
  <r>
    <x v="76"/>
    <x v="4"/>
    <x v="7"/>
    <s v=""/>
    <s v="SSEC"/>
    <x v="74"/>
    <x v="74"/>
    <x v="2"/>
    <m/>
    <m/>
    <s v="PHA C-DO_Secteur 3 Point 24VG"/>
    <x v="68"/>
    <x v="68"/>
    <x v="39"/>
    <x v="28"/>
    <x v="408"/>
    <x v="283"/>
    <x v="3"/>
    <x v="1"/>
    <x v="0"/>
    <n v="4.5999999999999996"/>
    <n v="1.8"/>
    <n v="1.419753086419753"/>
    <n v="0.30864197530864196"/>
  </r>
  <r>
    <x v="76"/>
    <x v="4"/>
    <x v="7"/>
    <s v=""/>
    <s v="SSEC"/>
    <x v="74"/>
    <x v="74"/>
    <x v="2"/>
    <m/>
    <m/>
    <s v="PHA C-DO_Secteur 3 Point 24VG"/>
    <x v="68"/>
    <x v="68"/>
    <x v="39"/>
    <x v="18"/>
    <x v="160"/>
    <x v="0"/>
    <x v="3"/>
    <x v="0"/>
    <x v="0"/>
    <n v="5"/>
    <n v="2.5"/>
    <n v="0.8"/>
    <n v="0.16"/>
  </r>
  <r>
    <x v="76"/>
    <x v="4"/>
    <x v="7"/>
    <s v=""/>
    <s v="SSEC"/>
    <x v="74"/>
    <x v="74"/>
    <x v="2"/>
    <m/>
    <m/>
    <s v="PHA C-DO_Secteur 3 Point 24VG"/>
    <x v="68"/>
    <x v="68"/>
    <x v="39"/>
    <x v="21"/>
    <x v="6"/>
    <x v="0"/>
    <x v="3"/>
    <x v="0"/>
    <x v="0"/>
    <n v="7"/>
    <n v="3.5"/>
    <n v="0.5714285714285714"/>
    <n v="8.1632653061224483E-2"/>
  </r>
  <r>
    <x v="76"/>
    <x v="4"/>
    <x v="7"/>
    <s v=""/>
    <s v="SSEC"/>
    <x v="74"/>
    <x v="74"/>
    <x v="2"/>
    <m/>
    <m/>
    <s v="PHA C-DO_Secteur 3 Point 24VG"/>
    <x v="68"/>
    <x v="68"/>
    <x v="39"/>
    <x v="25"/>
    <x v="260"/>
    <x v="0"/>
    <x v="3"/>
    <x v="0"/>
    <x v="0"/>
    <n v="8"/>
    <n v="4"/>
    <n v="0.5"/>
    <n v="6.25E-2"/>
  </r>
  <r>
    <x v="76"/>
    <x v="4"/>
    <x v="7"/>
    <s v=""/>
    <s v="SSEC"/>
    <x v="74"/>
    <x v="74"/>
    <x v="2"/>
    <m/>
    <m/>
    <s v="PHA C-DO_Secteur 3 Point 24VG"/>
    <x v="68"/>
    <x v="68"/>
    <x v="39"/>
    <x v="30"/>
    <x v="37"/>
    <x v="310"/>
    <x v="3"/>
    <x v="1"/>
    <x v="0"/>
    <n v="10"/>
    <n v="5"/>
    <n v="0.4"/>
    <n v="0.04"/>
  </r>
  <r>
    <x v="76"/>
    <x v="4"/>
    <x v="7"/>
    <s v=""/>
    <s v="SSEC"/>
    <x v="74"/>
    <x v="74"/>
    <x v="2"/>
    <m/>
    <m/>
    <s v="PHA C-DO_Secteur 3 Point 24VG"/>
    <x v="68"/>
    <x v="68"/>
    <x v="39"/>
    <x v="11"/>
    <x v="165"/>
    <x v="0"/>
    <x v="3"/>
    <x v="0"/>
    <x v="0"/>
    <n v="14"/>
    <n v="7"/>
    <n v="0.2857142857142857"/>
    <n v="2.0408163265306121E-2"/>
  </r>
  <r>
    <x v="76"/>
    <x v="4"/>
    <x v="7"/>
    <s v=""/>
    <s v="SSEC"/>
    <x v="74"/>
    <x v="74"/>
    <x v="2"/>
    <m/>
    <m/>
    <s v="PHA C-DO_Secteur 3 Point 24VG"/>
    <x v="68"/>
    <x v="68"/>
    <x v="39"/>
    <x v="26"/>
    <x v="165"/>
    <x v="0"/>
    <x v="3"/>
    <x v="0"/>
    <x v="0"/>
    <n v="14"/>
    <n v="7"/>
    <n v="0.2857142857142857"/>
    <n v="2.0408163265306121E-2"/>
  </r>
  <r>
    <x v="76"/>
    <x v="4"/>
    <x v="7"/>
    <s v=""/>
    <s v="SSEC"/>
    <x v="74"/>
    <x v="74"/>
    <x v="2"/>
    <m/>
    <m/>
    <s v="PHA C-DO_Secteur 3 Point 24VG"/>
    <x v="68"/>
    <x v="68"/>
    <x v="39"/>
    <x v="29"/>
    <x v="165"/>
    <x v="0"/>
    <x v="3"/>
    <x v="0"/>
    <x v="0"/>
    <n v="14"/>
    <n v="7"/>
    <n v="0.2857142857142857"/>
    <n v="2.0408163265306121E-2"/>
  </r>
  <r>
    <x v="76"/>
    <x v="4"/>
    <x v="7"/>
    <s v=""/>
    <s v="SSEC"/>
    <x v="74"/>
    <x v="74"/>
    <x v="2"/>
    <m/>
    <m/>
    <s v="PHA C-DO_Secteur 3 Point 24VG"/>
    <x v="68"/>
    <x v="68"/>
    <x v="39"/>
    <x v="20"/>
    <x v="167"/>
    <x v="0"/>
    <x v="3"/>
    <x v="0"/>
    <x v="0"/>
    <n v="16"/>
    <n v="8"/>
    <n v="0.25"/>
    <n v="1.5625E-2"/>
  </r>
  <r>
    <x v="76"/>
    <x v="4"/>
    <x v="7"/>
    <s v=""/>
    <s v="SSEC"/>
    <x v="74"/>
    <x v="74"/>
    <x v="2"/>
    <m/>
    <m/>
    <s v="PHA C-DO_Secteur 3 Point 24VG"/>
    <x v="68"/>
    <x v="68"/>
    <x v="39"/>
    <x v="22"/>
    <x v="564"/>
    <x v="0"/>
    <x v="3"/>
    <x v="0"/>
    <x v="0"/>
    <n v="23"/>
    <n v="11.5"/>
    <n v="0.17391304347826086"/>
    <n v="7.5614366729678641E-3"/>
  </r>
  <r>
    <x v="76"/>
    <x v="4"/>
    <x v="7"/>
    <s v=""/>
    <s v="SSEC"/>
    <x v="74"/>
    <x v="74"/>
    <x v="2"/>
    <m/>
    <m/>
    <s v="PHA C-DO_Secteur 3 Point 24VG"/>
    <x v="68"/>
    <x v="68"/>
    <x v="39"/>
    <x v="1"/>
    <x v="265"/>
    <x v="0"/>
    <x v="3"/>
    <x v="0"/>
    <x v="0"/>
    <n v="26"/>
    <n v="13"/>
    <n v="0.15384615384615385"/>
    <n v="5.9171597633136093E-3"/>
  </r>
  <r>
    <x v="76"/>
    <x v="4"/>
    <x v="7"/>
    <s v=""/>
    <s v="SSEC"/>
    <x v="74"/>
    <x v="74"/>
    <x v="2"/>
    <m/>
    <m/>
    <s v="PHA C-DO_Secteur 3 Point 24VG"/>
    <x v="68"/>
    <x v="68"/>
    <x v="39"/>
    <x v="19"/>
    <x v="410"/>
    <x v="0"/>
    <x v="3"/>
    <x v="0"/>
    <x v="0"/>
    <n v="28"/>
    <n v="14"/>
    <n v="0.14285714285714285"/>
    <n v="5.1020408163265302E-3"/>
  </r>
  <r>
    <x v="76"/>
    <x v="4"/>
    <x v="7"/>
    <s v=""/>
    <s v="SSEC"/>
    <x v="74"/>
    <x v="74"/>
    <x v="2"/>
    <m/>
    <m/>
    <s v="PHA C-DO_Secteur 3 Point 24VG"/>
    <x v="68"/>
    <x v="68"/>
    <x v="39"/>
    <x v="24"/>
    <x v="353"/>
    <x v="0"/>
    <x v="3"/>
    <x v="0"/>
    <x v="0"/>
    <n v="33"/>
    <n v="16.5"/>
    <n v="0.12121212121212122"/>
    <n v="3.6730945821854912E-3"/>
  </r>
  <r>
    <x v="76"/>
    <x v="4"/>
    <x v="7"/>
    <s v=""/>
    <s v="SSEC"/>
    <x v="74"/>
    <x v="74"/>
    <x v="2"/>
    <m/>
    <m/>
    <s v="PHA C-DO_Secteur 3 Point 24VG"/>
    <x v="68"/>
    <x v="68"/>
    <x v="39"/>
    <x v="9"/>
    <x v="254"/>
    <x v="0"/>
    <x v="3"/>
    <x v="0"/>
    <x v="0"/>
    <n v="150"/>
    <n v="75"/>
    <n v="2.6666666666666668E-2"/>
    <n v="1.7777777777777779E-4"/>
  </r>
  <r>
    <x v="76"/>
    <x v="4"/>
    <x v="7"/>
    <s v=""/>
    <s v="SSEC"/>
    <x v="74"/>
    <x v="74"/>
    <x v="2"/>
    <m/>
    <m/>
    <s v="PHA C-DO_Secteur 3 Point 24VG"/>
    <x v="68"/>
    <x v="68"/>
    <x v="39"/>
    <x v="27"/>
    <x v="1007"/>
    <x v="0"/>
    <x v="3"/>
    <x v="0"/>
    <x v="0"/>
    <n v="250"/>
    <n v="125"/>
    <n v="1.6E-2"/>
    <n v="6.3999999999999997E-5"/>
  </r>
  <r>
    <x v="76"/>
    <x v="4"/>
    <x v="7"/>
    <s v=""/>
    <s v="SSEC"/>
    <x v="74"/>
    <x v="74"/>
    <x v="2"/>
    <m/>
    <m/>
    <s v="PHA C-DO_Secteur 3 Point 24VG"/>
    <x v="68"/>
    <x v="68"/>
    <x v="39"/>
    <x v="16"/>
    <x v="1008"/>
    <x v="297"/>
    <x v="3"/>
    <x v="1"/>
    <x v="0"/>
    <n v="1270"/>
    <n v="150"/>
    <n v="5.6444444444444443E-2"/>
    <n v="4.4444444444444447E-5"/>
  </r>
  <r>
    <x v="76"/>
    <x v="4"/>
    <x v="7"/>
    <s v=""/>
    <s v="SSEC"/>
    <x v="74"/>
    <x v="74"/>
    <x v="2"/>
    <m/>
    <m/>
    <s v="PHA C-DO_Secteur 3 Point 24VG"/>
    <x v="68"/>
    <x v="68"/>
    <x v="39"/>
    <x v="2"/>
    <x v="1009"/>
    <x v="0"/>
    <x v="3"/>
    <x v="0"/>
    <x v="0"/>
    <n v="1600"/>
    <n v="800"/>
    <n v="2.5000000000000001E-3"/>
    <n v="1.5625000000000001E-6"/>
  </r>
  <r>
    <x v="76"/>
    <x v="4"/>
    <x v="7"/>
    <s v=""/>
    <s v="SSEC"/>
    <x v="74"/>
    <x v="74"/>
    <x v="2"/>
    <m/>
    <m/>
    <s v="PHA C-DO_Secteur 3 Point 24VG"/>
    <x v="68"/>
    <x v="68"/>
    <x v="36"/>
    <x v="0"/>
    <x v="1010"/>
    <x v="0"/>
    <x v="3"/>
    <x v="0"/>
    <x v="0"/>
    <n v="0.996"/>
    <n v="0.498"/>
    <n v="4.0160642570281126"/>
    <n v="4.0321930291446915"/>
  </r>
  <r>
    <x v="76"/>
    <x v="4"/>
    <x v="7"/>
    <s v=""/>
    <s v="SSEC"/>
    <x v="74"/>
    <x v="74"/>
    <x v="2"/>
    <m/>
    <m/>
    <s v="PHA C-DO_Secteur 3 Point 24VG"/>
    <x v="68"/>
    <x v="68"/>
    <x v="36"/>
    <x v="8"/>
    <x v="1011"/>
    <x v="0"/>
    <x v="3"/>
    <x v="0"/>
    <x v="0"/>
    <n v="1.04"/>
    <n v="0.52"/>
    <n v="3.8461538461538458"/>
    <n v="3.6982248520710055"/>
  </r>
  <r>
    <x v="76"/>
    <x v="4"/>
    <x v="7"/>
    <s v=""/>
    <s v="SSEC"/>
    <x v="74"/>
    <x v="74"/>
    <x v="2"/>
    <m/>
    <m/>
    <s v="PHA C-DO_Secteur 3 Point 24VG"/>
    <x v="68"/>
    <x v="68"/>
    <x v="36"/>
    <x v="13"/>
    <x v="1012"/>
    <x v="0"/>
    <x v="3"/>
    <x v="0"/>
    <x v="0"/>
    <n v="1.32"/>
    <n v="0.66"/>
    <n v="3.0303030303030303"/>
    <n v="2.2956841138659319"/>
  </r>
  <r>
    <x v="76"/>
    <x v="4"/>
    <x v="7"/>
    <s v=""/>
    <s v="SSEC"/>
    <x v="74"/>
    <x v="74"/>
    <x v="2"/>
    <m/>
    <m/>
    <s v="PHA C-DO_Secteur 3 Point 24VG"/>
    <x v="68"/>
    <x v="68"/>
    <x v="36"/>
    <x v="25"/>
    <x v="982"/>
    <x v="0"/>
    <x v="3"/>
    <x v="0"/>
    <x v="0"/>
    <n v="1.3800000000000001"/>
    <n v="0.69000000000000006"/>
    <n v="2.8985507246376807"/>
    <n v="2.1003990758244062"/>
  </r>
  <r>
    <x v="76"/>
    <x v="4"/>
    <x v="7"/>
    <s v=""/>
    <s v="SSEC"/>
    <x v="74"/>
    <x v="74"/>
    <x v="2"/>
    <m/>
    <m/>
    <s v="PHA C-DO_Secteur 3 Point 24VG"/>
    <x v="68"/>
    <x v="68"/>
    <x v="36"/>
    <x v="14"/>
    <x v="1013"/>
    <x v="0"/>
    <x v="3"/>
    <x v="0"/>
    <x v="0"/>
    <n v="1.49"/>
    <n v="0.745"/>
    <n v="2.6845637583892619"/>
    <n v="1.8017206432142696"/>
  </r>
  <r>
    <x v="76"/>
    <x v="4"/>
    <x v="7"/>
    <s v=""/>
    <s v="SSEC"/>
    <x v="74"/>
    <x v="74"/>
    <x v="2"/>
    <m/>
    <m/>
    <s v="PHA C-DO_Secteur 3 Point 24VG"/>
    <x v="68"/>
    <x v="68"/>
    <x v="36"/>
    <x v="33"/>
    <x v="1014"/>
    <x v="0"/>
    <x v="3"/>
    <x v="0"/>
    <x v="0"/>
    <n v="1.83"/>
    <n v="0.91500000000000004"/>
    <n v="2.1857923497267757"/>
    <n v="1.1944220490310249"/>
  </r>
  <r>
    <x v="76"/>
    <x v="4"/>
    <x v="7"/>
    <s v=""/>
    <s v="SSEC"/>
    <x v="74"/>
    <x v="74"/>
    <x v="2"/>
    <m/>
    <m/>
    <s v="PHA C-DO_Secteur 3 Point 24VG"/>
    <x v="68"/>
    <x v="68"/>
    <x v="36"/>
    <x v="17"/>
    <x v="1015"/>
    <x v="0"/>
    <x v="3"/>
    <x v="0"/>
    <x v="0"/>
    <n v="1.8800000000000001"/>
    <n v="0.94000000000000006"/>
    <n v="2.1276595744680846"/>
    <n v="1.1317338162064281"/>
  </r>
  <r>
    <x v="76"/>
    <x v="4"/>
    <x v="7"/>
    <s v=""/>
    <s v="SSEC"/>
    <x v="74"/>
    <x v="74"/>
    <x v="2"/>
    <m/>
    <m/>
    <s v="PHA C-DO_Secteur 3 Point 24VG"/>
    <x v="68"/>
    <x v="68"/>
    <x v="36"/>
    <x v="12"/>
    <x v="1016"/>
    <x v="0"/>
    <x v="3"/>
    <x v="0"/>
    <x v="0"/>
    <n v="2.0499999999999998"/>
    <n v="1.0249999999999999"/>
    <n v="1.9512195121951219"/>
    <n v="0.95181439619274244"/>
  </r>
  <r>
    <x v="76"/>
    <x v="4"/>
    <x v="7"/>
    <s v=""/>
    <s v="SSEC"/>
    <x v="74"/>
    <x v="74"/>
    <x v="2"/>
    <m/>
    <m/>
    <s v="PHA C-DO_Secteur 3 Point 24VG"/>
    <x v="68"/>
    <x v="68"/>
    <x v="36"/>
    <x v="32"/>
    <x v="1017"/>
    <x v="0"/>
    <x v="4"/>
    <x v="0"/>
    <x v="0"/>
    <n v="2.0769099999999998"/>
    <n v="1.0384549999999999"/>
    <n v="1.9259380522025511"/>
    <n v="0.92730934523043917"/>
  </r>
  <r>
    <x v="76"/>
    <x v="4"/>
    <x v="7"/>
    <s v=""/>
    <s v="SSEC"/>
    <x v="74"/>
    <x v="74"/>
    <x v="2"/>
    <m/>
    <m/>
    <s v="PHA C-DO_Secteur 3 Point 24VG"/>
    <x v="68"/>
    <x v="68"/>
    <x v="36"/>
    <x v="28"/>
    <x v="1018"/>
    <x v="474"/>
    <x v="3"/>
    <x v="1"/>
    <x v="0"/>
    <n v="2.617"/>
    <n v="1.1514799999999998"/>
    <n v="1.9737444616730411"/>
    <n v="0.7542011699170964"/>
  </r>
  <r>
    <x v="76"/>
    <x v="4"/>
    <x v="7"/>
    <s v=""/>
    <s v="SSEC"/>
    <x v="74"/>
    <x v="74"/>
    <x v="2"/>
    <m/>
    <m/>
    <s v="PHA C-DO_Secteur 3 Point 24VG"/>
    <x v="68"/>
    <x v="68"/>
    <x v="36"/>
    <x v="23"/>
    <x v="1019"/>
    <x v="475"/>
    <x v="3"/>
    <x v="1"/>
    <x v="0"/>
    <n v="2.8000000000000003"/>
    <n v="0.70475999999999994"/>
    <n v="5.6373569878636509"/>
    <n v="2.0133417813798751"/>
  </r>
  <r>
    <x v="76"/>
    <x v="4"/>
    <x v="7"/>
    <s v=""/>
    <s v="SSEC"/>
    <x v="74"/>
    <x v="74"/>
    <x v="2"/>
    <m/>
    <m/>
    <s v="PHA C-DO_Secteur 3 Point 24VG"/>
    <x v="68"/>
    <x v="68"/>
    <x v="36"/>
    <x v="29"/>
    <x v="1020"/>
    <x v="476"/>
    <x v="3"/>
    <x v="1"/>
    <x v="0"/>
    <n v="2.96"/>
    <n v="1.2627359999999999"/>
    <n v="1.8563787427988918"/>
    <n v="0.62715498067530129"/>
  </r>
  <r>
    <x v="76"/>
    <x v="4"/>
    <x v="7"/>
    <s v=""/>
    <s v="SSEC"/>
    <x v="74"/>
    <x v="74"/>
    <x v="2"/>
    <m/>
    <m/>
    <s v="PHA C-DO_Secteur 3 Point 24VG"/>
    <x v="68"/>
    <x v="68"/>
    <x v="36"/>
    <x v="31"/>
    <x v="1021"/>
    <x v="477"/>
    <x v="3"/>
    <x v="1"/>
    <x v="0"/>
    <n v="4.0369999999999999"/>
    <n v="1.3725799999999999"/>
    <n v="2.1428087766018997"/>
    <n v="0.53079236477629421"/>
  </r>
  <r>
    <x v="76"/>
    <x v="4"/>
    <x v="7"/>
    <s v=""/>
    <s v="SSEC"/>
    <x v="74"/>
    <x v="74"/>
    <x v="2"/>
    <m/>
    <m/>
    <s v="PHA C-DO_Secteur 3 Point 24VG"/>
    <x v="68"/>
    <x v="68"/>
    <x v="36"/>
    <x v="34"/>
    <x v="1022"/>
    <x v="0"/>
    <x v="3"/>
    <x v="0"/>
    <x v="0"/>
    <n v="4.6500000000000004"/>
    <n v="2.3250000000000002"/>
    <n v="0.86021505376344087"/>
    <n v="0.18499248468030985"/>
  </r>
  <r>
    <x v="76"/>
    <x v="4"/>
    <x v="7"/>
    <s v=""/>
    <s v="SSEC"/>
    <x v="74"/>
    <x v="74"/>
    <x v="2"/>
    <m/>
    <m/>
    <s v="PHA C-DO_Secteur 3 Point 24VG"/>
    <x v="68"/>
    <x v="68"/>
    <x v="36"/>
    <x v="35"/>
    <x v="1023"/>
    <x v="0"/>
    <x v="3"/>
    <x v="0"/>
    <x v="0"/>
    <n v="4.7300000000000004"/>
    <n v="2.3650000000000002"/>
    <n v="0.84566596194503163"/>
    <n v="0.17878772979810392"/>
  </r>
  <r>
    <x v="76"/>
    <x v="4"/>
    <x v="7"/>
    <s v=""/>
    <s v="SSEC"/>
    <x v="74"/>
    <x v="74"/>
    <x v="2"/>
    <m/>
    <m/>
    <s v="PHA C-DO_Secteur 3 Point 24VG"/>
    <x v="68"/>
    <x v="68"/>
    <x v="36"/>
    <x v="38"/>
    <x v="1024"/>
    <x v="0"/>
    <x v="3"/>
    <x v="0"/>
    <x v="0"/>
    <n v="5.2700000000000005"/>
    <n v="2.6350000000000002"/>
    <n v="0.75901328273244784"/>
    <n v="0.14402529084107168"/>
  </r>
  <r>
    <x v="76"/>
    <x v="4"/>
    <x v="7"/>
    <s v=""/>
    <s v="SSEC"/>
    <x v="74"/>
    <x v="74"/>
    <x v="2"/>
    <m/>
    <m/>
    <s v="PHA C-DO_Secteur 3 Point 24VG"/>
    <x v="68"/>
    <x v="68"/>
    <x v="36"/>
    <x v="22"/>
    <x v="54"/>
    <x v="0"/>
    <x v="3"/>
    <x v="0"/>
    <x v="0"/>
    <n v="6.9"/>
    <n v="3.45"/>
    <n v="0.57971014492753614"/>
    <n v="8.401596303297626E-2"/>
  </r>
  <r>
    <x v="76"/>
    <x v="4"/>
    <x v="7"/>
    <s v=""/>
    <s v="SSEC"/>
    <x v="74"/>
    <x v="74"/>
    <x v="2"/>
    <m/>
    <m/>
    <s v="PHA C-DO_Secteur 3 Point 24VG"/>
    <x v="68"/>
    <x v="68"/>
    <x v="36"/>
    <x v="30"/>
    <x v="37"/>
    <x v="0"/>
    <x v="3"/>
    <x v="0"/>
    <x v="0"/>
    <n v="10"/>
    <n v="5"/>
    <n v="0.4"/>
    <n v="0.04"/>
  </r>
  <r>
    <x v="76"/>
    <x v="4"/>
    <x v="7"/>
    <s v=""/>
    <s v="SCAL"/>
    <x v="74"/>
    <x v="74"/>
    <x v="2"/>
    <m/>
    <m/>
    <s v="PHA C-DO_Secteur 3 Point 24VG"/>
    <x v="68"/>
    <x v="68"/>
    <x v="36"/>
    <x v="36"/>
    <x v="1025"/>
    <x v="0"/>
    <x v="5"/>
    <x v="0"/>
    <x v="0"/>
    <n v="13.9927963676571"/>
    <n v="6.9963981838285498"/>
    <n v="0.28586137430296532"/>
    <n v="2.0429181329595012E-2"/>
  </r>
  <r>
    <x v="76"/>
    <x v="4"/>
    <x v="7"/>
    <s v=""/>
    <s v="SSEC"/>
    <x v="74"/>
    <x v="74"/>
    <x v="2"/>
    <m/>
    <m/>
    <s v="PHA C-DO_Secteur 3 Point 24VG"/>
    <x v="68"/>
    <x v="68"/>
    <x v="36"/>
    <x v="1"/>
    <x v="1026"/>
    <x v="0"/>
    <x v="3"/>
    <x v="0"/>
    <x v="0"/>
    <n v="16.100000000000001"/>
    <n v="8.0500000000000007"/>
    <n v="0.2484472049689441"/>
    <n v="1.5431503414220128E-2"/>
  </r>
  <r>
    <x v="76"/>
    <x v="4"/>
    <x v="7"/>
    <s v=""/>
    <s v="SSEC"/>
    <x v="74"/>
    <x v="74"/>
    <x v="2"/>
    <m/>
    <m/>
    <s v="PHA C-DO_Secteur 3 Point 24VG"/>
    <x v="68"/>
    <x v="68"/>
    <x v="36"/>
    <x v="24"/>
    <x v="1027"/>
    <x v="0"/>
    <x v="3"/>
    <x v="0"/>
    <x v="0"/>
    <n v="19.600000000000001"/>
    <n v="9.8000000000000007"/>
    <n v="0.2040816326530612"/>
    <n v="1.0412328196584754E-2"/>
  </r>
  <r>
    <x v="76"/>
    <x v="4"/>
    <x v="7"/>
    <s v=""/>
    <s v="SSEC"/>
    <x v="74"/>
    <x v="74"/>
    <x v="2"/>
    <m/>
    <m/>
    <s v="PHA C-DO_Secteur 3 Point 24VG"/>
    <x v="68"/>
    <x v="68"/>
    <x v="36"/>
    <x v="37"/>
    <x v="996"/>
    <x v="0"/>
    <x v="4"/>
    <x v="0"/>
    <x v="0"/>
    <n v="20.400000000000002"/>
    <n v="10.200000000000001"/>
    <n v="0.19607843137254899"/>
    <n v="9.6116878123798516E-3"/>
  </r>
  <r>
    <x v="76"/>
    <x v="4"/>
    <x v="7"/>
    <s v=""/>
    <s v="SSEC"/>
    <x v="74"/>
    <x v="74"/>
    <x v="2"/>
    <m/>
    <m/>
    <s v="PHA C-DO_Secteur 3 Point 24VG"/>
    <x v="68"/>
    <x v="68"/>
    <x v="36"/>
    <x v="39"/>
    <x v="1028"/>
    <x v="478"/>
    <x v="9"/>
    <x v="1"/>
    <x v="0"/>
    <n v="46.300000000000004"/>
    <n v="5.9310299999999998"/>
    <n v="1.3161965542282201"/>
    <n v="2.8427571365620304E-2"/>
  </r>
  <r>
    <x v="76"/>
    <x v="4"/>
    <x v="7"/>
    <s v=""/>
    <s v="SSEC"/>
    <x v="74"/>
    <x v="74"/>
    <x v="2"/>
    <m/>
    <m/>
    <s v="PHA C-DO_Secteur 3 Point 24VG"/>
    <x v="68"/>
    <x v="68"/>
    <x v="36"/>
    <x v="9"/>
    <x v="1029"/>
    <x v="0"/>
    <x v="3"/>
    <x v="0"/>
    <x v="0"/>
    <n v="55.4"/>
    <n v="27.7"/>
    <n v="7.2202166064981949E-2"/>
    <n v="1.3032881961188077E-3"/>
  </r>
  <r>
    <x v="76"/>
    <x v="4"/>
    <x v="7"/>
    <s v=""/>
    <s v="SSEC"/>
    <x v="74"/>
    <x v="74"/>
    <x v="2"/>
    <m/>
    <m/>
    <s v="PHA C-DO_Secteur 3 Point 24VG"/>
    <x v="68"/>
    <x v="68"/>
    <x v="36"/>
    <x v="40"/>
    <x v="245"/>
    <x v="0"/>
    <x v="4"/>
    <x v="0"/>
    <x v="0"/>
    <n v="99.8"/>
    <n v="49.9"/>
    <n v="4.0080160320641288E-2"/>
    <n v="4.01604812832077E-4"/>
  </r>
  <r>
    <x v="76"/>
    <x v="4"/>
    <x v="7"/>
    <s v=""/>
    <s v="SSEC"/>
    <x v="74"/>
    <x v="74"/>
    <x v="2"/>
    <m/>
    <m/>
    <s v="PHA C-DO_Secteur 3 Point 24VG"/>
    <x v="68"/>
    <x v="68"/>
    <x v="36"/>
    <x v="36"/>
    <x v="1030"/>
    <x v="0"/>
    <x v="8"/>
    <x v="0"/>
    <x v="0"/>
    <n v="104.998577255051"/>
    <n v="52.499288627525502"/>
    <n v="3.8095754290876152E-2"/>
    <n v="3.6282162374770213E-4"/>
  </r>
  <r>
    <x v="76"/>
    <x v="4"/>
    <x v="7"/>
    <s v=""/>
    <s v="SSEC"/>
    <x v="74"/>
    <x v="74"/>
    <x v="2"/>
    <m/>
    <m/>
    <s v="PHA C-DO_Secteur 3 Point 24VG"/>
    <x v="68"/>
    <x v="68"/>
    <x v="36"/>
    <x v="41"/>
    <x v="390"/>
    <x v="0"/>
    <x v="3"/>
    <x v="0"/>
    <x v="0"/>
    <n v="105"/>
    <n v="52.5"/>
    <n v="3.8095238095238099E-2"/>
    <n v="3.6281179138321996E-4"/>
  </r>
  <r>
    <x v="76"/>
    <x v="4"/>
    <x v="7"/>
    <s v=""/>
    <s v="SSEC"/>
    <x v="74"/>
    <x v="74"/>
    <x v="2"/>
    <m/>
    <m/>
    <s v="PHA C-DO_Secteur 3 Point 24VG"/>
    <x v="68"/>
    <x v="68"/>
    <x v="36"/>
    <x v="36"/>
    <x v="1031"/>
    <x v="0"/>
    <x v="8"/>
    <x v="0"/>
    <x v="0"/>
    <n v="106.64753706360601"/>
    <n v="53.323768531803005"/>
    <n v="3.7506726457399074E-2"/>
    <n v="3.5168863238753991E-4"/>
  </r>
  <r>
    <x v="76"/>
    <x v="4"/>
    <x v="7"/>
    <s v=""/>
    <s v="SCAL"/>
    <x v="74"/>
    <x v="74"/>
    <x v="2"/>
    <m/>
    <m/>
    <s v="PHA C-DO_Secteur 3 Point 24VG"/>
    <x v="68"/>
    <x v="68"/>
    <x v="36"/>
    <x v="36"/>
    <x v="1032"/>
    <x v="0"/>
    <x v="6"/>
    <x v="0"/>
    <x v="0"/>
    <n v="133.26653306613201"/>
    <n v="66.633266533066006"/>
    <n v="3.0015037593985019E-2"/>
    <n v="2.2522562044208349E-4"/>
  </r>
  <r>
    <x v="76"/>
    <x v="4"/>
    <x v="7"/>
    <s v=""/>
    <s v="SSEC"/>
    <x v="74"/>
    <x v="74"/>
    <x v="2"/>
    <m/>
    <m/>
    <s v="PHA C-DO_Secteur 3 Point 24VG"/>
    <x v="68"/>
    <x v="68"/>
    <x v="36"/>
    <x v="42"/>
    <x v="1033"/>
    <x v="0"/>
    <x v="3"/>
    <x v="0"/>
    <x v="0"/>
    <n v="208"/>
    <n v="104"/>
    <n v="1.9230769230769232E-2"/>
    <n v="9.2455621301775146E-5"/>
  </r>
  <r>
    <x v="76"/>
    <x v="4"/>
    <x v="7"/>
    <s v=""/>
    <s v="SFRA"/>
    <x v="74"/>
    <x v="74"/>
    <x v="2"/>
    <m/>
    <m/>
    <s v="PHA C-DO_Secteur 3 Point 24VG"/>
    <x v="68"/>
    <x v="68"/>
    <x v="36"/>
    <x v="40"/>
    <x v="1034"/>
    <x v="0"/>
    <x v="4"/>
    <x v="0"/>
    <x v="0"/>
    <n v="209.1"/>
    <n v="104.55"/>
    <n v="1.9129603060736491E-2"/>
    <n v="9.148542831533472E-5"/>
  </r>
  <r>
    <x v="76"/>
    <x v="4"/>
    <x v="7"/>
    <s v=""/>
    <s v="SFRA"/>
    <x v="74"/>
    <x v="74"/>
    <x v="2"/>
    <m/>
    <m/>
    <s v="PHA C-DO_Secteur 3 Point 24VG"/>
    <x v="68"/>
    <x v="68"/>
    <x v="36"/>
    <x v="40"/>
    <x v="1035"/>
    <x v="0"/>
    <x v="4"/>
    <x v="0"/>
    <x v="0"/>
    <n v="1054.3"/>
    <n v="527.15"/>
    <n v="3.7939865313478135E-3"/>
    <n v="3.5985834500121537E-6"/>
  </r>
  <r>
    <x v="76"/>
    <x v="4"/>
    <x v="7"/>
    <s v=""/>
    <s v="SSEC"/>
    <x v="74"/>
    <x v="74"/>
    <x v="2"/>
    <m/>
    <m/>
    <s v="PHA C-DO_Secteur 3 Point 24VG"/>
    <x v="68"/>
    <x v="68"/>
    <x v="36"/>
    <x v="16"/>
    <x v="1036"/>
    <x v="479"/>
    <x v="3"/>
    <x v="1"/>
    <x v="0"/>
    <n v="1440"/>
    <n v="184.464"/>
    <n v="4.2319375319976794E-2"/>
    <n v="2.9388455083317219E-5"/>
  </r>
  <r>
    <x v="77"/>
    <x v="8"/>
    <x v="14"/>
    <m/>
    <s v="test"/>
    <x v="75"/>
    <x v="75"/>
    <x v="8"/>
    <s v="test"/>
    <s v="test"/>
    <s v="test"/>
    <x v="69"/>
    <x v="69"/>
    <x v="40"/>
    <x v="44"/>
    <x v="268"/>
    <x v="196"/>
    <x v="1"/>
    <x v="1"/>
    <x v="0"/>
    <n v="130"/>
    <n v="20"/>
    <n v="0.32500000000000001"/>
    <n v="2.5000000000000001E-3"/>
  </r>
  <r>
    <x v="77"/>
    <x v="8"/>
    <x v="14"/>
    <m/>
    <s v="test"/>
    <x v="75"/>
    <x v="75"/>
    <x v="8"/>
    <s v="test"/>
    <s v="test"/>
    <s v="test"/>
    <x v="69"/>
    <x v="69"/>
    <x v="40"/>
    <x v="44"/>
    <x v="315"/>
    <x v="166"/>
    <x v="1"/>
    <x v="1"/>
    <x v="0"/>
    <n v="140"/>
    <n v="10"/>
    <n v="1.4"/>
    <n v="0.01"/>
  </r>
  <r>
    <x v="77"/>
    <x v="8"/>
    <x v="14"/>
    <m/>
    <s v="test"/>
    <x v="75"/>
    <x v="75"/>
    <x v="8"/>
    <s v="test"/>
    <s v="test"/>
    <s v="test"/>
    <x v="69"/>
    <x v="69"/>
    <x v="40"/>
    <x v="44"/>
    <x v="1037"/>
    <x v="0"/>
    <x v="1"/>
    <x v="0"/>
    <x v="0"/>
    <n v="160"/>
    <n v="80"/>
    <n v="2.5000000000000001E-2"/>
    <n v="1.5625E-4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0"/>
    <x v="1038"/>
    <x v="480"/>
    <x v="3"/>
    <x v="1"/>
    <x v="0"/>
    <n v="9.3000000000000007"/>
    <n v="4.3"/>
    <n v="0.50297458085451607"/>
    <n v="5.408328826392645E-2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14"/>
    <x v="1039"/>
    <x v="327"/>
    <x v="3"/>
    <x v="1"/>
    <x v="0"/>
    <n v="9.6999999999999993"/>
    <n v="1.1000000000000001"/>
    <n v="8.0165289256198324"/>
    <n v="0.82644628099173545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25"/>
    <x v="685"/>
    <x v="481"/>
    <x v="3"/>
    <x v="1"/>
    <x v="0"/>
    <n v="30.1"/>
    <n v="3.2"/>
    <n v="2.9394531249999996"/>
    <n v="9.7656249999999986E-2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24"/>
    <x v="389"/>
    <x v="192"/>
    <x v="3"/>
    <x v="1"/>
    <x v="0"/>
    <n v="102"/>
    <n v="13"/>
    <n v="0.60355029585798814"/>
    <n v="5.9171597633136093E-3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22"/>
    <x v="246"/>
    <x v="135"/>
    <x v="3"/>
    <x v="1"/>
    <x v="0"/>
    <n v="103"/>
    <n v="11"/>
    <n v="0.85123966942148765"/>
    <n v="8.2644628099173556E-3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23"/>
    <x v="1040"/>
    <x v="135"/>
    <x v="3"/>
    <x v="1"/>
    <x v="0"/>
    <n v="106"/>
    <n v="11"/>
    <n v="0.87603305785123964"/>
    <n v="8.2644628099173556E-3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4"/>
    <x v="168"/>
    <x v="337"/>
    <x v="3"/>
    <x v="1"/>
    <x v="4"/>
    <n v="220"/>
    <n v="90"/>
    <n v="2.7160493827160494E-2"/>
    <n v="1.2345679012345679E-4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42"/>
    <x v="1041"/>
    <x v="311"/>
    <x v="3"/>
    <x v="1"/>
    <x v="0"/>
    <n v="230"/>
    <n v="70"/>
    <n v="4.6938775510204082E-2"/>
    <n v="2.0408163265306123E-4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1"/>
    <x v="1042"/>
    <x v="482"/>
    <x v="3"/>
    <x v="1"/>
    <x v="3"/>
    <n v="299"/>
    <n v="28"/>
    <n v="0.38137755102040816"/>
    <n v="1.2755102040816326E-3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28"/>
    <x v="1043"/>
    <x v="483"/>
    <x v="3"/>
    <x v="1"/>
    <x v="0"/>
    <n v="314"/>
    <n v="33"/>
    <n v="0.28833792470156105"/>
    <n v="9.1827364554637281E-4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30"/>
    <x v="1044"/>
    <x v="483"/>
    <x v="3"/>
    <x v="1"/>
    <x v="0"/>
    <n v="363"/>
    <n v="33"/>
    <n v="0.33333333333333331"/>
    <n v="9.1827364554637281E-4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16"/>
    <x v="1045"/>
    <x v="302"/>
    <x v="3"/>
    <x v="1"/>
    <x v="0"/>
    <n v="1190"/>
    <n v="110"/>
    <n v="9.8347107438016529E-2"/>
    <n v="8.264462809917356E-5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14"/>
    <x v="1046"/>
    <x v="484"/>
    <x v="3"/>
    <x v="1"/>
    <x v="0"/>
    <n v="3.03"/>
    <n v="0.39"/>
    <n v="19.92110453648915"/>
    <n v="6.5746219592373434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0"/>
    <x v="163"/>
    <x v="0"/>
    <x v="3"/>
    <x v="0"/>
    <x v="0"/>
    <n v="6"/>
    <n v="3"/>
    <n v="0.66666666666666663"/>
    <n v="0.1111111111111111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25"/>
    <x v="508"/>
    <x v="131"/>
    <x v="3"/>
    <x v="1"/>
    <x v="0"/>
    <n v="16.8"/>
    <n v="1.4"/>
    <n v="8.571428571428573"/>
    <n v="0.51020408163265318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4"/>
    <x v="1047"/>
    <x v="336"/>
    <x v="3"/>
    <x v="1"/>
    <x v="4"/>
    <n v="42"/>
    <n v="18"/>
    <n v="0.12962962962962962"/>
    <n v="3.0864197530864196E-3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24"/>
    <x v="1048"/>
    <x v="183"/>
    <x v="3"/>
    <x v="1"/>
    <x v="0"/>
    <n v="49"/>
    <n v="6"/>
    <n v="1.3611111111111112"/>
    <n v="2.7777777777777776E-2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22"/>
    <x v="1049"/>
    <x v="485"/>
    <x v="3"/>
    <x v="1"/>
    <x v="0"/>
    <n v="57.3"/>
    <n v="4.9000000000000004"/>
    <n v="2.3865056226572254"/>
    <n v="4.1649312786339016E-2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23"/>
    <x v="1050"/>
    <x v="486"/>
    <x v="3"/>
    <x v="1"/>
    <x v="0"/>
    <n v="59.2"/>
    <n v="4.4000000000000004"/>
    <n v="3.0578512396694211"/>
    <n v="5.1652892561983466E-2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30"/>
    <x v="1051"/>
    <x v="184"/>
    <x v="3"/>
    <x v="1"/>
    <x v="0"/>
    <n v="61"/>
    <n v="7"/>
    <n v="1.2448979591836735"/>
    <n v="2.0408163265306121E-2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1"/>
    <x v="890"/>
    <x v="184"/>
    <x v="3"/>
    <x v="1"/>
    <x v="3"/>
    <n v="72"/>
    <n v="7"/>
    <n v="1.4693877551020409"/>
    <n v="2.0408163265306121E-2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42"/>
    <x v="938"/>
    <x v="0"/>
    <x v="3"/>
    <x v="0"/>
    <x v="0"/>
    <n v="80"/>
    <n v="40"/>
    <n v="0.05"/>
    <n v="6.2500000000000001E-4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28"/>
    <x v="1052"/>
    <x v="184"/>
    <x v="3"/>
    <x v="1"/>
    <x v="0"/>
    <n v="83"/>
    <n v="7"/>
    <n v="1.6938775510204083"/>
    <n v="2.0408163265306121E-2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16"/>
    <x v="659"/>
    <x v="191"/>
    <x v="3"/>
    <x v="1"/>
    <x v="0"/>
    <n v="1420"/>
    <n v="120"/>
    <n v="9.8611111111111108E-2"/>
    <n v="6.9444444444444444E-5"/>
  </r>
  <r>
    <x v="80"/>
    <x v="6"/>
    <x v="10"/>
    <m/>
    <s v="SSEC"/>
    <x v="60"/>
    <x v="78"/>
    <x v="2"/>
    <m/>
    <m/>
    <s v="Plan d'eau du Puy Nachet"/>
    <x v="70"/>
    <x v="70"/>
    <x v="3"/>
    <x v="6"/>
    <x v="1053"/>
    <x v="0"/>
    <x v="1"/>
    <x v="0"/>
    <x v="0"/>
    <n v="7.07"/>
    <n v="3.5350000000000001"/>
    <n v="0.56577086280056577"/>
    <n v="8.0024167298524143E-2"/>
  </r>
  <r>
    <x v="80"/>
    <x v="6"/>
    <x v="10"/>
    <m/>
    <s v="SSEC"/>
    <x v="60"/>
    <x v="78"/>
    <x v="2"/>
    <m/>
    <m/>
    <s v="Plan d'eau du Puy Nachet"/>
    <x v="70"/>
    <x v="70"/>
    <x v="3"/>
    <x v="0"/>
    <x v="37"/>
    <x v="0"/>
    <x v="3"/>
    <x v="0"/>
    <x v="0"/>
    <n v="10"/>
    <n v="5"/>
    <n v="0.4"/>
    <n v="0.04"/>
  </r>
  <r>
    <x v="80"/>
    <x v="6"/>
    <x v="10"/>
    <m/>
    <s v="SSEC"/>
    <x v="60"/>
    <x v="78"/>
    <x v="2"/>
    <m/>
    <m/>
    <s v="Plan d'eau du Puy Nachet"/>
    <x v="70"/>
    <x v="70"/>
    <x v="3"/>
    <x v="14"/>
    <x v="1054"/>
    <x v="160"/>
    <x v="3"/>
    <x v="1"/>
    <x v="0"/>
    <n v="12.2"/>
    <n v="1.3"/>
    <n v="7.2189349112426022"/>
    <n v="0.59171597633136086"/>
  </r>
  <r>
    <x v="80"/>
    <x v="6"/>
    <x v="10"/>
    <m/>
    <s v="SSEC"/>
    <x v="60"/>
    <x v="78"/>
    <x v="2"/>
    <m/>
    <m/>
    <s v="Plan d'eau du Puy Nachet"/>
    <x v="70"/>
    <x v="70"/>
    <x v="3"/>
    <x v="25"/>
    <x v="1055"/>
    <x v="486"/>
    <x v="3"/>
    <x v="1"/>
    <x v="0"/>
    <n v="24.8"/>
    <n v="4.4000000000000004"/>
    <n v="1.2809917355371898"/>
    <n v="5.1652892561983466E-2"/>
  </r>
  <r>
    <x v="80"/>
    <x v="6"/>
    <x v="10"/>
    <m/>
    <s v="SSEC"/>
    <x v="60"/>
    <x v="78"/>
    <x v="2"/>
    <m/>
    <m/>
    <s v="Plan d'eau du Puy Nachet"/>
    <x v="70"/>
    <x v="70"/>
    <x v="3"/>
    <x v="4"/>
    <x v="1056"/>
    <x v="193"/>
    <x v="3"/>
    <x v="1"/>
    <x v="4"/>
    <n v="64"/>
    <n v="27"/>
    <n v="8.77914951989026E-2"/>
    <n v="1.3717421124828531E-3"/>
  </r>
  <r>
    <x v="80"/>
    <x v="6"/>
    <x v="10"/>
    <m/>
    <s v="SSEC"/>
    <x v="60"/>
    <x v="78"/>
    <x v="2"/>
    <m/>
    <m/>
    <s v="Plan d'eau du Puy Nachet"/>
    <x v="70"/>
    <x v="70"/>
    <x v="3"/>
    <x v="23"/>
    <x v="867"/>
    <x v="132"/>
    <x v="3"/>
    <x v="1"/>
    <x v="0"/>
    <n v="76"/>
    <n v="8"/>
    <n v="1.1875"/>
    <n v="1.5625E-2"/>
  </r>
  <r>
    <x v="80"/>
    <x v="6"/>
    <x v="10"/>
    <m/>
    <s v="SSEC"/>
    <x v="60"/>
    <x v="78"/>
    <x v="2"/>
    <m/>
    <m/>
    <s v="Plan d'eau du Puy Nachet"/>
    <x v="70"/>
    <x v="70"/>
    <x v="3"/>
    <x v="22"/>
    <x v="1057"/>
    <x v="132"/>
    <x v="3"/>
    <x v="1"/>
    <x v="0"/>
    <n v="77"/>
    <n v="8"/>
    <n v="1.203125"/>
    <n v="1.5625E-2"/>
  </r>
  <r>
    <x v="80"/>
    <x v="6"/>
    <x v="10"/>
    <m/>
    <s v="SSEC"/>
    <x v="60"/>
    <x v="78"/>
    <x v="2"/>
    <m/>
    <m/>
    <s v="Plan d'eau du Puy Nachet"/>
    <x v="70"/>
    <x v="70"/>
    <x v="3"/>
    <x v="24"/>
    <x v="737"/>
    <x v="135"/>
    <x v="3"/>
    <x v="1"/>
    <x v="0"/>
    <n v="78"/>
    <n v="11"/>
    <n v="0.64462809917355368"/>
    <n v="8.2644628099173556E-3"/>
  </r>
  <r>
    <x v="80"/>
    <x v="6"/>
    <x v="10"/>
    <m/>
    <s v="SSEC"/>
    <x v="60"/>
    <x v="78"/>
    <x v="2"/>
    <m/>
    <m/>
    <s v="Plan d'eau du Puy Nachet"/>
    <x v="70"/>
    <x v="70"/>
    <x v="3"/>
    <x v="1"/>
    <x v="1058"/>
    <x v="135"/>
    <x v="3"/>
    <x v="1"/>
    <x v="3"/>
    <n v="98"/>
    <n v="11"/>
    <n v="0.80991735537190079"/>
    <n v="8.2644628099173556E-3"/>
  </r>
  <r>
    <x v="80"/>
    <x v="6"/>
    <x v="10"/>
    <m/>
    <s v="SSEC"/>
    <x v="60"/>
    <x v="78"/>
    <x v="2"/>
    <m/>
    <m/>
    <s v="Plan d'eau du Puy Nachet"/>
    <x v="70"/>
    <x v="70"/>
    <x v="3"/>
    <x v="28"/>
    <x v="154"/>
    <x v="135"/>
    <x v="3"/>
    <x v="1"/>
    <x v="0"/>
    <n v="100"/>
    <n v="11"/>
    <n v="0.82644628099173556"/>
    <n v="8.2644628099173556E-3"/>
  </r>
  <r>
    <x v="80"/>
    <x v="6"/>
    <x v="10"/>
    <m/>
    <s v="SSEC"/>
    <x v="60"/>
    <x v="78"/>
    <x v="2"/>
    <m/>
    <m/>
    <s v="Plan d'eau du Puy Nachet"/>
    <x v="70"/>
    <x v="70"/>
    <x v="3"/>
    <x v="42"/>
    <x v="664"/>
    <x v="0"/>
    <x v="3"/>
    <x v="0"/>
    <x v="0"/>
    <n v="110"/>
    <n v="55"/>
    <n v="3.6363636363636362E-2"/>
    <n v="3.3057851239669424E-4"/>
  </r>
  <r>
    <x v="80"/>
    <x v="6"/>
    <x v="10"/>
    <m/>
    <s v="SSEC"/>
    <x v="60"/>
    <x v="78"/>
    <x v="2"/>
    <m/>
    <m/>
    <s v="Plan d'eau du Puy Nachet"/>
    <x v="70"/>
    <x v="70"/>
    <x v="3"/>
    <x v="30"/>
    <x v="1059"/>
    <x v="134"/>
    <x v="3"/>
    <x v="1"/>
    <x v="0"/>
    <n v="167"/>
    <n v="16"/>
    <n v="0.65234375"/>
    <n v="3.90625E-3"/>
  </r>
  <r>
    <x v="80"/>
    <x v="6"/>
    <x v="10"/>
    <m/>
    <s v="SSEC"/>
    <x v="60"/>
    <x v="78"/>
    <x v="2"/>
    <m/>
    <m/>
    <s v="Plan d'eau du Puy Nachet"/>
    <x v="70"/>
    <x v="70"/>
    <x v="3"/>
    <x v="16"/>
    <x v="1060"/>
    <x v="487"/>
    <x v="3"/>
    <x v="1"/>
    <x v="0"/>
    <n v="840"/>
    <n v="80"/>
    <n v="0.13125000000000001"/>
    <n v="1.5625E-4"/>
  </r>
  <r>
    <x v="81"/>
    <x v="6"/>
    <x v="10"/>
    <m/>
    <s v="SSEC"/>
    <x v="76"/>
    <x v="79"/>
    <x v="0"/>
    <m/>
    <m/>
    <s v="Plan d'eau sur La Douyge aux Ribières Sauvages"/>
    <x v="71"/>
    <x v="71"/>
    <x v="3"/>
    <x v="14"/>
    <x v="1061"/>
    <x v="488"/>
    <x v="3"/>
    <x v="1"/>
    <x v="0"/>
    <n v="3.5"/>
    <n v="0.6"/>
    <n v="9.7222222222222232"/>
    <n v="2.7777777777777777"/>
  </r>
  <r>
    <x v="81"/>
    <x v="6"/>
    <x v="10"/>
    <m/>
    <s v="SSEC"/>
    <x v="76"/>
    <x v="79"/>
    <x v="0"/>
    <m/>
    <m/>
    <s v="Plan d'eau sur La Douyge aux Ribières Sauvages"/>
    <x v="71"/>
    <x v="71"/>
    <x v="3"/>
    <x v="25"/>
    <x v="741"/>
    <x v="489"/>
    <x v="3"/>
    <x v="1"/>
    <x v="0"/>
    <n v="7.2"/>
    <n v="2.8"/>
    <n v="0.91836734693877564"/>
    <n v="0.1275510204081633"/>
  </r>
  <r>
    <x v="81"/>
    <x v="6"/>
    <x v="10"/>
    <m/>
    <s v="SSEC"/>
    <x v="76"/>
    <x v="79"/>
    <x v="0"/>
    <m/>
    <m/>
    <s v="Plan d'eau sur La Douyge aux Ribières Sauvages"/>
    <x v="71"/>
    <x v="71"/>
    <x v="3"/>
    <x v="0"/>
    <x v="355"/>
    <x v="0"/>
    <x v="3"/>
    <x v="0"/>
    <x v="0"/>
    <n v="9"/>
    <n v="4.5"/>
    <n v="0.44444444444444442"/>
    <n v="4.9382716049382713E-2"/>
  </r>
  <r>
    <x v="81"/>
    <x v="6"/>
    <x v="10"/>
    <m/>
    <s v="SSEC"/>
    <x v="76"/>
    <x v="79"/>
    <x v="0"/>
    <m/>
    <m/>
    <s v="Plan d'eau sur La Douyge aux Ribières Sauvages"/>
    <x v="71"/>
    <x v="71"/>
    <x v="3"/>
    <x v="24"/>
    <x v="1062"/>
    <x v="490"/>
    <x v="3"/>
    <x v="1"/>
    <x v="0"/>
    <n v="14.2"/>
    <n v="4.8"/>
    <n v="0.61631944444444442"/>
    <n v="4.3402777777777776E-2"/>
  </r>
  <r>
    <x v="81"/>
    <x v="6"/>
    <x v="10"/>
    <m/>
    <s v="SSEC"/>
    <x v="76"/>
    <x v="79"/>
    <x v="0"/>
    <m/>
    <m/>
    <s v="Plan d'eau sur La Douyge aux Ribières Sauvages"/>
    <x v="71"/>
    <x v="71"/>
    <x v="3"/>
    <x v="4"/>
    <x v="662"/>
    <x v="162"/>
    <x v="3"/>
    <x v="1"/>
    <x v="4"/>
    <n v="17"/>
    <n v="9"/>
    <n v="0.20987654320987653"/>
    <n v="1.2345679012345678E-2"/>
  </r>
  <r>
    <x v="81"/>
    <x v="6"/>
    <x v="10"/>
    <m/>
    <s v="SSEC"/>
    <x v="76"/>
    <x v="79"/>
    <x v="0"/>
    <m/>
    <m/>
    <s v="Plan d'eau sur La Douyge aux Ribières Sauvages"/>
    <x v="71"/>
    <x v="71"/>
    <x v="3"/>
    <x v="23"/>
    <x v="783"/>
    <x v="165"/>
    <x v="3"/>
    <x v="1"/>
    <x v="0"/>
    <n v="19.3"/>
    <n v="2.1"/>
    <n v="4.3764172335600904"/>
    <n v="0.22675736961451246"/>
  </r>
  <r>
    <x v="81"/>
    <x v="6"/>
    <x v="10"/>
    <m/>
    <s v="SSEC"/>
    <x v="76"/>
    <x v="79"/>
    <x v="0"/>
    <m/>
    <m/>
    <s v="Plan d'eau sur La Douyge aux Ribières Sauvages"/>
    <x v="71"/>
    <x v="71"/>
    <x v="3"/>
    <x v="22"/>
    <x v="644"/>
    <x v="163"/>
    <x v="3"/>
    <x v="1"/>
    <x v="0"/>
    <n v="22.7"/>
    <n v="4"/>
    <n v="1.41875"/>
    <n v="6.25E-2"/>
  </r>
  <r>
    <x v="81"/>
    <x v="6"/>
    <x v="10"/>
    <m/>
    <s v="SSEC"/>
    <x v="76"/>
    <x v="79"/>
    <x v="0"/>
    <m/>
    <m/>
    <s v="Plan d'eau sur La Douyge aux Ribières Sauvages"/>
    <x v="71"/>
    <x v="71"/>
    <x v="3"/>
    <x v="1"/>
    <x v="327"/>
    <x v="184"/>
    <x v="3"/>
    <x v="1"/>
    <x v="3"/>
    <n v="46"/>
    <n v="7"/>
    <n v="0.93877551020408168"/>
    <n v="2.0408163265306121E-2"/>
  </r>
  <r>
    <x v="81"/>
    <x v="6"/>
    <x v="10"/>
    <m/>
    <s v="SSEC"/>
    <x v="76"/>
    <x v="79"/>
    <x v="0"/>
    <m/>
    <m/>
    <s v="Plan d'eau sur La Douyge aux Ribières Sauvages"/>
    <x v="71"/>
    <x v="71"/>
    <x v="3"/>
    <x v="28"/>
    <x v="258"/>
    <x v="183"/>
    <x v="3"/>
    <x v="1"/>
    <x v="0"/>
    <n v="50"/>
    <n v="6"/>
    <n v="1.3888888888888888"/>
    <n v="2.7777777777777776E-2"/>
  </r>
  <r>
    <x v="81"/>
    <x v="6"/>
    <x v="10"/>
    <m/>
    <s v="SSEC"/>
    <x v="76"/>
    <x v="79"/>
    <x v="0"/>
    <m/>
    <m/>
    <s v="Plan d'eau sur La Douyge aux Ribières Sauvages"/>
    <x v="71"/>
    <x v="71"/>
    <x v="3"/>
    <x v="30"/>
    <x v="1063"/>
    <x v="132"/>
    <x v="3"/>
    <x v="1"/>
    <x v="0"/>
    <n v="54"/>
    <n v="8"/>
    <n v="0.84375"/>
    <n v="1.5625E-2"/>
  </r>
  <r>
    <x v="81"/>
    <x v="6"/>
    <x v="10"/>
    <m/>
    <s v="SSEC"/>
    <x v="76"/>
    <x v="79"/>
    <x v="0"/>
    <m/>
    <m/>
    <s v="Plan d'eau sur La Douyge aux Ribières Sauvages"/>
    <x v="71"/>
    <x v="71"/>
    <x v="3"/>
    <x v="42"/>
    <x v="664"/>
    <x v="0"/>
    <x v="3"/>
    <x v="0"/>
    <x v="0"/>
    <n v="110"/>
    <n v="55"/>
    <n v="3.6363636363636362E-2"/>
    <n v="3.3057851239669424E-4"/>
  </r>
  <r>
    <x v="81"/>
    <x v="6"/>
    <x v="10"/>
    <m/>
    <s v="SSEC"/>
    <x v="76"/>
    <x v="79"/>
    <x v="0"/>
    <m/>
    <m/>
    <s v="Plan d'eau sur La Douyge aux Ribières Sauvages"/>
    <x v="71"/>
    <x v="71"/>
    <x v="3"/>
    <x v="16"/>
    <x v="1064"/>
    <x v="491"/>
    <x v="3"/>
    <x v="1"/>
    <x v="0"/>
    <n v="1610"/>
    <n v="430"/>
    <n v="8.7074094104921586E-3"/>
    <n v="5.4083288263926444E-6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0"/>
    <x v="6"/>
    <x v="0"/>
    <x v="3"/>
    <x v="0"/>
    <x v="0"/>
    <n v="7"/>
    <n v="3.5"/>
    <n v="0.5714285714285714"/>
    <n v="8.1632653061224483E-2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6"/>
    <x v="1065"/>
    <x v="0"/>
    <x v="1"/>
    <x v="0"/>
    <x v="0"/>
    <n v="7.6"/>
    <n v="3.8"/>
    <n v="0.52631578947368418"/>
    <n v="6.9252077562326875E-2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14"/>
    <x v="1066"/>
    <x v="133"/>
    <x v="3"/>
    <x v="1"/>
    <x v="0"/>
    <n v="8.1"/>
    <n v="0.9"/>
    <n v="9.9999999999999982"/>
    <n v="1.2345679012345678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25"/>
    <x v="1067"/>
    <x v="160"/>
    <x v="3"/>
    <x v="1"/>
    <x v="0"/>
    <n v="12.4"/>
    <n v="1.3"/>
    <n v="7.337278106508875"/>
    <n v="0.59171597633136086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4"/>
    <x v="265"/>
    <x v="136"/>
    <x v="3"/>
    <x v="1"/>
    <x v="4"/>
    <n v="26"/>
    <n v="12"/>
    <n v="0.18055555555555555"/>
    <n v="6.9444444444444441E-3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23"/>
    <x v="1068"/>
    <x v="492"/>
    <x v="3"/>
    <x v="1"/>
    <x v="0"/>
    <n v="41.6"/>
    <n v="4.2"/>
    <n v="2.3582766439909295"/>
    <n v="5.6689342403628114E-2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24"/>
    <x v="1069"/>
    <x v="184"/>
    <x v="3"/>
    <x v="1"/>
    <x v="0"/>
    <n v="43"/>
    <n v="7"/>
    <n v="0.87755102040816324"/>
    <n v="2.0408163265306121E-2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22"/>
    <x v="565"/>
    <x v="310"/>
    <x v="3"/>
    <x v="1"/>
    <x v="0"/>
    <n v="48"/>
    <n v="5"/>
    <n v="1.92"/>
    <n v="0.04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42"/>
    <x v="938"/>
    <x v="0"/>
    <x v="3"/>
    <x v="0"/>
    <x v="0"/>
    <n v="80"/>
    <n v="40"/>
    <n v="0.05"/>
    <n v="6.2500000000000001E-4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30"/>
    <x v="1070"/>
    <x v="136"/>
    <x v="3"/>
    <x v="1"/>
    <x v="0"/>
    <n v="119"/>
    <n v="12"/>
    <n v="0.82638888888888884"/>
    <n v="6.9444444444444441E-3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1"/>
    <x v="254"/>
    <x v="493"/>
    <x v="3"/>
    <x v="1"/>
    <x v="3"/>
    <n v="150"/>
    <n v="15"/>
    <n v="0.66666666666666663"/>
    <n v="4.4444444444444444E-3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28"/>
    <x v="1071"/>
    <x v="195"/>
    <x v="3"/>
    <x v="1"/>
    <x v="0"/>
    <n v="162"/>
    <n v="17"/>
    <n v="0.56055363321799312"/>
    <n v="3.4602076124567475E-3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16"/>
    <x v="351"/>
    <x v="284"/>
    <x v="3"/>
    <x v="1"/>
    <x v="0"/>
    <n v="1000"/>
    <n v="100"/>
    <n v="0.1"/>
    <n v="1E-4"/>
  </r>
  <r>
    <x v="83"/>
    <x v="6"/>
    <x v="10"/>
    <m/>
    <s v="SSEC"/>
    <x v="77"/>
    <x v="81"/>
    <x v="4"/>
    <m/>
    <m/>
    <s v="Plan d'eau sur Glane de Servières à La Brousse"/>
    <x v="73"/>
    <x v="73"/>
    <x v="3"/>
    <x v="14"/>
    <x v="807"/>
    <x v="182"/>
    <x v="3"/>
    <x v="1"/>
    <x v="0"/>
    <n v="9.6"/>
    <n v="1.2"/>
    <n v="6.666666666666667"/>
    <n v="0.69444444444444442"/>
  </r>
  <r>
    <x v="83"/>
    <x v="6"/>
    <x v="10"/>
    <m/>
    <s v="SSEC"/>
    <x v="77"/>
    <x v="81"/>
    <x v="4"/>
    <m/>
    <m/>
    <s v="Plan d'eau sur Glane de Servières à La Brousse"/>
    <x v="73"/>
    <x v="73"/>
    <x v="3"/>
    <x v="0"/>
    <x v="409"/>
    <x v="0"/>
    <x v="3"/>
    <x v="0"/>
    <x v="0"/>
    <n v="13"/>
    <n v="6.5"/>
    <n v="0.30769230769230771"/>
    <n v="2.3668639053254437E-2"/>
  </r>
  <r>
    <x v="83"/>
    <x v="6"/>
    <x v="10"/>
    <m/>
    <s v="SSEC"/>
    <x v="77"/>
    <x v="81"/>
    <x v="4"/>
    <m/>
    <m/>
    <s v="Plan d'eau sur Glane de Servières à La Brousse"/>
    <x v="73"/>
    <x v="73"/>
    <x v="3"/>
    <x v="25"/>
    <x v="1072"/>
    <x v="480"/>
    <x v="3"/>
    <x v="1"/>
    <x v="0"/>
    <n v="13.2"/>
    <n v="4.3"/>
    <n v="0.7138994050838291"/>
    <n v="5.408328826392645E-2"/>
  </r>
  <r>
    <x v="83"/>
    <x v="6"/>
    <x v="10"/>
    <m/>
    <s v="SSEC"/>
    <x v="77"/>
    <x v="81"/>
    <x v="4"/>
    <m/>
    <m/>
    <s v="Plan d'eau sur Glane de Servières à La Brousse"/>
    <x v="73"/>
    <x v="73"/>
    <x v="3"/>
    <x v="24"/>
    <x v="262"/>
    <x v="132"/>
    <x v="3"/>
    <x v="1"/>
    <x v="0"/>
    <n v="36"/>
    <n v="8"/>
    <n v="0.5625"/>
    <n v="1.5625E-2"/>
  </r>
  <r>
    <x v="83"/>
    <x v="6"/>
    <x v="10"/>
    <m/>
    <s v="SSEC"/>
    <x v="77"/>
    <x v="81"/>
    <x v="4"/>
    <m/>
    <m/>
    <s v="Plan d'eau sur Glane de Servières à La Brousse"/>
    <x v="73"/>
    <x v="73"/>
    <x v="3"/>
    <x v="23"/>
    <x v="1073"/>
    <x v="163"/>
    <x v="3"/>
    <x v="1"/>
    <x v="0"/>
    <n v="38.6"/>
    <n v="4"/>
    <n v="2.4125000000000001"/>
    <n v="6.25E-2"/>
  </r>
  <r>
    <x v="83"/>
    <x v="6"/>
    <x v="10"/>
    <m/>
    <s v="SSEC"/>
    <x v="77"/>
    <x v="81"/>
    <x v="4"/>
    <m/>
    <m/>
    <s v="Plan d'eau sur Glane de Servières à La Brousse"/>
    <x v="73"/>
    <x v="73"/>
    <x v="3"/>
    <x v="22"/>
    <x v="321"/>
    <x v="310"/>
    <x v="3"/>
    <x v="1"/>
    <x v="0"/>
    <n v="40"/>
    <n v="5"/>
    <n v="1.6"/>
    <n v="0.04"/>
  </r>
  <r>
    <x v="83"/>
    <x v="6"/>
    <x v="10"/>
    <m/>
    <s v="SSEC"/>
    <x v="77"/>
    <x v="81"/>
    <x v="4"/>
    <m/>
    <m/>
    <s v="Plan d'eau sur Glane de Servières à La Brousse"/>
    <x v="73"/>
    <x v="73"/>
    <x v="3"/>
    <x v="42"/>
    <x v="254"/>
    <x v="0"/>
    <x v="3"/>
    <x v="0"/>
    <x v="0"/>
    <n v="150"/>
    <n v="75"/>
    <n v="2.6666666666666668E-2"/>
    <n v="1.7777777777777779E-4"/>
  </r>
  <r>
    <x v="83"/>
    <x v="6"/>
    <x v="10"/>
    <m/>
    <s v="SSEC"/>
    <x v="77"/>
    <x v="81"/>
    <x v="4"/>
    <m/>
    <m/>
    <s v="Plan d'eau sur Glane de Servières à La Brousse"/>
    <x v="73"/>
    <x v="73"/>
    <x v="3"/>
    <x v="4"/>
    <x v="1037"/>
    <x v="311"/>
    <x v="3"/>
    <x v="1"/>
    <x v="4"/>
    <n v="160"/>
    <n v="70"/>
    <n v="3.2653061224489799E-2"/>
    <n v="2.0408163265306123E-4"/>
  </r>
  <r>
    <x v="83"/>
    <x v="6"/>
    <x v="10"/>
    <m/>
    <s v="SSEC"/>
    <x v="77"/>
    <x v="81"/>
    <x v="4"/>
    <m/>
    <m/>
    <s v="Plan d'eau sur Glane de Servières à La Brousse"/>
    <x v="73"/>
    <x v="73"/>
    <x v="3"/>
    <x v="1"/>
    <x v="1074"/>
    <x v="494"/>
    <x v="3"/>
    <x v="1"/>
    <x v="3"/>
    <n v="205"/>
    <n v="21"/>
    <n v="0.46485260770975056"/>
    <n v="2.2675736961451248E-3"/>
  </r>
  <r>
    <x v="83"/>
    <x v="6"/>
    <x v="10"/>
    <m/>
    <s v="SSEC"/>
    <x v="77"/>
    <x v="81"/>
    <x v="4"/>
    <m/>
    <m/>
    <s v="Plan d'eau sur Glane de Servières à La Brousse"/>
    <x v="73"/>
    <x v="73"/>
    <x v="3"/>
    <x v="30"/>
    <x v="1075"/>
    <x v="494"/>
    <x v="3"/>
    <x v="1"/>
    <x v="0"/>
    <n v="212"/>
    <n v="21"/>
    <n v="0.48072562358276644"/>
    <n v="2.2675736961451248E-3"/>
  </r>
  <r>
    <x v="83"/>
    <x v="6"/>
    <x v="10"/>
    <m/>
    <s v="SSEC"/>
    <x v="77"/>
    <x v="81"/>
    <x v="4"/>
    <m/>
    <m/>
    <s v="Plan d'eau sur Glane de Servières à La Brousse"/>
    <x v="73"/>
    <x v="73"/>
    <x v="3"/>
    <x v="28"/>
    <x v="168"/>
    <x v="495"/>
    <x v="3"/>
    <x v="1"/>
    <x v="0"/>
    <n v="220"/>
    <n v="23"/>
    <n v="0.41587901701323249"/>
    <n v="1.890359168241966E-3"/>
  </r>
  <r>
    <x v="83"/>
    <x v="6"/>
    <x v="10"/>
    <m/>
    <s v="SSEC"/>
    <x v="77"/>
    <x v="81"/>
    <x v="4"/>
    <m/>
    <m/>
    <s v="Plan d'eau sur Glane de Servières à La Brousse"/>
    <x v="73"/>
    <x v="73"/>
    <x v="3"/>
    <x v="16"/>
    <x v="169"/>
    <x v="496"/>
    <x v="3"/>
    <x v="1"/>
    <x v="0"/>
    <n v="1300"/>
    <n v="230"/>
    <n v="2.4574669187145556E-2"/>
    <n v="1.8903591682419658E-5"/>
  </r>
  <r>
    <x v="84"/>
    <x v="6"/>
    <x v="10"/>
    <m/>
    <s v="SSEC"/>
    <x v="62"/>
    <x v="82"/>
    <x v="4"/>
    <m/>
    <m/>
    <s v="Lac de Feyt à l'arrivée Glane de Servières"/>
    <x v="74"/>
    <x v="61"/>
    <x v="3"/>
    <x v="0"/>
    <x v="1076"/>
    <x v="481"/>
    <x v="3"/>
    <x v="1"/>
    <x v="0"/>
    <n v="5.5"/>
    <n v="3.2"/>
    <n v="0.53710937499999989"/>
    <n v="9.7656249999999986E-2"/>
  </r>
  <r>
    <x v="84"/>
    <x v="6"/>
    <x v="10"/>
    <m/>
    <s v="SSEC"/>
    <x v="62"/>
    <x v="82"/>
    <x v="4"/>
    <m/>
    <m/>
    <s v="Lac de Feyt à l'arrivée Glane de Servières"/>
    <x v="74"/>
    <x v="61"/>
    <x v="3"/>
    <x v="14"/>
    <x v="1077"/>
    <x v="327"/>
    <x v="3"/>
    <x v="1"/>
    <x v="0"/>
    <n v="10.4"/>
    <n v="1.1000000000000001"/>
    <n v="8.5950413223140494"/>
    <n v="0.82644628099173545"/>
  </r>
  <r>
    <x v="84"/>
    <x v="6"/>
    <x v="10"/>
    <m/>
    <s v="SSEC"/>
    <x v="62"/>
    <x v="82"/>
    <x v="4"/>
    <m/>
    <m/>
    <s v="Lac de Feyt à l'arrivée Glane de Servières"/>
    <x v="74"/>
    <x v="61"/>
    <x v="3"/>
    <x v="25"/>
    <x v="1078"/>
    <x v="486"/>
    <x v="3"/>
    <x v="1"/>
    <x v="0"/>
    <n v="34.799999999999997"/>
    <n v="4.4000000000000004"/>
    <n v="1.7975206611570245"/>
    <n v="5.1652892561983466E-2"/>
  </r>
  <r>
    <x v="84"/>
    <x v="6"/>
    <x v="10"/>
    <m/>
    <s v="SSEC"/>
    <x v="62"/>
    <x v="82"/>
    <x v="4"/>
    <m/>
    <m/>
    <s v="Lac de Feyt à l'arrivée Glane de Servières"/>
    <x v="74"/>
    <x v="61"/>
    <x v="3"/>
    <x v="24"/>
    <x v="1040"/>
    <x v="192"/>
    <x v="3"/>
    <x v="1"/>
    <x v="0"/>
    <n v="106"/>
    <n v="13"/>
    <n v="0.62721893491124259"/>
    <n v="5.9171597633136093E-3"/>
  </r>
  <r>
    <x v="84"/>
    <x v="6"/>
    <x v="10"/>
    <m/>
    <s v="SSEC"/>
    <x v="62"/>
    <x v="82"/>
    <x v="4"/>
    <m/>
    <m/>
    <s v="Lac de Feyt à l'arrivée Glane de Servières"/>
    <x v="74"/>
    <x v="61"/>
    <x v="3"/>
    <x v="22"/>
    <x v="664"/>
    <x v="135"/>
    <x v="3"/>
    <x v="1"/>
    <x v="0"/>
    <n v="110"/>
    <n v="11"/>
    <n v="0.90909090909090906"/>
    <n v="8.2644628099173556E-3"/>
  </r>
  <r>
    <x v="84"/>
    <x v="6"/>
    <x v="10"/>
    <m/>
    <s v="SSEC"/>
    <x v="62"/>
    <x v="82"/>
    <x v="4"/>
    <m/>
    <m/>
    <s v="Lac de Feyt à l'arrivée Glane de Servières"/>
    <x v="74"/>
    <x v="61"/>
    <x v="3"/>
    <x v="23"/>
    <x v="873"/>
    <x v="136"/>
    <x v="3"/>
    <x v="1"/>
    <x v="0"/>
    <n v="113"/>
    <n v="12"/>
    <n v="0.78472222222222221"/>
    <n v="6.9444444444444441E-3"/>
  </r>
  <r>
    <x v="84"/>
    <x v="6"/>
    <x v="10"/>
    <m/>
    <s v="SSEC"/>
    <x v="62"/>
    <x v="82"/>
    <x v="4"/>
    <m/>
    <m/>
    <s v="Lac de Feyt à l'arrivée Glane de Servières"/>
    <x v="74"/>
    <x v="61"/>
    <x v="3"/>
    <x v="4"/>
    <x v="1070"/>
    <x v="497"/>
    <x v="3"/>
    <x v="1"/>
    <x v="4"/>
    <n v="119"/>
    <n v="49"/>
    <n v="4.9562682215743441E-2"/>
    <n v="4.1649312786339027E-4"/>
  </r>
  <r>
    <x v="84"/>
    <x v="6"/>
    <x v="10"/>
    <m/>
    <s v="SSEC"/>
    <x v="62"/>
    <x v="82"/>
    <x v="4"/>
    <m/>
    <m/>
    <s v="Lac de Feyt à l'arrivée Glane de Servières"/>
    <x v="74"/>
    <x v="61"/>
    <x v="3"/>
    <x v="1"/>
    <x v="1079"/>
    <x v="498"/>
    <x v="3"/>
    <x v="1"/>
    <x v="3"/>
    <n v="120"/>
    <n v="19"/>
    <n v="0.33240997229916897"/>
    <n v="2.7700831024930748E-3"/>
  </r>
  <r>
    <x v="84"/>
    <x v="6"/>
    <x v="10"/>
    <m/>
    <s v="SSEC"/>
    <x v="62"/>
    <x v="82"/>
    <x v="4"/>
    <m/>
    <m/>
    <s v="Lac de Feyt à l'arrivée Glane de Servières"/>
    <x v="74"/>
    <x v="61"/>
    <x v="3"/>
    <x v="28"/>
    <x v="1080"/>
    <x v="164"/>
    <x v="3"/>
    <x v="1"/>
    <x v="0"/>
    <n v="134"/>
    <n v="14"/>
    <n v="0.68367346938775508"/>
    <n v="5.1020408163265302E-3"/>
  </r>
  <r>
    <x v="84"/>
    <x v="6"/>
    <x v="10"/>
    <m/>
    <s v="SSEC"/>
    <x v="62"/>
    <x v="82"/>
    <x v="4"/>
    <m/>
    <m/>
    <s v="Lac de Feyt à l'arrivée Glane de Servières"/>
    <x v="74"/>
    <x v="61"/>
    <x v="3"/>
    <x v="30"/>
    <x v="1081"/>
    <x v="493"/>
    <x v="3"/>
    <x v="1"/>
    <x v="0"/>
    <n v="147"/>
    <n v="15"/>
    <n v="0.65333333333333332"/>
    <n v="4.4444444444444444E-3"/>
  </r>
  <r>
    <x v="84"/>
    <x v="6"/>
    <x v="10"/>
    <m/>
    <s v="SSEC"/>
    <x v="62"/>
    <x v="82"/>
    <x v="4"/>
    <m/>
    <m/>
    <s v="Lac de Feyt à l'arrivée Glane de Servières"/>
    <x v="74"/>
    <x v="61"/>
    <x v="3"/>
    <x v="42"/>
    <x v="254"/>
    <x v="328"/>
    <x v="3"/>
    <x v="1"/>
    <x v="0"/>
    <n v="150"/>
    <n v="60"/>
    <n v="4.1666666666666664E-2"/>
    <n v="2.7777777777777778E-4"/>
  </r>
  <r>
    <x v="84"/>
    <x v="6"/>
    <x v="10"/>
    <m/>
    <s v="SSEC"/>
    <x v="62"/>
    <x v="82"/>
    <x v="4"/>
    <m/>
    <m/>
    <s v="Lac de Feyt à l'arrivée Glane de Servières"/>
    <x v="74"/>
    <x v="61"/>
    <x v="3"/>
    <x v="16"/>
    <x v="1036"/>
    <x v="292"/>
    <x v="3"/>
    <x v="1"/>
    <x v="0"/>
    <n v="1440"/>
    <n v="130"/>
    <n v="8.5207100591715976E-2"/>
    <n v="5.9171597633136094E-5"/>
  </r>
  <r>
    <x v="85"/>
    <x v="6"/>
    <x v="10"/>
    <m/>
    <s v="SSEC"/>
    <x v="63"/>
    <x v="83"/>
    <x v="4"/>
    <s v="aval"/>
    <s v="aval BV"/>
    <s v=" Etang Clamensac"/>
    <x v="62"/>
    <x v="74"/>
    <x v="3"/>
    <x v="0"/>
    <x v="17"/>
    <x v="499"/>
    <x v="3"/>
    <x v="1"/>
    <x v="0"/>
    <n v="7.5"/>
    <n v="3.6"/>
    <n v="0.57870370370370372"/>
    <n v="7.716049382716049E-2"/>
  </r>
  <r>
    <x v="85"/>
    <x v="6"/>
    <x v="10"/>
    <m/>
    <s v="SSEC"/>
    <x v="63"/>
    <x v="83"/>
    <x v="4"/>
    <s v="aval"/>
    <s v="aval BV"/>
    <s v=" Etang Clamensac"/>
    <x v="62"/>
    <x v="74"/>
    <x v="3"/>
    <x v="14"/>
    <x v="164"/>
    <x v="133"/>
    <x v="3"/>
    <x v="1"/>
    <x v="0"/>
    <n v="10.3"/>
    <n v="0.9"/>
    <n v="12.716049382716049"/>
    <n v="1.2345679012345678"/>
  </r>
  <r>
    <x v="85"/>
    <x v="6"/>
    <x v="10"/>
    <m/>
    <s v="SSEC"/>
    <x v="63"/>
    <x v="83"/>
    <x v="4"/>
    <s v="aval"/>
    <s v="aval BV"/>
    <s v=" Etang Clamensac"/>
    <x v="62"/>
    <x v="74"/>
    <x v="3"/>
    <x v="25"/>
    <x v="641"/>
    <x v="153"/>
    <x v="3"/>
    <x v="1"/>
    <x v="0"/>
    <n v="14.3"/>
    <n v="3"/>
    <n v="1.588888888888889"/>
    <n v="0.1111111111111111"/>
  </r>
  <r>
    <x v="85"/>
    <x v="6"/>
    <x v="10"/>
    <m/>
    <s v="SSEC"/>
    <x v="63"/>
    <x v="83"/>
    <x v="4"/>
    <s v="aval"/>
    <s v="aval BV"/>
    <s v=" Etang Clamensac"/>
    <x v="62"/>
    <x v="74"/>
    <x v="3"/>
    <x v="24"/>
    <x v="336"/>
    <x v="485"/>
    <x v="3"/>
    <x v="1"/>
    <x v="0"/>
    <n v="35.200000000000003"/>
    <n v="4.9000000000000004"/>
    <n v="1.4660558100791334"/>
    <n v="4.1649312786339016E-2"/>
  </r>
  <r>
    <x v="85"/>
    <x v="6"/>
    <x v="10"/>
    <m/>
    <s v="SSEC"/>
    <x v="63"/>
    <x v="83"/>
    <x v="4"/>
    <s v="aval"/>
    <s v="aval BV"/>
    <s v=" Etang Clamensac"/>
    <x v="62"/>
    <x v="74"/>
    <x v="3"/>
    <x v="22"/>
    <x v="1082"/>
    <x v="500"/>
    <x v="3"/>
    <x v="1"/>
    <x v="0"/>
    <n v="44.4"/>
    <n v="4.0999999999999996"/>
    <n v="2.6412849494348603"/>
    <n v="5.9488399762046403E-2"/>
  </r>
  <r>
    <x v="85"/>
    <x v="6"/>
    <x v="10"/>
    <m/>
    <s v="SSEC"/>
    <x v="63"/>
    <x v="83"/>
    <x v="4"/>
    <s v="aval"/>
    <s v="aval BV"/>
    <s v=" Etang Clamensac"/>
    <x v="62"/>
    <x v="74"/>
    <x v="3"/>
    <x v="23"/>
    <x v="1083"/>
    <x v="501"/>
    <x v="3"/>
    <x v="1"/>
    <x v="0"/>
    <n v="48.5"/>
    <n v="3.7"/>
    <n v="3.542731921110299"/>
    <n v="7.3046018991964931E-2"/>
  </r>
  <r>
    <x v="85"/>
    <x v="6"/>
    <x v="10"/>
    <m/>
    <s v="SSEC"/>
    <x v="63"/>
    <x v="83"/>
    <x v="4"/>
    <s v="aval"/>
    <s v="aval BV"/>
    <s v=" Etang Clamensac"/>
    <x v="62"/>
    <x v="74"/>
    <x v="3"/>
    <x v="4"/>
    <x v="268"/>
    <x v="328"/>
    <x v="3"/>
    <x v="1"/>
    <x v="4"/>
    <n v="130"/>
    <n v="60"/>
    <n v="3.6111111111111108E-2"/>
    <n v="2.7777777777777778E-4"/>
  </r>
  <r>
    <x v="85"/>
    <x v="6"/>
    <x v="10"/>
    <m/>
    <s v="SSEC"/>
    <x v="63"/>
    <x v="83"/>
    <x v="4"/>
    <s v="aval"/>
    <s v="aval BV"/>
    <s v=" Etang Clamensac"/>
    <x v="62"/>
    <x v="74"/>
    <x v="3"/>
    <x v="42"/>
    <x v="723"/>
    <x v="502"/>
    <x v="3"/>
    <x v="1"/>
    <x v="0"/>
    <n v="157"/>
    <n v="40"/>
    <n v="9.8125000000000004E-2"/>
    <n v="6.2500000000000001E-4"/>
  </r>
  <r>
    <x v="85"/>
    <x v="6"/>
    <x v="10"/>
    <m/>
    <s v="SSEC"/>
    <x v="63"/>
    <x v="83"/>
    <x v="4"/>
    <s v="aval"/>
    <s v="aval BV"/>
    <s v=" Etang Clamensac"/>
    <x v="62"/>
    <x v="74"/>
    <x v="3"/>
    <x v="30"/>
    <x v="940"/>
    <x v="503"/>
    <x v="3"/>
    <x v="1"/>
    <x v="0"/>
    <n v="284"/>
    <n v="22"/>
    <n v="0.58677685950413228"/>
    <n v="2.0661157024793389E-3"/>
  </r>
  <r>
    <x v="85"/>
    <x v="6"/>
    <x v="10"/>
    <m/>
    <s v="SSEC"/>
    <x v="63"/>
    <x v="83"/>
    <x v="4"/>
    <s v="aval"/>
    <s v="aval BV"/>
    <s v=" Etang Clamensac"/>
    <x v="62"/>
    <x v="74"/>
    <x v="3"/>
    <x v="1"/>
    <x v="1084"/>
    <x v="495"/>
    <x v="3"/>
    <x v="1"/>
    <x v="3"/>
    <n v="294"/>
    <n v="23"/>
    <n v="0.55576559546313797"/>
    <n v="1.890359168241966E-3"/>
  </r>
  <r>
    <x v="85"/>
    <x v="6"/>
    <x v="10"/>
    <m/>
    <s v="SSEC"/>
    <x v="63"/>
    <x v="83"/>
    <x v="4"/>
    <s v="aval"/>
    <s v="aval BV"/>
    <s v=" Etang Clamensac"/>
    <x v="62"/>
    <x v="74"/>
    <x v="3"/>
    <x v="28"/>
    <x v="1085"/>
    <x v="193"/>
    <x v="3"/>
    <x v="1"/>
    <x v="0"/>
    <n v="329"/>
    <n v="27"/>
    <n v="0.45130315500685869"/>
    <n v="1.3717421124828531E-3"/>
  </r>
  <r>
    <x v="85"/>
    <x v="6"/>
    <x v="10"/>
    <m/>
    <s v="SSEC"/>
    <x v="63"/>
    <x v="83"/>
    <x v="4"/>
    <s v="aval"/>
    <s v="aval BV"/>
    <s v=" Etang Clamensac"/>
    <x v="62"/>
    <x v="74"/>
    <x v="3"/>
    <x v="16"/>
    <x v="1086"/>
    <x v="504"/>
    <x v="3"/>
    <x v="1"/>
    <x v="0"/>
    <n v="1260"/>
    <n v="180"/>
    <n v="3.888888888888889E-2"/>
    <n v="3.0864197530864198E-5"/>
  </r>
  <r>
    <x v="86"/>
    <x v="6"/>
    <x v="10"/>
    <m/>
    <s v="SSEC"/>
    <x v="78"/>
    <x v="84"/>
    <x v="3"/>
    <m/>
    <m/>
    <s v="Etang de Sornac"/>
    <x v="75"/>
    <x v="75"/>
    <x v="3"/>
    <x v="14"/>
    <x v="407"/>
    <x v="488"/>
    <x v="3"/>
    <x v="1"/>
    <x v="0"/>
    <n v="3.1"/>
    <n v="0.6"/>
    <n v="8.6111111111111125"/>
    <n v="2.7777777777777777"/>
  </r>
  <r>
    <x v="86"/>
    <x v="6"/>
    <x v="10"/>
    <m/>
    <s v="SSEC"/>
    <x v="78"/>
    <x v="84"/>
    <x v="3"/>
    <m/>
    <m/>
    <s v="Etang de Sornac"/>
    <x v="75"/>
    <x v="75"/>
    <x v="3"/>
    <x v="0"/>
    <x v="355"/>
    <x v="0"/>
    <x v="3"/>
    <x v="0"/>
    <x v="0"/>
    <n v="9"/>
    <n v="4.5"/>
    <n v="0.44444444444444442"/>
    <n v="4.9382716049382713E-2"/>
  </r>
  <r>
    <x v="86"/>
    <x v="6"/>
    <x v="10"/>
    <m/>
    <s v="SSEC"/>
    <x v="78"/>
    <x v="84"/>
    <x v="3"/>
    <m/>
    <m/>
    <s v="Etang de Sornac"/>
    <x v="75"/>
    <x v="75"/>
    <x v="3"/>
    <x v="25"/>
    <x v="564"/>
    <x v="500"/>
    <x v="3"/>
    <x v="1"/>
    <x v="0"/>
    <n v="23"/>
    <n v="4.0999999999999996"/>
    <n v="1.3682331945270674"/>
    <n v="5.9488399762046403E-2"/>
  </r>
  <r>
    <x v="86"/>
    <x v="6"/>
    <x v="10"/>
    <m/>
    <s v="SSEC"/>
    <x v="78"/>
    <x v="84"/>
    <x v="3"/>
    <m/>
    <m/>
    <s v="Etang de Sornac"/>
    <x v="75"/>
    <x v="75"/>
    <x v="3"/>
    <x v="4"/>
    <x v="295"/>
    <x v="134"/>
    <x v="3"/>
    <x v="1"/>
    <x v="4"/>
    <n v="37"/>
    <n v="16"/>
    <n v="0.14453125"/>
    <n v="3.90625E-3"/>
  </r>
  <r>
    <x v="86"/>
    <x v="6"/>
    <x v="10"/>
    <m/>
    <s v="SSEC"/>
    <x v="78"/>
    <x v="84"/>
    <x v="3"/>
    <m/>
    <m/>
    <s v="Etang de Sornac"/>
    <x v="75"/>
    <x v="75"/>
    <x v="3"/>
    <x v="1"/>
    <x v="1087"/>
    <x v="183"/>
    <x v="3"/>
    <x v="1"/>
    <x v="3"/>
    <n v="44"/>
    <n v="6"/>
    <n v="1.2222222222222223"/>
    <n v="2.7777777777777776E-2"/>
  </r>
  <r>
    <x v="86"/>
    <x v="6"/>
    <x v="10"/>
    <m/>
    <s v="SSEC"/>
    <x v="78"/>
    <x v="84"/>
    <x v="3"/>
    <m/>
    <m/>
    <s v="Etang de Sornac"/>
    <x v="75"/>
    <x v="75"/>
    <x v="3"/>
    <x v="28"/>
    <x v="1088"/>
    <x v="183"/>
    <x v="3"/>
    <x v="1"/>
    <x v="0"/>
    <n v="51"/>
    <n v="6"/>
    <n v="1.4166666666666667"/>
    <n v="2.7777777777777776E-2"/>
  </r>
  <r>
    <x v="86"/>
    <x v="6"/>
    <x v="10"/>
    <m/>
    <s v="SSEC"/>
    <x v="78"/>
    <x v="84"/>
    <x v="3"/>
    <m/>
    <m/>
    <s v="Etang de Sornac"/>
    <x v="75"/>
    <x v="75"/>
    <x v="3"/>
    <x v="24"/>
    <x v="1089"/>
    <x v="162"/>
    <x v="3"/>
    <x v="1"/>
    <x v="0"/>
    <n v="58"/>
    <n v="9"/>
    <n v="0.71604938271604934"/>
    <n v="1.2345679012345678E-2"/>
  </r>
  <r>
    <x v="86"/>
    <x v="6"/>
    <x v="10"/>
    <m/>
    <s v="SSEC"/>
    <x v="78"/>
    <x v="84"/>
    <x v="3"/>
    <m/>
    <m/>
    <s v="Etang de Sornac"/>
    <x v="75"/>
    <x v="75"/>
    <x v="3"/>
    <x v="30"/>
    <x v="1090"/>
    <x v="162"/>
    <x v="3"/>
    <x v="1"/>
    <x v="0"/>
    <n v="59"/>
    <n v="9"/>
    <n v="0.72839506172839508"/>
    <n v="1.2345679012345678E-2"/>
  </r>
  <r>
    <x v="86"/>
    <x v="6"/>
    <x v="10"/>
    <m/>
    <s v="SSEC"/>
    <x v="78"/>
    <x v="84"/>
    <x v="3"/>
    <m/>
    <m/>
    <s v="Etang de Sornac"/>
    <x v="75"/>
    <x v="75"/>
    <x v="3"/>
    <x v="22"/>
    <x v="411"/>
    <x v="184"/>
    <x v="3"/>
    <x v="1"/>
    <x v="0"/>
    <n v="60"/>
    <n v="7"/>
    <n v="1.2244897959183674"/>
    <n v="2.0408163265306121E-2"/>
  </r>
  <r>
    <x v="86"/>
    <x v="6"/>
    <x v="10"/>
    <m/>
    <s v="SSEC"/>
    <x v="78"/>
    <x v="84"/>
    <x v="3"/>
    <m/>
    <m/>
    <s v="Etang de Sornac"/>
    <x v="75"/>
    <x v="75"/>
    <x v="3"/>
    <x v="23"/>
    <x v="566"/>
    <x v="184"/>
    <x v="3"/>
    <x v="1"/>
    <x v="0"/>
    <n v="62"/>
    <n v="7"/>
    <n v="1.2653061224489797"/>
    <n v="2.0408163265306121E-2"/>
  </r>
  <r>
    <x v="86"/>
    <x v="6"/>
    <x v="10"/>
    <m/>
    <s v="SSEC"/>
    <x v="78"/>
    <x v="84"/>
    <x v="3"/>
    <m/>
    <m/>
    <s v="Etang de Sornac"/>
    <x v="75"/>
    <x v="75"/>
    <x v="3"/>
    <x v="42"/>
    <x v="154"/>
    <x v="0"/>
    <x v="3"/>
    <x v="0"/>
    <x v="0"/>
    <n v="100"/>
    <n v="50"/>
    <n v="0.04"/>
    <n v="4.0000000000000002E-4"/>
  </r>
  <r>
    <x v="86"/>
    <x v="6"/>
    <x v="10"/>
    <m/>
    <s v="SSEC"/>
    <x v="78"/>
    <x v="84"/>
    <x v="3"/>
    <m/>
    <m/>
    <s v="Etang de Sornac"/>
    <x v="75"/>
    <x v="75"/>
    <x v="3"/>
    <x v="16"/>
    <x v="1091"/>
    <x v="505"/>
    <x v="3"/>
    <x v="1"/>
    <x v="0"/>
    <n v="740"/>
    <n v="140"/>
    <n v="3.7755102040816328E-2"/>
    <n v="5.1020408163265308E-5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14"/>
    <x v="1092"/>
    <x v="131"/>
    <x v="3"/>
    <x v="1"/>
    <x v="0"/>
    <n v="14.7"/>
    <n v="1.4"/>
    <n v="7.5000000000000009"/>
    <n v="0.51020408163265318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0"/>
    <x v="563"/>
    <x v="184"/>
    <x v="3"/>
    <x v="1"/>
    <x v="0"/>
    <n v="22"/>
    <n v="7"/>
    <n v="0.44897959183673469"/>
    <n v="2.0408163265306121E-2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25"/>
    <x v="326"/>
    <x v="506"/>
    <x v="3"/>
    <x v="1"/>
    <x v="0"/>
    <n v="39"/>
    <n v="3.1"/>
    <n v="4.0582726326742975"/>
    <n v="0.10405827263267428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22"/>
    <x v="268"/>
    <x v="136"/>
    <x v="3"/>
    <x v="1"/>
    <x v="0"/>
    <n v="130"/>
    <n v="12"/>
    <n v="0.90277777777777779"/>
    <n v="6.9444444444444441E-3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24"/>
    <x v="1093"/>
    <x v="164"/>
    <x v="3"/>
    <x v="1"/>
    <x v="0"/>
    <n v="136"/>
    <n v="14"/>
    <n v="0.69387755102040816"/>
    <n v="5.1020408163265302E-3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23"/>
    <x v="1094"/>
    <x v="135"/>
    <x v="3"/>
    <x v="1"/>
    <x v="0"/>
    <n v="141"/>
    <n v="11"/>
    <n v="1.165289256198347"/>
    <n v="8.2644628099173556E-3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4"/>
    <x v="266"/>
    <x v="292"/>
    <x v="3"/>
    <x v="1"/>
    <x v="4"/>
    <n v="310"/>
    <n v="130"/>
    <n v="1.8343195266272188E-2"/>
    <n v="5.9171597633136094E-5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42"/>
    <x v="1095"/>
    <x v="284"/>
    <x v="3"/>
    <x v="1"/>
    <x v="0"/>
    <n v="390"/>
    <n v="100"/>
    <n v="3.9E-2"/>
    <n v="1E-4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30"/>
    <x v="1096"/>
    <x v="507"/>
    <x v="3"/>
    <x v="1"/>
    <x v="0"/>
    <n v="514"/>
    <n v="39"/>
    <n v="0.33793556870479946"/>
    <n v="6.5746219592373442E-4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1"/>
    <x v="1097"/>
    <x v="508"/>
    <x v="3"/>
    <x v="1"/>
    <x v="3"/>
    <n v="523"/>
    <n v="41"/>
    <n v="0.31112433075550266"/>
    <n v="5.9488399762046404E-4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28"/>
    <x v="1098"/>
    <x v="509"/>
    <x v="3"/>
    <x v="1"/>
    <x v="0"/>
    <n v="576"/>
    <n v="47"/>
    <n v="0.26075147125396109"/>
    <n v="4.526935264825713E-4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16"/>
    <x v="666"/>
    <x v="487"/>
    <x v="3"/>
    <x v="1"/>
    <x v="0"/>
    <n v="920"/>
    <n v="80"/>
    <n v="0.14374999999999999"/>
    <n v="1.5625E-4"/>
  </r>
  <r>
    <x v="88"/>
    <x v="6"/>
    <x v="10"/>
    <m/>
    <s v="SSEC"/>
    <x v="79"/>
    <x v="86"/>
    <x v="2"/>
    <m/>
    <m/>
    <s v="Plan d'eau du Puy Nachet"/>
    <x v="59"/>
    <x v="59"/>
    <x v="3"/>
    <x v="6"/>
    <x v="229"/>
    <x v="0"/>
    <x v="1"/>
    <x v="0"/>
    <x v="0"/>
    <n v="5.3"/>
    <n v="2.65"/>
    <n v="0.75471698113207542"/>
    <n v="0.1423994304022784"/>
  </r>
  <r>
    <x v="88"/>
    <x v="6"/>
    <x v="10"/>
    <m/>
    <s v="SSEC"/>
    <x v="79"/>
    <x v="86"/>
    <x v="2"/>
    <m/>
    <m/>
    <s v="Plan d'eau du Puy Nachet"/>
    <x v="59"/>
    <x v="59"/>
    <x v="3"/>
    <x v="0"/>
    <x v="163"/>
    <x v="0"/>
    <x v="3"/>
    <x v="0"/>
    <x v="0"/>
    <n v="6"/>
    <n v="3"/>
    <n v="0.66666666666666663"/>
    <n v="0.1111111111111111"/>
  </r>
  <r>
    <x v="88"/>
    <x v="6"/>
    <x v="10"/>
    <m/>
    <s v="SSEC"/>
    <x v="79"/>
    <x v="86"/>
    <x v="2"/>
    <m/>
    <m/>
    <s v="Plan d'eau du Puy Nachet"/>
    <x v="59"/>
    <x v="59"/>
    <x v="3"/>
    <x v="14"/>
    <x v="1066"/>
    <x v="133"/>
    <x v="3"/>
    <x v="1"/>
    <x v="0"/>
    <n v="8.1"/>
    <n v="0.9"/>
    <n v="9.9999999999999982"/>
    <n v="1.2345679012345678"/>
  </r>
  <r>
    <x v="88"/>
    <x v="6"/>
    <x v="10"/>
    <m/>
    <s v="SSEC"/>
    <x v="79"/>
    <x v="86"/>
    <x v="2"/>
    <m/>
    <m/>
    <s v="Plan d'eau du Puy Nachet"/>
    <x v="59"/>
    <x v="59"/>
    <x v="3"/>
    <x v="25"/>
    <x v="1054"/>
    <x v="510"/>
    <x v="3"/>
    <x v="1"/>
    <x v="0"/>
    <n v="12.2"/>
    <n v="2.4"/>
    <n v="2.1180555555555554"/>
    <n v="0.1736111111111111"/>
  </r>
  <r>
    <x v="88"/>
    <x v="6"/>
    <x v="10"/>
    <m/>
    <s v="SSEC"/>
    <x v="79"/>
    <x v="86"/>
    <x v="2"/>
    <m/>
    <m/>
    <s v="Plan d'eau du Puy Nachet"/>
    <x v="59"/>
    <x v="59"/>
    <x v="3"/>
    <x v="24"/>
    <x v="353"/>
    <x v="183"/>
    <x v="3"/>
    <x v="1"/>
    <x v="0"/>
    <n v="33"/>
    <n v="6"/>
    <n v="0.91666666666666663"/>
    <n v="2.7777777777777776E-2"/>
  </r>
  <r>
    <x v="88"/>
    <x v="6"/>
    <x v="10"/>
    <m/>
    <s v="SSEC"/>
    <x v="79"/>
    <x v="86"/>
    <x v="2"/>
    <m/>
    <m/>
    <s v="Plan d'eau du Puy Nachet"/>
    <x v="59"/>
    <x v="59"/>
    <x v="3"/>
    <x v="4"/>
    <x v="263"/>
    <x v="493"/>
    <x v="3"/>
    <x v="1"/>
    <x v="4"/>
    <n v="34"/>
    <n v="15"/>
    <n v="0.15111111111111111"/>
    <n v="4.4444444444444444E-3"/>
  </r>
  <r>
    <x v="88"/>
    <x v="6"/>
    <x v="10"/>
    <m/>
    <s v="SSEC"/>
    <x v="79"/>
    <x v="86"/>
    <x v="2"/>
    <m/>
    <m/>
    <s v="Plan d'eau du Puy Nachet"/>
    <x v="59"/>
    <x v="59"/>
    <x v="3"/>
    <x v="22"/>
    <x v="1078"/>
    <x v="501"/>
    <x v="3"/>
    <x v="1"/>
    <x v="0"/>
    <n v="34.799999999999997"/>
    <n v="3.7"/>
    <n v="2.5420014609203796"/>
    <n v="7.3046018991964931E-2"/>
  </r>
  <r>
    <x v="88"/>
    <x v="6"/>
    <x v="10"/>
    <m/>
    <s v="SSEC"/>
    <x v="79"/>
    <x v="86"/>
    <x v="2"/>
    <m/>
    <m/>
    <s v="Plan d'eau du Puy Nachet"/>
    <x v="59"/>
    <x v="59"/>
    <x v="3"/>
    <x v="23"/>
    <x v="1099"/>
    <x v="501"/>
    <x v="3"/>
    <x v="1"/>
    <x v="0"/>
    <n v="36.1"/>
    <n v="3.7"/>
    <n v="2.6369612856099343"/>
    <n v="7.3046018991964931E-2"/>
  </r>
  <r>
    <x v="88"/>
    <x v="6"/>
    <x v="10"/>
    <m/>
    <s v="SSEC"/>
    <x v="79"/>
    <x v="86"/>
    <x v="2"/>
    <m/>
    <m/>
    <s v="Plan d'eau du Puy Nachet"/>
    <x v="59"/>
    <x v="59"/>
    <x v="3"/>
    <x v="1"/>
    <x v="565"/>
    <x v="183"/>
    <x v="3"/>
    <x v="1"/>
    <x v="3"/>
    <n v="48"/>
    <n v="6"/>
    <n v="1.3333333333333333"/>
    <n v="2.7777777777777776E-2"/>
  </r>
  <r>
    <x v="88"/>
    <x v="6"/>
    <x v="10"/>
    <m/>
    <s v="SSEC"/>
    <x v="79"/>
    <x v="86"/>
    <x v="2"/>
    <m/>
    <m/>
    <s v="Plan d'eau du Puy Nachet"/>
    <x v="59"/>
    <x v="59"/>
    <x v="3"/>
    <x v="28"/>
    <x v="1100"/>
    <x v="183"/>
    <x v="3"/>
    <x v="1"/>
    <x v="0"/>
    <n v="52"/>
    <n v="6"/>
    <n v="1.4444444444444444"/>
    <n v="2.7777777777777776E-2"/>
  </r>
  <r>
    <x v="88"/>
    <x v="6"/>
    <x v="10"/>
    <m/>
    <s v="SSEC"/>
    <x v="79"/>
    <x v="86"/>
    <x v="2"/>
    <m/>
    <m/>
    <s v="Plan d'eau du Puy Nachet"/>
    <x v="59"/>
    <x v="59"/>
    <x v="3"/>
    <x v="42"/>
    <x v="269"/>
    <x v="0"/>
    <x v="3"/>
    <x v="0"/>
    <x v="0"/>
    <n v="70"/>
    <n v="35"/>
    <n v="5.7142857142857141E-2"/>
    <n v="8.1632653061224493E-4"/>
  </r>
  <r>
    <x v="88"/>
    <x v="6"/>
    <x v="10"/>
    <m/>
    <s v="SSEC"/>
    <x v="79"/>
    <x v="86"/>
    <x v="2"/>
    <m/>
    <m/>
    <s v="Plan d'eau du Puy Nachet"/>
    <x v="59"/>
    <x v="59"/>
    <x v="3"/>
    <x v="30"/>
    <x v="1101"/>
    <x v="166"/>
    <x v="3"/>
    <x v="1"/>
    <x v="0"/>
    <n v="93"/>
    <n v="10"/>
    <n v="0.93"/>
    <n v="0.01"/>
  </r>
  <r>
    <x v="88"/>
    <x v="6"/>
    <x v="10"/>
    <m/>
    <s v="SSEC"/>
    <x v="79"/>
    <x v="86"/>
    <x v="2"/>
    <m/>
    <m/>
    <s v="Plan d'eau du Puy Nachet"/>
    <x v="59"/>
    <x v="59"/>
    <x v="3"/>
    <x v="16"/>
    <x v="1102"/>
    <x v="511"/>
    <x v="3"/>
    <x v="1"/>
    <x v="0"/>
    <n v="1370"/>
    <n v="290"/>
    <n v="1.6290130796670629E-2"/>
    <n v="1.1890606420927467E-5"/>
  </r>
  <r>
    <x v="89"/>
    <x v="6"/>
    <x v="10"/>
    <m/>
    <s v="SSEC"/>
    <x v="80"/>
    <x v="87"/>
    <x v="2"/>
    <m/>
    <m/>
    <s v="Plan d'eau du Puy Nachet"/>
    <x v="76"/>
    <x v="76"/>
    <x v="3"/>
    <x v="0"/>
    <x v="1103"/>
    <x v="481"/>
    <x v="3"/>
    <x v="1"/>
    <x v="0"/>
    <n v="6.2"/>
    <n v="3.2"/>
    <n v="0.60546874999999989"/>
    <n v="9.7656249999999986E-2"/>
  </r>
  <r>
    <x v="89"/>
    <x v="6"/>
    <x v="10"/>
    <m/>
    <s v="SSEC"/>
    <x v="80"/>
    <x v="87"/>
    <x v="2"/>
    <m/>
    <m/>
    <s v="Plan d'eau du Puy Nachet"/>
    <x v="76"/>
    <x v="76"/>
    <x v="3"/>
    <x v="14"/>
    <x v="64"/>
    <x v="190"/>
    <x v="3"/>
    <x v="1"/>
    <x v="0"/>
    <n v="6.4"/>
    <n v="0.8"/>
    <n v="9.9999999999999982"/>
    <n v="1.5624999999999998"/>
  </r>
  <r>
    <x v="89"/>
    <x v="6"/>
    <x v="10"/>
    <m/>
    <s v="SSEC"/>
    <x v="80"/>
    <x v="87"/>
    <x v="2"/>
    <m/>
    <m/>
    <s v="Plan d'eau du Puy Nachet"/>
    <x v="76"/>
    <x v="76"/>
    <x v="3"/>
    <x v="25"/>
    <x v="1101"/>
    <x v="166"/>
    <x v="3"/>
    <x v="1"/>
    <x v="0"/>
    <n v="93"/>
    <n v="10"/>
    <n v="0.93"/>
    <n v="0.01"/>
  </r>
  <r>
    <x v="89"/>
    <x v="6"/>
    <x v="10"/>
    <m/>
    <s v="SSEC"/>
    <x v="80"/>
    <x v="87"/>
    <x v="2"/>
    <m/>
    <m/>
    <s v="Plan d'eau du Puy Nachet"/>
    <x v="76"/>
    <x v="76"/>
    <x v="3"/>
    <x v="42"/>
    <x v="1093"/>
    <x v="512"/>
    <x v="3"/>
    <x v="1"/>
    <x v="0"/>
    <n v="136"/>
    <n v="48"/>
    <n v="5.9027777777777776E-2"/>
    <n v="4.3402777777777775E-4"/>
  </r>
  <r>
    <x v="89"/>
    <x v="6"/>
    <x v="10"/>
    <m/>
    <s v="SSEC"/>
    <x v="80"/>
    <x v="87"/>
    <x v="2"/>
    <m/>
    <m/>
    <s v="Plan d'eau du Puy Nachet"/>
    <x v="76"/>
    <x v="76"/>
    <x v="3"/>
    <x v="1"/>
    <x v="1104"/>
    <x v="134"/>
    <x v="3"/>
    <x v="1"/>
    <x v="3"/>
    <n v="163"/>
    <n v="16"/>
    <n v="0.63671875"/>
    <n v="3.90625E-3"/>
  </r>
  <r>
    <x v="89"/>
    <x v="6"/>
    <x v="10"/>
    <m/>
    <s v="SSEC"/>
    <x v="80"/>
    <x v="87"/>
    <x v="2"/>
    <m/>
    <m/>
    <s v="Plan d'eau du Puy Nachet"/>
    <x v="76"/>
    <x v="76"/>
    <x v="3"/>
    <x v="28"/>
    <x v="1105"/>
    <x v="336"/>
    <x v="3"/>
    <x v="1"/>
    <x v="0"/>
    <n v="174"/>
    <n v="18"/>
    <n v="0.53703703703703709"/>
    <n v="3.0864197530864196E-3"/>
  </r>
  <r>
    <x v="89"/>
    <x v="6"/>
    <x v="10"/>
    <m/>
    <s v="SSEC"/>
    <x v="80"/>
    <x v="87"/>
    <x v="2"/>
    <m/>
    <m/>
    <s v="Plan d'eau du Puy Nachet"/>
    <x v="76"/>
    <x v="76"/>
    <x v="3"/>
    <x v="4"/>
    <x v="665"/>
    <x v="487"/>
    <x v="3"/>
    <x v="1"/>
    <x v="4"/>
    <n v="190"/>
    <n v="80"/>
    <n v="2.9687499999999999E-2"/>
    <n v="1.5625E-4"/>
  </r>
  <r>
    <x v="89"/>
    <x v="6"/>
    <x v="10"/>
    <m/>
    <s v="SSEC"/>
    <x v="80"/>
    <x v="87"/>
    <x v="2"/>
    <m/>
    <m/>
    <s v="Plan d'eau du Puy Nachet"/>
    <x v="76"/>
    <x v="76"/>
    <x v="3"/>
    <x v="30"/>
    <x v="1106"/>
    <x v="498"/>
    <x v="3"/>
    <x v="1"/>
    <x v="0"/>
    <n v="207"/>
    <n v="19"/>
    <n v="0.57340720221606645"/>
    <n v="2.7700831024930748E-3"/>
  </r>
  <r>
    <x v="89"/>
    <x v="6"/>
    <x v="10"/>
    <m/>
    <s v="SSEC"/>
    <x v="80"/>
    <x v="87"/>
    <x v="2"/>
    <m/>
    <m/>
    <s v="Plan d'eau du Puy Nachet"/>
    <x v="76"/>
    <x v="76"/>
    <x v="3"/>
    <x v="24"/>
    <x v="1107"/>
    <x v="193"/>
    <x v="3"/>
    <x v="1"/>
    <x v="0"/>
    <n v="263"/>
    <n v="27"/>
    <n v="0.3607681755829904"/>
    <n v="1.3717421124828531E-3"/>
  </r>
  <r>
    <x v="89"/>
    <x v="6"/>
    <x v="10"/>
    <m/>
    <s v="SSEC"/>
    <x v="80"/>
    <x v="87"/>
    <x v="2"/>
    <m/>
    <m/>
    <s v="Plan d'eau du Puy Nachet"/>
    <x v="76"/>
    <x v="76"/>
    <x v="3"/>
    <x v="23"/>
    <x v="794"/>
    <x v="193"/>
    <x v="3"/>
    <x v="1"/>
    <x v="0"/>
    <n v="271"/>
    <n v="27"/>
    <n v="0.37174211248285322"/>
    <n v="1.3717421124828531E-3"/>
  </r>
  <r>
    <x v="89"/>
    <x v="6"/>
    <x v="10"/>
    <m/>
    <s v="SSEC"/>
    <x v="80"/>
    <x v="87"/>
    <x v="2"/>
    <m/>
    <m/>
    <s v="Plan d'eau du Puy Nachet"/>
    <x v="76"/>
    <x v="76"/>
    <x v="3"/>
    <x v="22"/>
    <x v="1108"/>
    <x v="193"/>
    <x v="3"/>
    <x v="1"/>
    <x v="0"/>
    <n v="274"/>
    <n v="27"/>
    <n v="0.37585733882030176"/>
    <n v="1.3717421124828531E-3"/>
  </r>
  <r>
    <x v="89"/>
    <x v="6"/>
    <x v="10"/>
    <m/>
    <s v="SSEC"/>
    <x v="80"/>
    <x v="87"/>
    <x v="2"/>
    <m/>
    <m/>
    <s v="Plan d'eau du Puy Nachet"/>
    <x v="76"/>
    <x v="76"/>
    <x v="3"/>
    <x v="16"/>
    <x v="630"/>
    <x v="513"/>
    <x v="3"/>
    <x v="1"/>
    <x v="0"/>
    <n v="1330"/>
    <n v="380"/>
    <n v="9.2105263157894728E-3"/>
    <n v="6.9252077562326867E-6"/>
  </r>
  <r>
    <x v="90"/>
    <x v="6"/>
    <x v="10"/>
    <m/>
    <s v="SSEC"/>
    <x v="81"/>
    <x v="88"/>
    <x v="4"/>
    <m/>
    <m/>
    <s v="Etang à la Besse"/>
    <x v="77"/>
    <x v="77"/>
    <x v="3"/>
    <x v="14"/>
    <x v="1109"/>
    <x v="335"/>
    <x v="3"/>
    <x v="1"/>
    <x v="0"/>
    <n v="5.7"/>
    <n v="0.7"/>
    <n v="11.632653061224492"/>
    <n v="2.0408163265306127"/>
  </r>
  <r>
    <x v="90"/>
    <x v="6"/>
    <x v="10"/>
    <m/>
    <s v="SSEC"/>
    <x v="81"/>
    <x v="88"/>
    <x v="4"/>
    <m/>
    <m/>
    <s v="Etang à la Besse"/>
    <x v="77"/>
    <x v="77"/>
    <x v="3"/>
    <x v="0"/>
    <x v="1110"/>
    <x v="514"/>
    <x v="3"/>
    <x v="1"/>
    <x v="0"/>
    <n v="9.9"/>
    <n v="4.7"/>
    <n v="0.44816659121774555"/>
    <n v="4.526935264825712E-2"/>
  </r>
  <r>
    <x v="90"/>
    <x v="6"/>
    <x v="10"/>
    <m/>
    <s v="SSEC"/>
    <x v="81"/>
    <x v="88"/>
    <x v="4"/>
    <m/>
    <m/>
    <s v="Etang à la Besse"/>
    <x v="77"/>
    <x v="77"/>
    <x v="3"/>
    <x v="25"/>
    <x v="783"/>
    <x v="515"/>
    <x v="3"/>
    <x v="1"/>
    <x v="0"/>
    <n v="19.3"/>
    <n v="3.9"/>
    <n v="1.2689020381328076"/>
    <n v="6.5746219592373437E-2"/>
  </r>
  <r>
    <x v="90"/>
    <x v="6"/>
    <x v="10"/>
    <m/>
    <s v="SSEC"/>
    <x v="81"/>
    <x v="88"/>
    <x v="4"/>
    <m/>
    <m/>
    <s v="Etang à la Besse"/>
    <x v="77"/>
    <x v="77"/>
    <x v="3"/>
    <x v="22"/>
    <x v="1083"/>
    <x v="516"/>
    <x v="3"/>
    <x v="1"/>
    <x v="0"/>
    <n v="48.5"/>
    <n v="4.5999999999999996"/>
    <n v="2.292060491493384"/>
    <n v="4.7258979206049156E-2"/>
  </r>
  <r>
    <x v="90"/>
    <x v="6"/>
    <x v="10"/>
    <m/>
    <s v="SSEC"/>
    <x v="81"/>
    <x v="88"/>
    <x v="4"/>
    <m/>
    <m/>
    <s v="Etang à la Besse"/>
    <x v="77"/>
    <x v="77"/>
    <x v="3"/>
    <x v="24"/>
    <x v="1048"/>
    <x v="184"/>
    <x v="3"/>
    <x v="1"/>
    <x v="0"/>
    <n v="49"/>
    <n v="7"/>
    <n v="1"/>
    <n v="2.0408163265306121E-2"/>
  </r>
  <r>
    <x v="90"/>
    <x v="6"/>
    <x v="10"/>
    <m/>
    <s v="SSEC"/>
    <x v="81"/>
    <x v="88"/>
    <x v="4"/>
    <m/>
    <m/>
    <s v="Etang à la Besse"/>
    <x v="77"/>
    <x v="77"/>
    <x v="3"/>
    <x v="23"/>
    <x v="1111"/>
    <x v="517"/>
    <x v="3"/>
    <x v="1"/>
    <x v="0"/>
    <n v="50.1"/>
    <n v="3.8"/>
    <n v="3.4695290858725762"/>
    <n v="6.9252077562326875E-2"/>
  </r>
  <r>
    <x v="90"/>
    <x v="6"/>
    <x v="10"/>
    <m/>
    <s v="SSEC"/>
    <x v="81"/>
    <x v="88"/>
    <x v="4"/>
    <m/>
    <m/>
    <s v="Etang à la Besse"/>
    <x v="77"/>
    <x v="77"/>
    <x v="3"/>
    <x v="4"/>
    <x v="315"/>
    <x v="328"/>
    <x v="3"/>
    <x v="1"/>
    <x v="4"/>
    <n v="140"/>
    <n v="60"/>
    <n v="3.888888888888889E-2"/>
    <n v="2.7777777777777778E-4"/>
  </r>
  <r>
    <x v="90"/>
    <x v="6"/>
    <x v="10"/>
    <m/>
    <s v="SSEC"/>
    <x v="81"/>
    <x v="88"/>
    <x v="4"/>
    <m/>
    <m/>
    <s v="Etang à la Besse"/>
    <x v="77"/>
    <x v="77"/>
    <x v="3"/>
    <x v="42"/>
    <x v="1037"/>
    <x v="328"/>
    <x v="3"/>
    <x v="1"/>
    <x v="0"/>
    <n v="160"/>
    <n v="60"/>
    <n v="4.4444444444444446E-2"/>
    <n v="2.7777777777777778E-4"/>
  </r>
  <r>
    <x v="90"/>
    <x v="6"/>
    <x v="10"/>
    <m/>
    <s v="SSEC"/>
    <x v="81"/>
    <x v="88"/>
    <x v="4"/>
    <m/>
    <m/>
    <s v="Etang à la Besse"/>
    <x v="77"/>
    <x v="77"/>
    <x v="3"/>
    <x v="30"/>
    <x v="1112"/>
    <x v="518"/>
    <x v="3"/>
    <x v="1"/>
    <x v="0"/>
    <n v="444"/>
    <n v="34"/>
    <n v="0.38408304498269896"/>
    <n v="8.6505190311418688E-4"/>
  </r>
  <r>
    <x v="90"/>
    <x v="6"/>
    <x v="10"/>
    <m/>
    <s v="SSEC"/>
    <x v="81"/>
    <x v="88"/>
    <x v="4"/>
    <m/>
    <m/>
    <s v="Etang à la Besse"/>
    <x v="77"/>
    <x v="77"/>
    <x v="3"/>
    <x v="1"/>
    <x v="1113"/>
    <x v="519"/>
    <x v="3"/>
    <x v="1"/>
    <x v="3"/>
    <n v="558"/>
    <n v="43"/>
    <n v="0.30178474851270959"/>
    <n v="5.4083288263926451E-4"/>
  </r>
  <r>
    <x v="90"/>
    <x v="6"/>
    <x v="10"/>
    <m/>
    <s v="SSEC"/>
    <x v="81"/>
    <x v="88"/>
    <x v="4"/>
    <m/>
    <m/>
    <s v="Etang à la Besse"/>
    <x v="77"/>
    <x v="77"/>
    <x v="3"/>
    <x v="28"/>
    <x v="1114"/>
    <x v="497"/>
    <x v="3"/>
    <x v="1"/>
    <x v="0"/>
    <n v="609"/>
    <n v="49"/>
    <n v="0.25364431486880468"/>
    <n v="4.1649312786339027E-4"/>
  </r>
  <r>
    <x v="90"/>
    <x v="6"/>
    <x v="10"/>
    <m/>
    <s v="SSEC"/>
    <x v="81"/>
    <x v="88"/>
    <x v="4"/>
    <m/>
    <m/>
    <s v="Etang à la Besse"/>
    <x v="77"/>
    <x v="77"/>
    <x v="3"/>
    <x v="16"/>
    <x v="1115"/>
    <x v="284"/>
    <x v="3"/>
    <x v="1"/>
    <x v="0"/>
    <n v="1220"/>
    <n v="100"/>
    <n v="0.122"/>
    <n v="1E-4"/>
  </r>
  <r>
    <x v="91"/>
    <x v="6"/>
    <x v="10"/>
    <m/>
    <s v="SSEC"/>
    <x v="29"/>
    <x v="89"/>
    <x v="4"/>
    <m/>
    <m/>
    <s v="Etang St Privat"/>
    <x v="78"/>
    <x v="78"/>
    <x v="3"/>
    <x v="14"/>
    <x v="1116"/>
    <x v="327"/>
    <x v="3"/>
    <x v="1"/>
    <x v="0"/>
    <n v="9.5"/>
    <n v="1.1000000000000001"/>
    <n v="7.8512396694214868"/>
    <n v="0.82644628099173545"/>
  </r>
  <r>
    <x v="91"/>
    <x v="6"/>
    <x v="10"/>
    <m/>
    <s v="SSEC"/>
    <x v="29"/>
    <x v="89"/>
    <x v="4"/>
    <m/>
    <m/>
    <s v="Etang St Privat"/>
    <x v="78"/>
    <x v="78"/>
    <x v="3"/>
    <x v="25"/>
    <x v="507"/>
    <x v="301"/>
    <x v="3"/>
    <x v="1"/>
    <x v="0"/>
    <n v="13.3"/>
    <n v="1.6"/>
    <n v="5.1953124999999991"/>
    <n v="0.39062499999999994"/>
  </r>
  <r>
    <x v="91"/>
    <x v="6"/>
    <x v="10"/>
    <m/>
    <s v="SSEC"/>
    <x v="29"/>
    <x v="89"/>
    <x v="4"/>
    <m/>
    <m/>
    <s v="Etang St Privat"/>
    <x v="78"/>
    <x v="78"/>
    <x v="3"/>
    <x v="0"/>
    <x v="165"/>
    <x v="183"/>
    <x v="3"/>
    <x v="1"/>
    <x v="0"/>
    <n v="14"/>
    <n v="6"/>
    <n v="0.3888888888888889"/>
    <n v="2.7777777777777776E-2"/>
  </r>
  <r>
    <x v="91"/>
    <x v="6"/>
    <x v="10"/>
    <m/>
    <s v="SSEC"/>
    <x v="29"/>
    <x v="89"/>
    <x v="4"/>
    <m/>
    <m/>
    <s v="Etang St Privat"/>
    <x v="78"/>
    <x v="78"/>
    <x v="3"/>
    <x v="24"/>
    <x v="326"/>
    <x v="184"/>
    <x v="3"/>
    <x v="1"/>
    <x v="0"/>
    <n v="39"/>
    <n v="7"/>
    <n v="0.79591836734693877"/>
    <n v="2.0408163265306121E-2"/>
  </r>
  <r>
    <x v="91"/>
    <x v="6"/>
    <x v="10"/>
    <m/>
    <s v="SSEC"/>
    <x v="29"/>
    <x v="89"/>
    <x v="4"/>
    <m/>
    <m/>
    <s v="Etang St Privat"/>
    <x v="78"/>
    <x v="78"/>
    <x v="3"/>
    <x v="22"/>
    <x v="647"/>
    <x v="183"/>
    <x v="3"/>
    <x v="1"/>
    <x v="0"/>
    <n v="45"/>
    <n v="6"/>
    <n v="1.25"/>
    <n v="2.7777777777777776E-2"/>
  </r>
  <r>
    <x v="91"/>
    <x v="6"/>
    <x v="10"/>
    <m/>
    <s v="SSEC"/>
    <x v="29"/>
    <x v="89"/>
    <x v="4"/>
    <m/>
    <m/>
    <s v="Etang St Privat"/>
    <x v="78"/>
    <x v="78"/>
    <x v="3"/>
    <x v="23"/>
    <x v="1117"/>
    <x v="514"/>
    <x v="3"/>
    <x v="1"/>
    <x v="0"/>
    <n v="46.3"/>
    <n v="4.7"/>
    <n v="2.0959710276143046"/>
    <n v="4.526935264825712E-2"/>
  </r>
  <r>
    <x v="91"/>
    <x v="6"/>
    <x v="10"/>
    <m/>
    <s v="SSEC"/>
    <x v="29"/>
    <x v="89"/>
    <x v="4"/>
    <m/>
    <m/>
    <s v="Etang St Privat"/>
    <x v="78"/>
    <x v="78"/>
    <x v="3"/>
    <x v="4"/>
    <x v="259"/>
    <x v="191"/>
    <x v="3"/>
    <x v="1"/>
    <x v="4"/>
    <n v="270"/>
    <n v="120"/>
    <n v="1.8749999999999999E-2"/>
    <n v="6.9444444444444444E-5"/>
  </r>
  <r>
    <x v="91"/>
    <x v="6"/>
    <x v="10"/>
    <m/>
    <s v="SSEC"/>
    <x v="29"/>
    <x v="89"/>
    <x v="4"/>
    <m/>
    <m/>
    <s v="Etang St Privat"/>
    <x v="78"/>
    <x v="78"/>
    <x v="3"/>
    <x v="1"/>
    <x v="1118"/>
    <x v="482"/>
    <x v="3"/>
    <x v="1"/>
    <x v="3"/>
    <n v="293"/>
    <n v="28"/>
    <n v="0.37372448979591838"/>
    <n v="1.2755102040816326E-3"/>
  </r>
  <r>
    <x v="91"/>
    <x v="6"/>
    <x v="10"/>
    <m/>
    <s v="SSEC"/>
    <x v="29"/>
    <x v="89"/>
    <x v="4"/>
    <m/>
    <m/>
    <s v="Etang St Privat"/>
    <x v="78"/>
    <x v="78"/>
    <x v="3"/>
    <x v="42"/>
    <x v="266"/>
    <x v="487"/>
    <x v="3"/>
    <x v="1"/>
    <x v="0"/>
    <n v="310"/>
    <n v="80"/>
    <n v="4.8437500000000001E-2"/>
    <n v="1.5625E-4"/>
  </r>
  <r>
    <x v="91"/>
    <x v="6"/>
    <x v="10"/>
    <m/>
    <s v="SSEC"/>
    <x v="29"/>
    <x v="89"/>
    <x v="4"/>
    <m/>
    <m/>
    <s v="Etang St Privat"/>
    <x v="78"/>
    <x v="78"/>
    <x v="3"/>
    <x v="28"/>
    <x v="973"/>
    <x v="518"/>
    <x v="3"/>
    <x v="1"/>
    <x v="0"/>
    <n v="325"/>
    <n v="34"/>
    <n v="0.2811418685121107"/>
    <n v="8.6505190311418688E-4"/>
  </r>
  <r>
    <x v="91"/>
    <x v="6"/>
    <x v="10"/>
    <m/>
    <s v="SSEC"/>
    <x v="29"/>
    <x v="89"/>
    <x v="4"/>
    <m/>
    <m/>
    <s v="Etang St Privat"/>
    <x v="78"/>
    <x v="78"/>
    <x v="3"/>
    <x v="30"/>
    <x v="475"/>
    <x v="328"/>
    <x v="3"/>
    <x v="1"/>
    <x v="0"/>
    <n v="720"/>
    <n v="60"/>
    <n v="0.2"/>
    <n v="2.7777777777777778E-4"/>
  </r>
  <r>
    <x v="91"/>
    <x v="6"/>
    <x v="10"/>
    <m/>
    <s v="SSEC"/>
    <x v="29"/>
    <x v="89"/>
    <x v="4"/>
    <m/>
    <m/>
    <s v="Etang St Privat"/>
    <x v="78"/>
    <x v="78"/>
    <x v="3"/>
    <x v="16"/>
    <x v="978"/>
    <x v="487"/>
    <x v="3"/>
    <x v="1"/>
    <x v="0"/>
    <n v="800"/>
    <n v="80"/>
    <n v="0.125"/>
    <n v="1.5625E-4"/>
  </r>
  <r>
    <x v="92"/>
    <x v="6"/>
    <x v="10"/>
    <m/>
    <s v="SSEC"/>
    <x v="82"/>
    <x v="90"/>
    <x v="4"/>
    <m/>
    <m/>
    <s v="Maconne Arrivée Riou Tort"/>
    <x v="79"/>
    <x v="79"/>
    <x v="3"/>
    <x v="14"/>
    <x v="319"/>
    <x v="182"/>
    <x v="3"/>
    <x v="1"/>
    <x v="0"/>
    <n v="11"/>
    <n v="1.2"/>
    <n v="7.6388888888888893"/>
    <n v="0.69444444444444442"/>
  </r>
  <r>
    <x v="92"/>
    <x v="6"/>
    <x v="10"/>
    <m/>
    <s v="SSEC"/>
    <x v="82"/>
    <x v="90"/>
    <x v="4"/>
    <m/>
    <m/>
    <s v="Maconne Arrivée Riou Tort"/>
    <x v="79"/>
    <x v="79"/>
    <x v="3"/>
    <x v="25"/>
    <x v="1119"/>
    <x v="492"/>
    <x v="3"/>
    <x v="1"/>
    <x v="0"/>
    <n v="18.8"/>
    <n v="4.2"/>
    <n v="1.0657596371882085"/>
    <n v="5.6689342403628114E-2"/>
  </r>
  <r>
    <x v="92"/>
    <x v="6"/>
    <x v="10"/>
    <m/>
    <s v="SSEC"/>
    <x v="82"/>
    <x v="90"/>
    <x v="4"/>
    <m/>
    <m/>
    <s v="Maconne Arrivée Riou Tort"/>
    <x v="79"/>
    <x v="79"/>
    <x v="3"/>
    <x v="0"/>
    <x v="323"/>
    <x v="183"/>
    <x v="3"/>
    <x v="1"/>
    <x v="0"/>
    <n v="19"/>
    <n v="6"/>
    <n v="0.52777777777777779"/>
    <n v="2.7777777777777776E-2"/>
  </r>
  <r>
    <x v="92"/>
    <x v="6"/>
    <x v="10"/>
    <m/>
    <s v="SSEC"/>
    <x v="82"/>
    <x v="90"/>
    <x v="4"/>
    <m/>
    <m/>
    <s v="Maconne Arrivée Riou Tort"/>
    <x v="79"/>
    <x v="79"/>
    <x v="3"/>
    <x v="22"/>
    <x v="1120"/>
    <x v="184"/>
    <x v="3"/>
    <x v="1"/>
    <x v="0"/>
    <n v="57"/>
    <n v="7"/>
    <n v="1.1632653061224489"/>
    <n v="2.0408163265306121E-2"/>
  </r>
  <r>
    <x v="92"/>
    <x v="6"/>
    <x v="10"/>
    <m/>
    <s v="SSEC"/>
    <x v="82"/>
    <x v="90"/>
    <x v="4"/>
    <m/>
    <m/>
    <s v="Maconne Arrivée Riou Tort"/>
    <x v="79"/>
    <x v="79"/>
    <x v="3"/>
    <x v="23"/>
    <x v="1089"/>
    <x v="183"/>
    <x v="3"/>
    <x v="1"/>
    <x v="0"/>
    <n v="58"/>
    <n v="6"/>
    <n v="1.6111111111111112"/>
    <n v="2.7777777777777776E-2"/>
  </r>
  <r>
    <x v="92"/>
    <x v="6"/>
    <x v="10"/>
    <m/>
    <s v="SSEC"/>
    <x v="82"/>
    <x v="90"/>
    <x v="4"/>
    <m/>
    <m/>
    <s v="Maconne Arrivée Riou Tort"/>
    <x v="79"/>
    <x v="79"/>
    <x v="3"/>
    <x v="24"/>
    <x v="1090"/>
    <x v="162"/>
    <x v="3"/>
    <x v="1"/>
    <x v="0"/>
    <n v="59"/>
    <n v="9"/>
    <n v="0.72839506172839508"/>
    <n v="1.2345679012345678E-2"/>
  </r>
  <r>
    <x v="92"/>
    <x v="6"/>
    <x v="10"/>
    <m/>
    <s v="SSEC"/>
    <x v="82"/>
    <x v="90"/>
    <x v="4"/>
    <m/>
    <m/>
    <s v="Maconne Arrivée Riou Tort"/>
    <x v="79"/>
    <x v="79"/>
    <x v="3"/>
    <x v="1"/>
    <x v="1121"/>
    <x v="503"/>
    <x v="3"/>
    <x v="1"/>
    <x v="3"/>
    <n v="227"/>
    <n v="22"/>
    <n v="0.46900826446280991"/>
    <n v="2.0661157024793389E-3"/>
  </r>
  <r>
    <x v="92"/>
    <x v="6"/>
    <x v="10"/>
    <m/>
    <s v="SSEC"/>
    <x v="82"/>
    <x v="90"/>
    <x v="4"/>
    <m/>
    <m/>
    <s v="Maconne Arrivée Riou Tort"/>
    <x v="79"/>
    <x v="79"/>
    <x v="3"/>
    <x v="30"/>
    <x v="1122"/>
    <x v="495"/>
    <x v="3"/>
    <x v="1"/>
    <x v="0"/>
    <n v="241"/>
    <n v="23"/>
    <n v="0.45557655954631382"/>
    <n v="1.890359168241966E-3"/>
  </r>
  <r>
    <x v="92"/>
    <x v="6"/>
    <x v="10"/>
    <m/>
    <s v="SSEC"/>
    <x v="82"/>
    <x v="90"/>
    <x v="4"/>
    <m/>
    <m/>
    <s v="Maconne Arrivée Riou Tort"/>
    <x v="79"/>
    <x v="79"/>
    <x v="3"/>
    <x v="28"/>
    <x v="1123"/>
    <x v="520"/>
    <x v="3"/>
    <x v="1"/>
    <x v="0"/>
    <n v="244"/>
    <n v="26"/>
    <n v="0.36094674556213019"/>
    <n v="1.4792899408284023E-3"/>
  </r>
  <r>
    <x v="92"/>
    <x v="6"/>
    <x v="10"/>
    <m/>
    <s v="SSEC"/>
    <x v="82"/>
    <x v="90"/>
    <x v="4"/>
    <m/>
    <m/>
    <s v="Maconne Arrivée Riou Tort"/>
    <x v="79"/>
    <x v="79"/>
    <x v="3"/>
    <x v="4"/>
    <x v="1007"/>
    <x v="302"/>
    <x v="3"/>
    <x v="1"/>
    <x v="4"/>
    <n v="250"/>
    <n v="110"/>
    <n v="2.0661157024793389E-2"/>
    <n v="8.264462809917356E-5"/>
  </r>
  <r>
    <x v="92"/>
    <x v="6"/>
    <x v="10"/>
    <m/>
    <s v="SSEC"/>
    <x v="82"/>
    <x v="90"/>
    <x v="4"/>
    <m/>
    <m/>
    <s v="Maconne Arrivée Riou Tort"/>
    <x v="79"/>
    <x v="79"/>
    <x v="3"/>
    <x v="42"/>
    <x v="1124"/>
    <x v="487"/>
    <x v="3"/>
    <x v="1"/>
    <x v="0"/>
    <n v="360"/>
    <n v="80"/>
    <n v="5.6250000000000001E-2"/>
    <n v="1.5625E-4"/>
  </r>
  <r>
    <x v="92"/>
    <x v="6"/>
    <x v="10"/>
    <m/>
    <s v="SSEC"/>
    <x v="82"/>
    <x v="90"/>
    <x v="4"/>
    <m/>
    <m/>
    <s v="Maconne Arrivée Riou Tort"/>
    <x v="79"/>
    <x v="79"/>
    <x v="3"/>
    <x v="16"/>
    <x v="771"/>
    <x v="191"/>
    <x v="3"/>
    <x v="1"/>
    <x v="0"/>
    <n v="790"/>
    <n v="120"/>
    <n v="5.486111111111111E-2"/>
    <n v="6.9444444444444444E-5"/>
  </r>
  <r>
    <x v="93"/>
    <x v="6"/>
    <x v="10"/>
    <m/>
    <s v="SSEC"/>
    <x v="83"/>
    <x v="91"/>
    <x v="4"/>
    <m/>
    <m/>
    <s v="Etang du Quinsac"/>
    <x v="33"/>
    <x v="33"/>
    <x v="7"/>
    <x v="0"/>
    <x v="319"/>
    <x v="0"/>
    <x v="3"/>
    <x v="0"/>
    <x v="0"/>
    <n v="11"/>
    <n v="5.5"/>
    <n v="0.36363636363636365"/>
    <n v="3.3057851239669422E-2"/>
  </r>
  <r>
    <x v="93"/>
    <x v="6"/>
    <x v="10"/>
    <m/>
    <s v="SSEC"/>
    <x v="83"/>
    <x v="91"/>
    <x v="4"/>
    <m/>
    <m/>
    <s v="Etang du Quinsac"/>
    <x v="33"/>
    <x v="33"/>
    <x v="7"/>
    <x v="14"/>
    <x v="1125"/>
    <x v="309"/>
    <x v="3"/>
    <x v="1"/>
    <x v="0"/>
    <n v="21.7"/>
    <n v="2.2000000000000002"/>
    <n v="4.483471074380164"/>
    <n v="0.20661157024793386"/>
  </r>
  <r>
    <x v="93"/>
    <x v="6"/>
    <x v="10"/>
    <m/>
    <s v="SSEC"/>
    <x v="83"/>
    <x v="91"/>
    <x v="4"/>
    <m/>
    <m/>
    <s v="Etang du Quinsac"/>
    <x v="33"/>
    <x v="33"/>
    <x v="7"/>
    <x v="25"/>
    <x v="866"/>
    <x v="485"/>
    <x v="3"/>
    <x v="1"/>
    <x v="0"/>
    <n v="27.9"/>
    <n v="4.9000000000000004"/>
    <n v="1.1620158267388585"/>
    <n v="4.1649312786339016E-2"/>
  </r>
  <r>
    <x v="93"/>
    <x v="6"/>
    <x v="10"/>
    <m/>
    <s v="SSEC"/>
    <x v="83"/>
    <x v="91"/>
    <x v="4"/>
    <m/>
    <m/>
    <s v="Etang du Quinsac"/>
    <x v="33"/>
    <x v="33"/>
    <x v="7"/>
    <x v="24"/>
    <x v="1126"/>
    <x v="135"/>
    <x v="3"/>
    <x v="1"/>
    <x v="0"/>
    <n v="73"/>
    <n v="11"/>
    <n v="0.60330578512396693"/>
    <n v="8.2644628099173556E-3"/>
  </r>
  <r>
    <x v="93"/>
    <x v="6"/>
    <x v="10"/>
    <m/>
    <s v="SSEC"/>
    <x v="83"/>
    <x v="91"/>
    <x v="4"/>
    <m/>
    <m/>
    <s v="Etang du Quinsac"/>
    <x v="33"/>
    <x v="33"/>
    <x v="7"/>
    <x v="22"/>
    <x v="1127"/>
    <x v="132"/>
    <x v="3"/>
    <x v="1"/>
    <x v="0"/>
    <n v="74"/>
    <n v="8"/>
    <n v="1.15625"/>
    <n v="1.5625E-2"/>
  </r>
  <r>
    <x v="93"/>
    <x v="6"/>
    <x v="10"/>
    <m/>
    <s v="SSEC"/>
    <x v="83"/>
    <x v="91"/>
    <x v="4"/>
    <m/>
    <m/>
    <s v="Etang du Quinsac"/>
    <x v="33"/>
    <x v="33"/>
    <x v="7"/>
    <x v="23"/>
    <x v="1057"/>
    <x v="132"/>
    <x v="3"/>
    <x v="1"/>
    <x v="0"/>
    <n v="77"/>
    <n v="8"/>
    <n v="1.203125"/>
    <n v="1.5625E-2"/>
  </r>
  <r>
    <x v="93"/>
    <x v="6"/>
    <x v="10"/>
    <m/>
    <s v="SSEC"/>
    <x v="83"/>
    <x v="91"/>
    <x v="4"/>
    <m/>
    <m/>
    <s v="Etang du Quinsac"/>
    <x v="33"/>
    <x v="33"/>
    <x v="7"/>
    <x v="4"/>
    <x v="829"/>
    <x v="521"/>
    <x v="3"/>
    <x v="1"/>
    <x v="4"/>
    <n v="88"/>
    <n v="36"/>
    <n v="6.7901234567901231E-2"/>
    <n v="7.716049382716049E-4"/>
  </r>
  <r>
    <x v="93"/>
    <x v="6"/>
    <x v="10"/>
    <m/>
    <s v="SSEC"/>
    <x v="83"/>
    <x v="91"/>
    <x v="4"/>
    <m/>
    <m/>
    <s v="Etang du Quinsac"/>
    <x v="33"/>
    <x v="33"/>
    <x v="7"/>
    <x v="42"/>
    <x v="1079"/>
    <x v="0"/>
    <x v="3"/>
    <x v="0"/>
    <x v="0"/>
    <n v="120"/>
    <n v="60"/>
    <n v="3.3333333333333333E-2"/>
    <n v="2.7777777777777778E-4"/>
  </r>
  <r>
    <x v="93"/>
    <x v="6"/>
    <x v="10"/>
    <m/>
    <s v="SSEC"/>
    <x v="83"/>
    <x v="91"/>
    <x v="4"/>
    <m/>
    <m/>
    <s v="Etang du Quinsac"/>
    <x v="33"/>
    <x v="33"/>
    <x v="7"/>
    <x v="1"/>
    <x v="1128"/>
    <x v="495"/>
    <x v="3"/>
    <x v="1"/>
    <x v="3"/>
    <n v="245"/>
    <n v="23"/>
    <n v="0.46313799621928164"/>
    <n v="1.890359168241966E-3"/>
  </r>
  <r>
    <x v="93"/>
    <x v="6"/>
    <x v="10"/>
    <m/>
    <s v="SSEC"/>
    <x v="83"/>
    <x v="91"/>
    <x v="4"/>
    <m/>
    <m/>
    <s v="Etang du Quinsac"/>
    <x v="33"/>
    <x v="33"/>
    <x v="7"/>
    <x v="30"/>
    <x v="1129"/>
    <x v="494"/>
    <x v="3"/>
    <x v="1"/>
    <x v="0"/>
    <n v="246"/>
    <n v="21"/>
    <n v="0.55782312925170063"/>
    <n v="2.2675736961451248E-3"/>
  </r>
  <r>
    <x v="93"/>
    <x v="6"/>
    <x v="10"/>
    <m/>
    <s v="SSEC"/>
    <x v="83"/>
    <x v="91"/>
    <x v="4"/>
    <m/>
    <m/>
    <s v="Etang du Quinsac"/>
    <x v="33"/>
    <x v="33"/>
    <x v="7"/>
    <x v="28"/>
    <x v="1130"/>
    <x v="482"/>
    <x v="3"/>
    <x v="1"/>
    <x v="0"/>
    <n v="266"/>
    <n v="28"/>
    <n v="0.3392857142857143"/>
    <n v="1.2755102040816326E-3"/>
  </r>
  <r>
    <x v="93"/>
    <x v="6"/>
    <x v="10"/>
    <m/>
    <s v="SSEC"/>
    <x v="83"/>
    <x v="91"/>
    <x v="4"/>
    <m/>
    <m/>
    <s v="Etang du Quinsac"/>
    <x v="33"/>
    <x v="33"/>
    <x v="7"/>
    <x v="16"/>
    <x v="1131"/>
    <x v="487"/>
    <x v="3"/>
    <x v="1"/>
    <x v="0"/>
    <n v="850"/>
    <n v="80"/>
    <n v="0.1328125"/>
    <n v="1.5625E-4"/>
  </r>
  <r>
    <x v="53"/>
    <x v="3"/>
    <x v="6"/>
    <s v=""/>
    <s v="SFRA calculé"/>
    <x v="53"/>
    <x v="53"/>
    <x v="7"/>
    <m/>
    <m/>
    <s v="VC C-DO"/>
    <x v="53"/>
    <x v="53"/>
    <x v="3"/>
    <x v="7"/>
    <x v="1132"/>
    <x v="0"/>
    <x v="10"/>
    <x v="0"/>
    <x v="0"/>
    <n v="0.13770311209033323"/>
    <n v="6.8851556045166615E-2"/>
    <n v="29.048000000000005"/>
    <n v="210.94657600000005"/>
  </r>
  <r>
    <x v="53"/>
    <x v="3"/>
    <x v="6"/>
    <s v=""/>
    <s v="SFRA calculé"/>
    <x v="53"/>
    <x v="53"/>
    <x v="7"/>
    <m/>
    <m/>
    <s v="VC C-DO"/>
    <x v="53"/>
    <x v="53"/>
    <x v="3"/>
    <x v="8"/>
    <x v="1133"/>
    <x v="0"/>
    <x v="10"/>
    <x v="0"/>
    <x v="0"/>
    <n v="3.3048746901679978E-2"/>
    <n v="1.6524373450839989E-2"/>
    <n v="121.03333333333333"/>
    <n v="3662.2669444444446"/>
  </r>
  <r>
    <x v="53"/>
    <x v="3"/>
    <x v="6"/>
    <s v=""/>
    <s v="SFRA calculé"/>
    <x v="53"/>
    <x v="53"/>
    <x v="7"/>
    <m/>
    <m/>
    <s v="VC C-DO"/>
    <x v="53"/>
    <x v="53"/>
    <x v="3"/>
    <x v="9"/>
    <x v="1134"/>
    <x v="0"/>
    <x v="10"/>
    <x v="0"/>
    <x v="0"/>
    <n v="55.081244836133294"/>
    <n v="27.540622418066647"/>
    <n v="7.2620000000000004E-2"/>
    <n v="1.3184161000000002E-3"/>
  </r>
  <r>
    <x v="53"/>
    <x v="3"/>
    <x v="6"/>
    <s v=""/>
    <s v="SFRA calculé"/>
    <x v="53"/>
    <x v="53"/>
    <x v="7"/>
    <m/>
    <m/>
    <s v="VC C-DO"/>
    <x v="53"/>
    <x v="53"/>
    <x v="3"/>
    <x v="10"/>
    <x v="1135"/>
    <x v="0"/>
    <x v="10"/>
    <x v="0"/>
    <x v="0"/>
    <n v="3.7179840264389974E-2"/>
    <n v="1.8589920132194987E-2"/>
    <n v="107.58518518518518"/>
    <n v="2893.6430178326477"/>
  </r>
  <r>
    <x v="53"/>
    <x v="3"/>
    <x v="6"/>
    <s v=""/>
    <s v="SFRA calculé"/>
    <x v="53"/>
    <x v="53"/>
    <x v="7"/>
    <m/>
    <m/>
    <s v="VC C-DO"/>
    <x v="53"/>
    <x v="53"/>
    <x v="3"/>
    <x v="11"/>
    <x v="1136"/>
    <x v="0"/>
    <x v="10"/>
    <x v="0"/>
    <x v="0"/>
    <n v="2.0655466813549985"/>
    <n v="1.0327733406774993"/>
    <n v="1.9365333333333334"/>
    <n v="0.9375403377777779"/>
  </r>
  <r>
    <x v="53"/>
    <x v="3"/>
    <x v="6"/>
    <s v=""/>
    <s v="SFRA calculé"/>
    <x v="53"/>
    <x v="53"/>
    <x v="7"/>
    <m/>
    <m/>
    <s v="VC C-DO"/>
    <x v="53"/>
    <x v="53"/>
    <x v="3"/>
    <x v="12"/>
    <x v="1137"/>
    <x v="0"/>
    <x v="10"/>
    <x v="0"/>
    <x v="0"/>
    <n v="5.5081244836133296E-2"/>
    <n v="2.7540622418066648E-2"/>
    <n v="72.62"/>
    <n v="1318.4160999999999"/>
  </r>
  <r>
    <x v="53"/>
    <x v="3"/>
    <x v="6"/>
    <s v=""/>
    <s v="SFRA calculé"/>
    <x v="53"/>
    <x v="53"/>
    <x v="7"/>
    <m/>
    <m/>
    <s v="VC C-DO"/>
    <x v="53"/>
    <x v="53"/>
    <x v="3"/>
    <x v="13"/>
    <x v="1138"/>
    <x v="0"/>
    <x v="10"/>
    <x v="0"/>
    <x v="0"/>
    <n v="4.5442026989809967E-2"/>
    <n v="2.2721013494904983E-2"/>
    <n v="88.024242424242445"/>
    <n v="1937.0668135904505"/>
  </r>
  <r>
    <x v="53"/>
    <x v="3"/>
    <x v="6"/>
    <s v=""/>
    <s v="SFRA calculé"/>
    <x v="53"/>
    <x v="53"/>
    <x v="7"/>
    <m/>
    <m/>
    <s v="VC C-DO"/>
    <x v="53"/>
    <x v="53"/>
    <x v="3"/>
    <x v="14"/>
    <x v="1139"/>
    <x v="522"/>
    <x v="10"/>
    <x v="1"/>
    <x v="0"/>
    <n v="8.262186725419994E-2"/>
    <n v="1.7901404571743322E-2"/>
    <n v="257.82248520710056"/>
    <n v="3120.5114792899403"/>
  </r>
  <r>
    <x v="53"/>
    <x v="3"/>
    <x v="6"/>
    <s v=""/>
    <s v="SFRA calculé"/>
    <x v="53"/>
    <x v="53"/>
    <x v="7"/>
    <m/>
    <m/>
    <s v="VC C-DO"/>
    <x v="53"/>
    <x v="53"/>
    <x v="3"/>
    <x v="15"/>
    <x v="1140"/>
    <x v="0"/>
    <x v="10"/>
    <x v="0"/>
    <x v="0"/>
    <n v="3.4425778022583307E-2"/>
    <n v="1.7212889011291654E-2"/>
    <n v="116.19200000000002"/>
    <n v="3375.1452160000008"/>
  </r>
  <r>
    <x v="53"/>
    <x v="3"/>
    <x v="6"/>
    <s v=""/>
    <s v="SFRA calculé"/>
    <x v="53"/>
    <x v="53"/>
    <x v="7"/>
    <m/>
    <m/>
    <s v="VC C-DO"/>
    <x v="53"/>
    <x v="53"/>
    <x v="3"/>
    <x v="16"/>
    <x v="1141"/>
    <x v="523"/>
    <x v="10"/>
    <x v="1"/>
    <x v="0"/>
    <n v="117.04764527678324"/>
    <n v="12.393280088129991"/>
    <n v="0.76206172839506181"/>
    <n v="6.5106967901234578E-3"/>
  </r>
  <r>
    <x v="53"/>
    <x v="3"/>
    <x v="6"/>
    <s v=""/>
    <s v="SFRA calculé"/>
    <x v="53"/>
    <x v="53"/>
    <x v="7"/>
    <m/>
    <m/>
    <s v="VC C-DO"/>
    <x v="53"/>
    <x v="53"/>
    <x v="3"/>
    <x v="17"/>
    <x v="1142"/>
    <x v="0"/>
    <x v="10"/>
    <x v="0"/>
    <x v="0"/>
    <n v="9.6392178463233266E-2"/>
    <n v="4.8196089231616633E-2"/>
    <n v="41.497142857142862"/>
    <n v="430.50321632653066"/>
  </r>
  <r>
    <x v="53"/>
    <x v="3"/>
    <x v="6"/>
    <s v=""/>
    <s v="SFRA calculé"/>
    <x v="53"/>
    <x v="53"/>
    <x v="7"/>
    <m/>
    <m/>
    <s v="VC C-DO"/>
    <x v="53"/>
    <x v="53"/>
    <x v="3"/>
    <x v="18"/>
    <x v="1142"/>
    <x v="0"/>
    <x v="10"/>
    <x v="0"/>
    <x v="0"/>
    <n v="9.6392178463233266E-2"/>
    <n v="4.8196089231616633E-2"/>
    <n v="41.497142857142862"/>
    <n v="430.50321632653066"/>
  </r>
  <r>
    <x v="53"/>
    <x v="3"/>
    <x v="6"/>
    <s v=""/>
    <s v="SFRA calculé"/>
    <x v="53"/>
    <x v="53"/>
    <x v="7"/>
    <m/>
    <m/>
    <s v="VC C-DO"/>
    <x v="53"/>
    <x v="53"/>
    <x v="3"/>
    <x v="19"/>
    <x v="1143"/>
    <x v="0"/>
    <x v="10"/>
    <x v="0"/>
    <x v="0"/>
    <n v="0.68851556045166618"/>
    <n v="0.34425778022583309"/>
    <n v="5.8096000000000005"/>
    <n v="8.4378630400000016"/>
  </r>
  <r>
    <x v="53"/>
    <x v="3"/>
    <x v="6"/>
    <s v=""/>
    <s v="SFRA calculé"/>
    <x v="53"/>
    <x v="53"/>
    <x v="7"/>
    <m/>
    <m/>
    <s v="VC C-DO"/>
    <x v="53"/>
    <x v="53"/>
    <x v="3"/>
    <x v="20"/>
    <x v="1144"/>
    <x v="0"/>
    <x v="10"/>
    <x v="0"/>
    <x v="0"/>
    <n v="3.7179840264389972"/>
    <n v="1.8589920132194986"/>
    <n v="1.0758518518518521"/>
    <n v="0.28936430178326478"/>
  </r>
  <r>
    <x v="53"/>
    <x v="3"/>
    <x v="6"/>
    <s v=""/>
    <s v="SFRA calculé"/>
    <x v="53"/>
    <x v="53"/>
    <x v="7"/>
    <m/>
    <m/>
    <s v="VC C-DO"/>
    <x v="53"/>
    <x v="53"/>
    <x v="3"/>
    <x v="21"/>
    <x v="1145"/>
    <x v="0"/>
    <x v="10"/>
    <x v="0"/>
    <x v="0"/>
    <n v="0.11016248967226659"/>
    <n v="5.5081244836133296E-2"/>
    <n v="36.31"/>
    <n v="329.60402499999998"/>
  </r>
  <r>
    <x v="53"/>
    <x v="3"/>
    <x v="6"/>
    <s v=""/>
    <s v="SFRA calculé"/>
    <x v="53"/>
    <x v="53"/>
    <x v="7"/>
    <m/>
    <m/>
    <s v="VC C-DO"/>
    <x v="53"/>
    <x v="53"/>
    <x v="3"/>
    <x v="22"/>
    <x v="1146"/>
    <x v="524"/>
    <x v="10"/>
    <x v="1"/>
    <x v="0"/>
    <n v="0.7298264940787661"/>
    <n v="0.1239328008812999"/>
    <n v="47.516790123456794"/>
    <n v="65.106967901234583"/>
  </r>
  <r>
    <x v="53"/>
    <x v="3"/>
    <x v="6"/>
    <s v=""/>
    <s v="SFRA calculé"/>
    <x v="53"/>
    <x v="53"/>
    <x v="7"/>
    <m/>
    <m/>
    <s v="VC C-DO"/>
    <x v="53"/>
    <x v="53"/>
    <x v="3"/>
    <x v="23"/>
    <x v="1147"/>
    <x v="525"/>
    <x v="10"/>
    <x v="1"/>
    <x v="0"/>
    <n v="0.49573120352519962"/>
    <n v="5.5081244836133296E-2"/>
    <n v="163.39499999999998"/>
    <n v="329.60402499999998"/>
  </r>
  <r>
    <x v="53"/>
    <x v="3"/>
    <x v="6"/>
    <s v=""/>
    <s v="SFRA calculé"/>
    <x v="53"/>
    <x v="53"/>
    <x v="7"/>
    <m/>
    <m/>
    <s v="VC C-DO"/>
    <x v="53"/>
    <x v="53"/>
    <x v="3"/>
    <x v="24"/>
    <x v="1148"/>
    <x v="526"/>
    <x v="10"/>
    <x v="1"/>
    <x v="0"/>
    <n v="0.46819058110713302"/>
    <n v="0.19278435692646653"/>
    <n v="12.597346938775511"/>
    <n v="26.906451020408166"/>
  </r>
  <r>
    <x v="53"/>
    <x v="3"/>
    <x v="6"/>
    <s v=""/>
    <s v="SFRA calculé"/>
    <x v="53"/>
    <x v="53"/>
    <x v="7"/>
    <m/>
    <m/>
    <s v="VC C-DO"/>
    <x v="53"/>
    <x v="53"/>
    <x v="3"/>
    <x v="25"/>
    <x v="1149"/>
    <x v="527"/>
    <x v="10"/>
    <x v="1"/>
    <x v="0"/>
    <n v="0.17763701459652986"/>
    <n v="2.8917653538969981E-2"/>
    <n v="212.42585034013601"/>
    <n v="1195.8422675736961"/>
  </r>
  <r>
    <x v="53"/>
    <x v="3"/>
    <x v="6"/>
    <s v=""/>
    <s v="SFRA calculé"/>
    <x v="53"/>
    <x v="53"/>
    <x v="7"/>
    <m/>
    <m/>
    <s v="VC C-DO"/>
    <x v="53"/>
    <x v="53"/>
    <x v="3"/>
    <x v="26"/>
    <x v="1150"/>
    <x v="524"/>
    <x v="10"/>
    <x v="1"/>
    <x v="0"/>
    <n v="0.35802809143486641"/>
    <n v="0.1239328008812999"/>
    <n v="23.310123456790127"/>
    <n v="65.106967901234583"/>
  </r>
  <r>
    <x v="53"/>
    <x v="3"/>
    <x v="6"/>
    <s v=""/>
    <s v="SFRA calculé"/>
    <x v="53"/>
    <x v="53"/>
    <x v="7"/>
    <m/>
    <m/>
    <s v="VC C-DO"/>
    <x v="53"/>
    <x v="53"/>
    <x v="3"/>
    <x v="27"/>
    <x v="1151"/>
    <x v="0"/>
    <x v="10"/>
    <x v="0"/>
    <x v="0"/>
    <n v="4.2687964748003306"/>
    <n v="2.1343982374001653"/>
    <n v="0.93703225806451607"/>
    <n v="0.21950736316337147"/>
  </r>
  <r>
    <x v="53"/>
    <x v="3"/>
    <x v="6"/>
    <s v=""/>
    <s v="SFRA calculé"/>
    <x v="53"/>
    <x v="53"/>
    <x v="7"/>
    <m/>
    <m/>
    <s v="VC C-DO"/>
    <x v="53"/>
    <x v="53"/>
    <x v="3"/>
    <x v="2"/>
    <x v="1152"/>
    <x v="0"/>
    <x v="10"/>
    <x v="0"/>
    <x v="0"/>
    <n v="26.163591297163315"/>
    <n v="13.081795648581657"/>
    <n v="0.15288421052631579"/>
    <n v="5.8433954570637128E-3"/>
  </r>
  <r>
    <x v="53"/>
    <x v="3"/>
    <x v="6"/>
    <s v=""/>
    <s v="SFRA calculé"/>
    <x v="53"/>
    <x v="53"/>
    <x v="7"/>
    <m/>
    <m/>
    <s v="VC C-DO"/>
    <x v="53"/>
    <x v="53"/>
    <x v="3"/>
    <x v="1"/>
    <x v="1153"/>
    <x v="0"/>
    <x v="10"/>
    <x v="0"/>
    <x v="0"/>
    <n v="1.790140457174332"/>
    <n v="0.89507022858716601"/>
    <n v="2.2344615384615385"/>
    <n v="1.2482045917159765"/>
  </r>
  <r>
    <x v="53"/>
    <x v="3"/>
    <x v="6"/>
    <s v=""/>
    <s v="SFRA calculé"/>
    <x v="53"/>
    <x v="53"/>
    <x v="7"/>
    <m/>
    <m/>
    <s v="VC C-DO"/>
    <x v="53"/>
    <x v="53"/>
    <x v="3"/>
    <x v="28"/>
    <x v="1154"/>
    <x v="528"/>
    <x v="10"/>
    <x v="1"/>
    <x v="0"/>
    <n v="0.96392178463233258"/>
    <n v="0.11016248967226659"/>
    <n v="79.428124999999994"/>
    <n v="82.401006249999995"/>
  </r>
  <r>
    <x v="53"/>
    <x v="3"/>
    <x v="6"/>
    <s v=""/>
    <s v="SFRA calculé"/>
    <x v="53"/>
    <x v="53"/>
    <x v="7"/>
    <m/>
    <m/>
    <s v="VC C-DO"/>
    <x v="53"/>
    <x v="53"/>
    <x v="3"/>
    <x v="29"/>
    <x v="1155"/>
    <x v="524"/>
    <x v="10"/>
    <x v="1"/>
    <x v="0"/>
    <n v="0.95015147342329931"/>
    <n v="0.1239328008812999"/>
    <n v="61.861481481481491"/>
    <n v="65.106967901234583"/>
  </r>
  <r>
    <x v="53"/>
    <x v="3"/>
    <x v="6"/>
    <s v=""/>
    <s v="SFRA calculé"/>
    <x v="53"/>
    <x v="53"/>
    <x v="7"/>
    <m/>
    <m/>
    <s v="VC C-DO"/>
    <x v="53"/>
    <x v="53"/>
    <x v="3"/>
    <x v="30"/>
    <x v="1156"/>
    <x v="529"/>
    <x v="10"/>
    <x v="1"/>
    <x v="0"/>
    <n v="0.52327182594326627"/>
    <n v="0.13770311209033323"/>
    <n v="27.595600000000005"/>
    <n v="52.736644000000013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7"/>
    <x v="1157"/>
    <x v="0"/>
    <x v="3"/>
    <x v="0"/>
    <x v="2"/>
    <n v="1.3636363636363638"/>
    <n v="0.68181818181818188"/>
    <n v="2.9333333333333331"/>
    <n v="2.1511111111111108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9"/>
    <x v="1158"/>
    <x v="0"/>
    <x v="3"/>
    <x v="0"/>
    <x v="2"/>
    <n v="649.35064935064929"/>
    <n v="324.67532467532465"/>
    <n v="6.1600000000000005E-3"/>
    <n v="9.4864000000000029E-6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0"/>
    <x v="1159"/>
    <x v="0"/>
    <x v="3"/>
    <x v="0"/>
    <x v="2"/>
    <n v="0.58441558441558439"/>
    <n v="0.29220779220779219"/>
    <n v="6.844444444444445"/>
    <n v="11.711604938271606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1"/>
    <x v="1160"/>
    <x v="0"/>
    <x v="3"/>
    <x v="0"/>
    <x v="2"/>
    <n v="21.428571428571427"/>
    <n v="10.714285714285714"/>
    <n v="0.18666666666666668"/>
    <n v="8.7111111111111122E-3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2"/>
    <x v="1161"/>
    <x v="0"/>
    <x v="3"/>
    <x v="0"/>
    <x v="2"/>
    <n v="0.51948051948051954"/>
    <n v="0.25974025974025977"/>
    <n v="7.6999999999999984"/>
    <n v="14.822499999999994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3"/>
    <x v="1161"/>
    <x v="0"/>
    <x v="3"/>
    <x v="0"/>
    <x v="2"/>
    <n v="0.51948051948051954"/>
    <n v="0.25974025974025977"/>
    <n v="7.6999999999999984"/>
    <n v="14.822499999999994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4"/>
    <x v="1162"/>
    <x v="530"/>
    <x v="3"/>
    <x v="1"/>
    <x v="2"/>
    <n v="5.8441558441558437"/>
    <n v="0.51948051948051954"/>
    <n v="21.656249999999989"/>
    <n v="3.7056249999999986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5"/>
    <x v="1161"/>
    <x v="0"/>
    <x v="3"/>
    <x v="0"/>
    <x v="2"/>
    <n v="0.51948051948051954"/>
    <n v="0.25974025974025977"/>
    <n v="7.6999999999999984"/>
    <n v="14.822499999999994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6"/>
    <x v="1163"/>
    <x v="531"/>
    <x v="3"/>
    <x v="1"/>
    <x v="2"/>
    <n v="850.64935064935059"/>
    <n v="77.922077922077918"/>
    <n v="0.14009722222222223"/>
    <n v="1.6469444444444447E-4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7"/>
    <x v="1164"/>
    <x v="0"/>
    <x v="3"/>
    <x v="0"/>
    <x v="2"/>
    <n v="1.5584415584415583"/>
    <n v="0.77922077922077915"/>
    <n v="2.5666666666666669"/>
    <n v="1.6469444444444448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8"/>
    <x v="1165"/>
    <x v="0"/>
    <x v="3"/>
    <x v="0"/>
    <x v="2"/>
    <n v="0.77922077922077915"/>
    <n v="0.38961038961038957"/>
    <n v="5.1333333333333337"/>
    <n v="6.5877777777777791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9"/>
    <x v="1166"/>
    <x v="0"/>
    <x v="3"/>
    <x v="0"/>
    <x v="2"/>
    <n v="7.1428571428571423"/>
    <n v="3.5714285714285712"/>
    <n v="0.56000000000000005"/>
    <n v="7.8400000000000011E-2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20"/>
    <x v="1167"/>
    <x v="0"/>
    <x v="3"/>
    <x v="0"/>
    <x v="2"/>
    <n v="45.454545454545453"/>
    <n v="22.727272727272727"/>
    <n v="8.7999999999999995E-2"/>
    <n v="1.936E-3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21"/>
    <x v="1168"/>
    <x v="0"/>
    <x v="3"/>
    <x v="0"/>
    <x v="2"/>
    <n v="1.2987012987012987"/>
    <n v="0.64935064935064934"/>
    <n v="3.08"/>
    <n v="2.3715999999999999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22"/>
    <x v="1169"/>
    <x v="532"/>
    <x v="3"/>
    <x v="1"/>
    <x v="2"/>
    <n v="75.974025974025977"/>
    <n v="8.4415584415584419"/>
    <n v="1.066153846153846"/>
    <n v="1.4033136094674555E-2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23"/>
    <x v="1170"/>
    <x v="533"/>
    <x v="3"/>
    <x v="1"/>
    <x v="2"/>
    <n v="58.441558441558442"/>
    <n v="5.1948051948051948"/>
    <n v="2.1656249999999999"/>
    <n v="3.7056249999999999E-2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24"/>
    <x v="1170"/>
    <x v="534"/>
    <x v="3"/>
    <x v="1"/>
    <x v="2"/>
    <n v="58.441558441558442"/>
    <n v="7.1428571428571423"/>
    <n v="1.1454545454545455"/>
    <n v="1.9600000000000003E-2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25"/>
    <x v="1171"/>
    <x v="535"/>
    <x v="3"/>
    <x v="1"/>
    <x v="2"/>
    <n v="21.038961038961038"/>
    <n v="2.1428571428571428"/>
    <n v="4.581818181818182"/>
    <n v="0.21777777777777779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27"/>
    <x v="1172"/>
    <x v="536"/>
    <x v="3"/>
    <x v="1"/>
    <x v="2"/>
    <n v="74.025974025974023"/>
    <n v="17.532467532467532"/>
    <n v="0.24082304526748974"/>
    <n v="3.2532235939643351E-3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1"/>
    <x v="1173"/>
    <x v="537"/>
    <x v="3"/>
    <x v="1"/>
    <x v="2"/>
    <n v="181.81818181818181"/>
    <n v="18.831168831168831"/>
    <n v="0.51272294887039227"/>
    <n v="2.8199762187871577E-3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28"/>
    <x v="1174"/>
    <x v="538"/>
    <x v="3"/>
    <x v="1"/>
    <x v="2"/>
    <n v="131.16883116883116"/>
    <n v="11.038961038961039"/>
    <n v="1.0764013840830449"/>
    <n v="8.2062283737024209E-3"/>
  </r>
  <r>
    <x v="55"/>
    <x v="4"/>
    <x v="7"/>
    <s v="tige"/>
    <s v="SSEC calculé"/>
    <x v="54"/>
    <x v="54"/>
    <x v="3"/>
    <s v="Hors influence"/>
    <s v="aval BV"/>
    <s v="Etang de Ponty, au NO site Les Salles"/>
    <x v="54"/>
    <x v="54"/>
    <x v="2"/>
    <x v="29"/>
    <x v="1175"/>
    <x v="539"/>
    <x v="3"/>
    <x v="1"/>
    <x v="2"/>
    <n v="128.57142857142856"/>
    <n v="12.987012987012987"/>
    <n v="0.76229999999999998"/>
    <n v="5.9290000000000002E-3"/>
  </r>
  <r>
    <x v="53"/>
    <x v="3"/>
    <x v="6"/>
    <s v=""/>
    <s v="SSEC calculé"/>
    <x v="53"/>
    <x v="53"/>
    <x v="7"/>
    <m/>
    <m/>
    <s v="VC C-DO"/>
    <x v="53"/>
    <x v="53"/>
    <x v="25"/>
    <x v="43"/>
    <x v="1176"/>
    <x v="0"/>
    <x v="3"/>
    <x v="0"/>
    <x v="0"/>
    <n v="0.54327563249001332"/>
    <n v="0.27163781624500666"/>
    <n v="7.3627450980392162"/>
    <n v="13.552503844675126"/>
  </r>
  <r>
    <x v="53"/>
    <x v="3"/>
    <x v="6"/>
    <s v=""/>
    <s v="SSEC calculé"/>
    <x v="53"/>
    <x v="53"/>
    <x v="7"/>
    <m/>
    <m/>
    <s v="VC C-DO"/>
    <x v="53"/>
    <x v="53"/>
    <x v="25"/>
    <x v="13"/>
    <x v="1177"/>
    <x v="0"/>
    <x v="3"/>
    <x v="0"/>
    <x v="0"/>
    <n v="0.60319573901464718"/>
    <n v="0.30159786950732359"/>
    <n v="6.6313465783664451"/>
    <n v="10.99368936060309"/>
  </r>
  <r>
    <x v="53"/>
    <x v="3"/>
    <x v="6"/>
    <s v=""/>
    <s v="SSEC calculé"/>
    <x v="53"/>
    <x v="53"/>
    <x v="7"/>
    <m/>
    <m/>
    <s v="VC C-DO"/>
    <x v="53"/>
    <x v="53"/>
    <x v="25"/>
    <x v="33"/>
    <x v="1178"/>
    <x v="0"/>
    <x v="3"/>
    <x v="0"/>
    <x v="0"/>
    <n v="0.61384820239680427"/>
    <n v="0.30692410119840213"/>
    <n v="6.516268980477224"/>
    <n v="10.615440356482418"/>
  </r>
  <r>
    <x v="53"/>
    <x v="3"/>
    <x v="6"/>
    <s v=""/>
    <s v="SSEC calculé"/>
    <x v="53"/>
    <x v="53"/>
    <x v="7"/>
    <m/>
    <m/>
    <s v="VC C-DO"/>
    <x v="53"/>
    <x v="53"/>
    <x v="25"/>
    <x v="8"/>
    <x v="1179"/>
    <x v="0"/>
    <x v="3"/>
    <x v="0"/>
    <x v="0"/>
    <n v="0.66844207723035964"/>
    <n v="0.33422103861517982"/>
    <n v="5.9840637450199194"/>
    <n v="8.9522547261154557"/>
  </r>
  <r>
    <x v="53"/>
    <x v="3"/>
    <x v="6"/>
    <s v=""/>
    <s v="SSEC calculé"/>
    <x v="53"/>
    <x v="53"/>
    <x v="7"/>
    <m/>
    <m/>
    <s v="VC C-DO"/>
    <x v="53"/>
    <x v="53"/>
    <x v="25"/>
    <x v="12"/>
    <x v="1180"/>
    <x v="0"/>
    <x v="3"/>
    <x v="0"/>
    <x v="0"/>
    <n v="0.69906790945406128"/>
    <n v="0.34953395472703064"/>
    <n v="5.7219047619047618"/>
    <n v="8.1850485260770967"/>
  </r>
  <r>
    <x v="53"/>
    <x v="3"/>
    <x v="6"/>
    <s v=""/>
    <s v="SSEC calculé"/>
    <x v="53"/>
    <x v="53"/>
    <x v="7"/>
    <m/>
    <m/>
    <s v="VC C-DO"/>
    <x v="53"/>
    <x v="53"/>
    <x v="25"/>
    <x v="17"/>
    <x v="1181"/>
    <x v="0"/>
    <x v="3"/>
    <x v="0"/>
    <x v="0"/>
    <n v="0.70838881491344874"/>
    <n v="0.35419440745672437"/>
    <n v="5.6466165413533833"/>
    <n v="7.9710695912714113"/>
  </r>
  <r>
    <x v="53"/>
    <x v="3"/>
    <x v="6"/>
    <s v=""/>
    <s v="SSEC calculé"/>
    <x v="53"/>
    <x v="53"/>
    <x v="7"/>
    <m/>
    <m/>
    <s v="VC C-DO"/>
    <x v="53"/>
    <x v="53"/>
    <x v="25"/>
    <x v="14"/>
    <x v="1182"/>
    <x v="540"/>
    <x v="3"/>
    <x v="1"/>
    <x v="0"/>
    <n v="1.1504660452729696"/>
    <n v="0.24919094540612516"/>
    <n v="18.527178679375524"/>
    <n v="16.104063875244233"/>
  </r>
  <r>
    <x v="53"/>
    <x v="3"/>
    <x v="6"/>
    <s v=""/>
    <s v="SSEC calculé"/>
    <x v="53"/>
    <x v="53"/>
    <x v="7"/>
    <m/>
    <m/>
    <s v="VC C-DO"/>
    <x v="53"/>
    <x v="53"/>
    <x v="25"/>
    <x v="25"/>
    <x v="1183"/>
    <x v="541"/>
    <x v="3"/>
    <x v="1"/>
    <x v="0"/>
    <n v="1.4380825565912119"/>
    <n v="0.48017576564580555"/>
    <n v="6.2371091370220535"/>
    <n v="4.3371008906514463"/>
  </r>
  <r>
    <x v="53"/>
    <x v="3"/>
    <x v="6"/>
    <s v=""/>
    <s v="SSEC calculé"/>
    <x v="53"/>
    <x v="53"/>
    <x v="7"/>
    <m/>
    <m/>
    <s v="VC C-DO"/>
    <x v="53"/>
    <x v="53"/>
    <x v="25"/>
    <x v="0"/>
    <x v="1184"/>
    <x v="0"/>
    <x v="3"/>
    <x v="0"/>
    <x v="0"/>
    <n v="1.6193075898801601"/>
    <n v="0.80965379494008005"/>
    <n v="2.4701915960858476"/>
    <n v="1.5254616303432869"/>
  </r>
  <r>
    <x v="53"/>
    <x v="3"/>
    <x v="6"/>
    <s v=""/>
    <s v="SSEC calculé"/>
    <x v="53"/>
    <x v="53"/>
    <x v="7"/>
    <m/>
    <m/>
    <s v="VC C-DO"/>
    <x v="53"/>
    <x v="53"/>
    <x v="25"/>
    <x v="34"/>
    <x v="1185"/>
    <x v="0"/>
    <x v="3"/>
    <x v="0"/>
    <x v="0"/>
    <n v="2.9560585885486019"/>
    <n v="1.478029294274301"/>
    <n v="1.3531531531531531"/>
    <n v="0.45775586397208018"/>
  </r>
  <r>
    <x v="53"/>
    <x v="3"/>
    <x v="6"/>
    <s v=""/>
    <s v="SSEC calculé"/>
    <x v="53"/>
    <x v="53"/>
    <x v="7"/>
    <m/>
    <m/>
    <s v="VC C-DO"/>
    <x v="53"/>
    <x v="53"/>
    <x v="25"/>
    <x v="2"/>
    <x v="1186"/>
    <x v="542"/>
    <x v="3"/>
    <x v="1"/>
    <x v="0"/>
    <n v="2.9933422103861518"/>
    <n v="0.47893475366178428"/>
    <n v="13.049794261565836"/>
    <n v="4.3596065348914337"/>
  </r>
  <r>
    <x v="53"/>
    <x v="3"/>
    <x v="6"/>
    <s v=""/>
    <s v="SSEC calculé"/>
    <x v="53"/>
    <x v="53"/>
    <x v="7"/>
    <m/>
    <m/>
    <s v="VC C-DO"/>
    <x v="53"/>
    <x v="53"/>
    <x v="25"/>
    <x v="35"/>
    <x v="1187"/>
    <x v="0"/>
    <x v="3"/>
    <x v="0"/>
    <x v="0"/>
    <n v="3.0359520639147806"/>
    <n v="1.5179760319573903"/>
    <n v="1.3175438596491227"/>
    <n v="0.43398045552477676"/>
  </r>
  <r>
    <x v="53"/>
    <x v="3"/>
    <x v="6"/>
    <s v=""/>
    <s v="SSEC calculé"/>
    <x v="53"/>
    <x v="53"/>
    <x v="7"/>
    <m/>
    <m/>
    <s v="VC C-DO"/>
    <x v="53"/>
    <x v="53"/>
    <x v="25"/>
    <x v="4"/>
    <x v="1188"/>
    <x v="543"/>
    <x v="3"/>
    <x v="1"/>
    <x v="0"/>
    <n v="3.2543275632490016"/>
    <n v="0.52069241011984024"/>
    <n v="12.003247749590834"/>
    <n v="3.6883956873742698"/>
  </r>
  <r>
    <x v="53"/>
    <x v="3"/>
    <x v="6"/>
    <s v=""/>
    <s v="SSEC calculé"/>
    <x v="53"/>
    <x v="53"/>
    <x v="7"/>
    <m/>
    <m/>
    <s v="VC C-DO"/>
    <x v="53"/>
    <x v="53"/>
    <x v="25"/>
    <x v="38"/>
    <x v="1189"/>
    <x v="0"/>
    <x v="3"/>
    <x v="0"/>
    <x v="0"/>
    <n v="3.422103861517976"/>
    <n v="1.711051930758988"/>
    <n v="1.1688715953307394"/>
    <n v="0.34156520159275688"/>
  </r>
  <r>
    <x v="53"/>
    <x v="3"/>
    <x v="6"/>
    <s v=""/>
    <s v="SSEC calculé"/>
    <x v="53"/>
    <x v="53"/>
    <x v="7"/>
    <m/>
    <m/>
    <s v="VC C-DO"/>
    <x v="53"/>
    <x v="53"/>
    <x v="25"/>
    <x v="9"/>
    <x v="1190"/>
    <x v="0"/>
    <x v="3"/>
    <x v="0"/>
    <x v="0"/>
    <n v="4.9134487350199736"/>
    <n v="2.4567243675099868"/>
    <n v="0.81409214092140914"/>
    <n v="0.16568650347750088"/>
  </r>
  <r>
    <x v="53"/>
    <x v="3"/>
    <x v="6"/>
    <s v=""/>
    <s v="SSEC calculé"/>
    <x v="53"/>
    <x v="53"/>
    <x v="7"/>
    <m/>
    <m/>
    <s v="VC C-DO"/>
    <x v="53"/>
    <x v="53"/>
    <x v="25"/>
    <x v="26"/>
    <x v="1191"/>
    <x v="0"/>
    <x v="3"/>
    <x v="0"/>
    <x v="0"/>
    <n v="4.92676431424767"/>
    <n v="2.463382157123835"/>
    <n v="0.81189189189189181"/>
    <n v="0.16479211102994884"/>
  </r>
  <r>
    <x v="53"/>
    <x v="3"/>
    <x v="6"/>
    <s v=""/>
    <s v="SSEC calculé"/>
    <x v="53"/>
    <x v="53"/>
    <x v="7"/>
    <m/>
    <m/>
    <s v="VC C-DO"/>
    <x v="53"/>
    <x v="53"/>
    <x v="25"/>
    <x v="23"/>
    <x v="1192"/>
    <x v="544"/>
    <x v="3"/>
    <x v="1"/>
    <x v="0"/>
    <n v="5.0998668442077237"/>
    <n v="1.3009760319573902"/>
    <n v="3.0131464869133513"/>
    <n v="0.59082846257752653"/>
  </r>
  <r>
    <x v="53"/>
    <x v="3"/>
    <x v="6"/>
    <s v=""/>
    <s v="SSEC calculé"/>
    <x v="53"/>
    <x v="53"/>
    <x v="7"/>
    <m/>
    <m/>
    <s v="VC C-DO"/>
    <x v="53"/>
    <x v="53"/>
    <x v="25"/>
    <x v="24"/>
    <x v="1193"/>
    <x v="545"/>
    <x v="3"/>
    <x v="1"/>
    <x v="0"/>
    <n v="5.2396804260985359"/>
    <n v="2.7508322237017309"/>
    <n v="0.69243114441880116"/>
    <n v="0.13215140774041159"/>
  </r>
  <r>
    <x v="53"/>
    <x v="3"/>
    <x v="6"/>
    <s v=""/>
    <s v="SSEC calculé"/>
    <x v="53"/>
    <x v="53"/>
    <x v="7"/>
    <m/>
    <m/>
    <s v="VC C-DO"/>
    <x v="53"/>
    <x v="53"/>
    <x v="25"/>
    <x v="1"/>
    <x v="1194"/>
    <x v="546"/>
    <x v="3"/>
    <x v="1"/>
    <x v="0"/>
    <n v="5.4593874833555258"/>
    <n v="1.2010652463382157"/>
    <n v="3.7845192501511797"/>
    <n v="0.69321316021061852"/>
  </r>
  <r>
    <x v="53"/>
    <x v="3"/>
    <x v="6"/>
    <s v=""/>
    <s v="SSEC calculé"/>
    <x v="53"/>
    <x v="53"/>
    <x v="7"/>
    <m/>
    <m/>
    <s v="VC C-DO"/>
    <x v="53"/>
    <x v="53"/>
    <x v="25"/>
    <x v="30"/>
    <x v="1195"/>
    <x v="0"/>
    <x v="3"/>
    <x v="0"/>
    <x v="0"/>
    <n v="6.1784287616511318"/>
    <n v="3.0892143808255659"/>
    <n v="0.64741379310344838"/>
    <n v="0.10478615487514864"/>
  </r>
  <r>
    <x v="53"/>
    <x v="3"/>
    <x v="6"/>
    <s v=""/>
    <s v="SSEC calculé"/>
    <x v="53"/>
    <x v="53"/>
    <x v="7"/>
    <m/>
    <m/>
    <s v="VC C-DO"/>
    <x v="53"/>
    <x v="53"/>
    <x v="25"/>
    <x v="22"/>
    <x v="1196"/>
    <x v="547"/>
    <x v="3"/>
    <x v="1"/>
    <x v="0"/>
    <n v="9.4141145139813585"/>
    <n v="2.3243448735019974"/>
    <n v="1.7425222945292174"/>
    <n v="0.1850967812151969"/>
  </r>
  <r>
    <x v="53"/>
    <x v="3"/>
    <x v="6"/>
    <s v=""/>
    <s v="SSEC calculé"/>
    <x v="53"/>
    <x v="53"/>
    <x v="7"/>
    <m/>
    <m/>
    <s v="VC C-DO"/>
    <x v="53"/>
    <x v="53"/>
    <x v="25"/>
    <x v="29"/>
    <x v="1197"/>
    <x v="548"/>
    <x v="3"/>
    <x v="1"/>
    <x v="0"/>
    <n v="11.078561917443409"/>
    <n v="1.6717549933422102"/>
    <n v="3.9640409399983176"/>
    <n v="0.357811868502252"/>
  </r>
  <r>
    <x v="53"/>
    <x v="3"/>
    <x v="6"/>
    <s v=""/>
    <s v="SSEC calculé"/>
    <x v="53"/>
    <x v="53"/>
    <x v="7"/>
    <m/>
    <m/>
    <s v="VC C-DO"/>
    <x v="53"/>
    <x v="53"/>
    <x v="25"/>
    <x v="28"/>
    <x v="1198"/>
    <x v="549"/>
    <x v="3"/>
    <x v="1"/>
    <x v="0"/>
    <n v="12.450066577896139"/>
    <n v="1.7504793608521971"/>
    <n v="4.0631016237549931"/>
    <n v="0.32635179887058818"/>
  </r>
  <r>
    <x v="53"/>
    <x v="3"/>
    <x v="6"/>
    <s v=""/>
    <s v="SSEC calculé"/>
    <x v="53"/>
    <x v="53"/>
    <x v="7"/>
    <m/>
    <m/>
    <s v="VC C-DO"/>
    <x v="53"/>
    <x v="53"/>
    <x v="25"/>
    <x v="1"/>
    <x v="1199"/>
    <x v="0"/>
    <x v="3"/>
    <x v="0"/>
    <x v="0"/>
    <n v="26.098535286284953"/>
    <n v="13.049267643142477"/>
    <n v="0.15326530612244899"/>
    <n v="5.8725635152019999E-3"/>
  </r>
  <r>
    <x v="53"/>
    <x v="3"/>
    <x v="6"/>
    <s v=""/>
    <s v="SSEC calculé"/>
    <x v="53"/>
    <x v="53"/>
    <x v="7"/>
    <m/>
    <m/>
    <s v="VC C-DO"/>
    <x v="53"/>
    <x v="53"/>
    <x v="25"/>
    <x v="41"/>
    <x v="1200"/>
    <x v="0"/>
    <x v="3"/>
    <x v="0"/>
    <x v="0"/>
    <n v="71.770972037283627"/>
    <n v="35.885486018641814"/>
    <n v="5.5732838589981439E-2"/>
    <n v="7.765373243242312E-4"/>
  </r>
  <r>
    <x v="53"/>
    <x v="3"/>
    <x v="6"/>
    <s v=""/>
    <s v="SSEC calculé"/>
    <x v="53"/>
    <x v="53"/>
    <x v="7"/>
    <m/>
    <m/>
    <s v="VC C-DO"/>
    <x v="53"/>
    <x v="53"/>
    <x v="25"/>
    <x v="42"/>
    <x v="1201"/>
    <x v="0"/>
    <x v="3"/>
    <x v="0"/>
    <x v="0"/>
    <n v="97.203728362183753"/>
    <n v="48.601864181091877"/>
    <n v="4.1150684931506851E-2"/>
    <n v="4.2334471758303621E-4"/>
  </r>
  <r>
    <x v="53"/>
    <x v="3"/>
    <x v="6"/>
    <s v=""/>
    <s v="SSEC calculé"/>
    <x v="53"/>
    <x v="53"/>
    <x v="7"/>
    <m/>
    <m/>
    <s v="VC C-DO"/>
    <x v="53"/>
    <x v="53"/>
    <x v="25"/>
    <x v="16"/>
    <x v="1202"/>
    <x v="550"/>
    <x v="3"/>
    <x v="1"/>
    <x v="0"/>
    <n v="1174.434087882823"/>
    <n v="145.62982689747005"/>
    <n v="5.5376816005625273E-2"/>
    <n v="4.7151914762159389E-5"/>
  </r>
  <r>
    <x v="51"/>
    <x v="1"/>
    <x v="4"/>
    <s v="Entier eviscéré"/>
    <s v="SSEC calculé"/>
    <x v="51"/>
    <x v="51"/>
    <x v="7"/>
    <m/>
    <m/>
    <s v="FP C-DO_Pisciculture"/>
    <x v="51"/>
    <x v="51"/>
    <x v="3"/>
    <x v="8"/>
    <x v="1203"/>
    <x v="0"/>
    <x v="3"/>
    <x v="0"/>
    <x v="1"/>
    <n v="4.812252852393592E-2"/>
    <n v="2.406126426196796E-2"/>
    <n v="83.121151832460725"/>
    <n v="1727.2814704887473"/>
  </r>
  <r>
    <x v="51"/>
    <x v="1"/>
    <x v="4"/>
    <s v="Entier eviscéré"/>
    <s v="SSEC calculé"/>
    <x v="51"/>
    <x v="51"/>
    <x v="7"/>
    <m/>
    <m/>
    <s v="FP C-DO_Pisciculture"/>
    <x v="51"/>
    <x v="51"/>
    <x v="3"/>
    <x v="25"/>
    <x v="1204"/>
    <x v="551"/>
    <x v="3"/>
    <x v="1"/>
    <x v="1"/>
    <n v="4.8752404551736128E-2"/>
    <n v="2.6711442453896221E-2"/>
    <n v="68.32841686002655"/>
    <n v="1401.5394212508293"/>
  </r>
  <r>
    <x v="51"/>
    <x v="1"/>
    <x v="4"/>
    <s v="Entier eviscéré"/>
    <s v="SSEC calculé"/>
    <x v="51"/>
    <x v="51"/>
    <x v="7"/>
    <m/>
    <m/>
    <s v="FP C-DO_Pisciculture"/>
    <x v="51"/>
    <x v="51"/>
    <x v="3"/>
    <x v="13"/>
    <x v="1205"/>
    <x v="0"/>
    <x v="3"/>
    <x v="0"/>
    <x v="1"/>
    <n v="4.9760206196216461E-2"/>
    <n v="2.4880103098108231E-2"/>
    <n v="80.385518987341783"/>
    <n v="1615.4579157160713"/>
  </r>
  <r>
    <x v="51"/>
    <x v="1"/>
    <x v="4"/>
    <s v="Entier eviscéré"/>
    <s v="SSEC calculé"/>
    <x v="51"/>
    <x v="51"/>
    <x v="7"/>
    <m/>
    <m/>
    <s v="FP C-DO_Pisciculture"/>
    <x v="51"/>
    <x v="51"/>
    <x v="3"/>
    <x v="12"/>
    <x v="1206"/>
    <x v="0"/>
    <x v="3"/>
    <x v="0"/>
    <x v="1"/>
    <n v="5.4169338390817917E-2"/>
    <n v="2.7084669195408959E-2"/>
    <n v="73.842511627906987"/>
    <n v="1363.1791308793945"/>
  </r>
  <r>
    <x v="51"/>
    <x v="1"/>
    <x v="4"/>
    <s v="Entier eviscéré"/>
    <s v="SSEC calculé"/>
    <x v="51"/>
    <x v="51"/>
    <x v="7"/>
    <m/>
    <m/>
    <s v="FP C-DO_Pisciculture"/>
    <x v="51"/>
    <x v="51"/>
    <x v="3"/>
    <x v="2"/>
    <x v="1207"/>
    <x v="552"/>
    <x v="3"/>
    <x v="1"/>
    <x v="1"/>
    <n v="0.42298959318826868"/>
    <n v="0.10151750236518448"/>
    <n v="41.043825641790306"/>
    <n v="97.032707902868168"/>
  </r>
  <r>
    <x v="51"/>
    <x v="1"/>
    <x v="4"/>
    <s v="Entier eviscéré"/>
    <s v="SSEC calculé"/>
    <x v="51"/>
    <x v="51"/>
    <x v="7"/>
    <m/>
    <m/>
    <s v="FP C-DO_Pisciculture"/>
    <x v="51"/>
    <x v="51"/>
    <x v="3"/>
    <x v="4"/>
    <x v="1208"/>
    <x v="553"/>
    <x v="3"/>
    <x v="1"/>
    <x v="1"/>
    <n v="0.43793755912961213"/>
    <n v="0.1051050141911069"/>
    <n v="39.642891433234922"/>
    <n v="90.521789252385645"/>
  </r>
  <r>
    <x v="51"/>
    <x v="1"/>
    <x v="4"/>
    <s v="Entier eviscéré"/>
    <s v="SSEC calculé"/>
    <x v="51"/>
    <x v="51"/>
    <x v="7"/>
    <m/>
    <m/>
    <s v="FP C-DO_Pisciculture"/>
    <x v="51"/>
    <x v="51"/>
    <x v="3"/>
    <x v="17"/>
    <x v="1209"/>
    <x v="0"/>
    <x v="3"/>
    <x v="0"/>
    <x v="1"/>
    <n v="0.56953642384105962"/>
    <n v="0.28476821192052981"/>
    <n v="7.0232558139534884"/>
    <n v="12.331530557057869"/>
  </r>
  <r>
    <x v="51"/>
    <x v="1"/>
    <x v="4"/>
    <s v="Entier eviscéré"/>
    <s v="SSEC calculé"/>
    <x v="51"/>
    <x v="51"/>
    <x v="7"/>
    <m/>
    <m/>
    <s v="FP C-DO_Pisciculture"/>
    <x v="51"/>
    <x v="51"/>
    <x v="3"/>
    <x v="33"/>
    <x v="1210"/>
    <x v="0"/>
    <x v="3"/>
    <x v="0"/>
    <x v="1"/>
    <n v="0.59035004730368967"/>
    <n v="0.29517502365184484"/>
    <n v="6.7756410256410264"/>
    <n v="11.477327827087445"/>
  </r>
  <r>
    <x v="51"/>
    <x v="1"/>
    <x v="4"/>
    <s v="Entier eviscéré"/>
    <s v="SSEC calculé"/>
    <x v="51"/>
    <x v="51"/>
    <x v="7"/>
    <m/>
    <m/>
    <s v="FP C-DO_Pisciculture"/>
    <x v="51"/>
    <x v="51"/>
    <x v="3"/>
    <x v="23"/>
    <x v="1211"/>
    <x v="554"/>
    <x v="3"/>
    <x v="1"/>
    <x v="1"/>
    <n v="0.86754966887417218"/>
    <n v="0.36792781456953638"/>
    <n v="6.4086876720125474"/>
    <n v="7.3871132707930887"/>
  </r>
  <r>
    <x v="51"/>
    <x v="1"/>
    <x v="4"/>
    <s v="Entier eviscéré"/>
    <s v="SSEC calculé"/>
    <x v="51"/>
    <x v="51"/>
    <x v="7"/>
    <m/>
    <m/>
    <s v="FP C-DO_Pisciculture"/>
    <x v="51"/>
    <x v="51"/>
    <x v="3"/>
    <x v="0"/>
    <x v="1212"/>
    <x v="0"/>
    <x v="3"/>
    <x v="0"/>
    <x v="1"/>
    <n v="1.2624408703878904"/>
    <n v="0.63122043519394522"/>
    <n v="3.1684652278177454"/>
    <n v="2.5097929749725392"/>
  </r>
  <r>
    <x v="51"/>
    <x v="1"/>
    <x v="4"/>
    <s v="Entier eviscéré"/>
    <s v="SSEC calculé"/>
    <x v="51"/>
    <x v="51"/>
    <x v="7"/>
    <m/>
    <m/>
    <s v="FP C-DO_Pisciculture"/>
    <x v="51"/>
    <x v="51"/>
    <x v="3"/>
    <x v="14"/>
    <x v="1213"/>
    <x v="555"/>
    <x v="3"/>
    <x v="1"/>
    <x v="1"/>
    <n v="1.2771996215704824"/>
    <n v="0.43169347209082315"/>
    <n v="6.8534274269367552"/>
    <n v="5.3659798446460378"/>
  </r>
  <r>
    <x v="51"/>
    <x v="1"/>
    <x v="4"/>
    <s v="Entier eviscéré"/>
    <s v="SSEC calculé"/>
    <x v="51"/>
    <x v="51"/>
    <x v="7"/>
    <m/>
    <m/>
    <s v="FP C-DO_Pisciculture"/>
    <x v="51"/>
    <x v="51"/>
    <x v="3"/>
    <x v="34"/>
    <x v="1214"/>
    <x v="0"/>
    <x v="3"/>
    <x v="0"/>
    <x v="1"/>
    <n v="1.3812677388836327"/>
    <n v="0.69063386944181637"/>
    <n v="2.8958904109589048"/>
    <n v="2.096545318070933"/>
  </r>
  <r>
    <x v="51"/>
    <x v="1"/>
    <x v="4"/>
    <s v="Entier eviscéré"/>
    <s v="SSEC calculé"/>
    <x v="51"/>
    <x v="51"/>
    <x v="7"/>
    <m/>
    <m/>
    <s v="FP C-DO_Pisciculture"/>
    <x v="51"/>
    <x v="51"/>
    <x v="3"/>
    <x v="35"/>
    <x v="1215"/>
    <x v="0"/>
    <x v="3"/>
    <x v="0"/>
    <x v="1"/>
    <n v="1.6272469252601702"/>
    <n v="0.81362346263008511"/>
    <n v="2.4581395348837209"/>
    <n v="1.510612493239589"/>
  </r>
  <r>
    <x v="51"/>
    <x v="1"/>
    <x v="4"/>
    <s v="Entier eviscéré"/>
    <s v="SSEC calculé"/>
    <x v="51"/>
    <x v="51"/>
    <x v="7"/>
    <m/>
    <m/>
    <s v="FP C-DO_Pisciculture"/>
    <x v="51"/>
    <x v="51"/>
    <x v="3"/>
    <x v="38"/>
    <x v="1216"/>
    <x v="0"/>
    <x v="3"/>
    <x v="0"/>
    <x v="1"/>
    <n v="1.8921475875118259"/>
    <n v="0.94607379375591294"/>
    <n v="2.1139999999999999"/>
    <n v="1.1172489999999999"/>
  </r>
  <r>
    <x v="51"/>
    <x v="1"/>
    <x v="4"/>
    <s v="Entier eviscéré"/>
    <s v="SSEC calculé"/>
    <x v="51"/>
    <x v="51"/>
    <x v="7"/>
    <m/>
    <m/>
    <s v="FP C-DO_Pisciculture"/>
    <x v="51"/>
    <x v="51"/>
    <x v="3"/>
    <x v="22"/>
    <x v="1217"/>
    <x v="556"/>
    <x v="3"/>
    <x v="1"/>
    <x v="1"/>
    <n v="2.1381267738883634"/>
    <n v="0.94248628192999051"/>
    <n v="2.407040382793987"/>
    <n v="1.1257706569085151"/>
  </r>
  <r>
    <x v="51"/>
    <x v="1"/>
    <x v="4"/>
    <s v="Entier eviscéré"/>
    <s v="SSEC calculé"/>
    <x v="51"/>
    <x v="51"/>
    <x v="7"/>
    <m/>
    <m/>
    <s v="FP C-DO_Pisciculture"/>
    <x v="51"/>
    <x v="51"/>
    <x v="3"/>
    <x v="26"/>
    <x v="1218"/>
    <x v="0"/>
    <x v="3"/>
    <x v="0"/>
    <x v="1"/>
    <n v="3.2828760643330184"/>
    <n v="1.6414380321665092"/>
    <n v="1.218443804034582"/>
    <n v="0.37115132589756572"/>
  </r>
  <r>
    <x v="51"/>
    <x v="1"/>
    <x v="4"/>
    <s v="Entier eviscéré"/>
    <s v="SSEC calculé"/>
    <x v="51"/>
    <x v="51"/>
    <x v="7"/>
    <m/>
    <m/>
    <s v="FP C-DO_Pisciculture"/>
    <x v="51"/>
    <x v="51"/>
    <x v="3"/>
    <x v="30"/>
    <x v="1219"/>
    <x v="0"/>
    <x v="3"/>
    <x v="0"/>
    <x v="1"/>
    <n v="3.3680227057710503"/>
    <n v="1.6840113528855252"/>
    <n v="1.187640449438202"/>
    <n v="0.35262245928544367"/>
  </r>
  <r>
    <x v="51"/>
    <x v="1"/>
    <x v="4"/>
    <s v="Entier eviscéré"/>
    <s v="SSEC calculé"/>
    <x v="51"/>
    <x v="51"/>
    <x v="7"/>
    <m/>
    <m/>
    <s v="FP C-DO_Pisciculture"/>
    <x v="51"/>
    <x v="51"/>
    <x v="3"/>
    <x v="24"/>
    <x v="1220"/>
    <x v="0"/>
    <x v="3"/>
    <x v="0"/>
    <x v="1"/>
    <n v="4.5316934720908231"/>
    <n v="2.2658467360454115"/>
    <n v="0.88267223382045934"/>
    <n v="0.19477756808939989"/>
  </r>
  <r>
    <x v="51"/>
    <x v="1"/>
    <x v="4"/>
    <s v="Entier eviscéré"/>
    <s v="SSEC calculé"/>
    <x v="51"/>
    <x v="51"/>
    <x v="7"/>
    <m/>
    <m/>
    <s v="FP C-DO_Pisciculture"/>
    <x v="51"/>
    <x v="51"/>
    <x v="3"/>
    <x v="29"/>
    <x v="1221"/>
    <x v="557"/>
    <x v="3"/>
    <x v="1"/>
    <x v="1"/>
    <n v="9.460737937559129"/>
    <n v="1.2630085146641437"/>
    <n v="5.9307887612394623"/>
    <n v="0.62688437206301129"/>
  </r>
  <r>
    <x v="51"/>
    <x v="1"/>
    <x v="4"/>
    <s v="Entier eviscéré"/>
    <s v="SSEC calculé"/>
    <x v="51"/>
    <x v="51"/>
    <x v="7"/>
    <m/>
    <m/>
    <s v="FP C-DO_Pisciculture"/>
    <x v="51"/>
    <x v="51"/>
    <x v="3"/>
    <x v="28"/>
    <x v="1222"/>
    <x v="558"/>
    <x v="3"/>
    <x v="1"/>
    <x v="1"/>
    <n v="11.069063386944181"/>
    <n v="1.4234815515610217"/>
    <n v="5.4626979592332034"/>
    <n v="0.49351040537687996"/>
  </r>
  <r>
    <x v="51"/>
    <x v="1"/>
    <x v="4"/>
    <s v="Entier eviscéré"/>
    <s v="SSEC calculé"/>
    <x v="51"/>
    <x v="51"/>
    <x v="7"/>
    <m/>
    <m/>
    <s v="FP C-DO_Pisciculture"/>
    <x v="51"/>
    <x v="51"/>
    <x v="3"/>
    <x v="1"/>
    <x v="1223"/>
    <x v="0"/>
    <x v="3"/>
    <x v="0"/>
    <x v="1"/>
    <n v="20.306527909176918"/>
    <n v="10.153263954588459"/>
    <n v="0.1969809914275065"/>
    <n v="9.7003777459408469E-3"/>
  </r>
  <r>
    <x v="51"/>
    <x v="1"/>
    <x v="4"/>
    <s v="Entier eviscéré"/>
    <s v="SSEC calculé"/>
    <x v="51"/>
    <x v="51"/>
    <x v="7"/>
    <m/>
    <m/>
    <s v="FP C-DO_Pisciculture"/>
    <x v="51"/>
    <x v="51"/>
    <x v="3"/>
    <x v="41"/>
    <x v="1224"/>
    <x v="0"/>
    <x v="3"/>
    <x v="0"/>
    <x v="1"/>
    <n v="38.126773888363289"/>
    <n v="19.063386944181644"/>
    <n v="0.10491315136476428"/>
    <n v="2.7516923323214855E-3"/>
  </r>
  <r>
    <x v="51"/>
    <x v="1"/>
    <x v="4"/>
    <s v="Entier eviscéré"/>
    <s v="SSEC calculé"/>
    <x v="51"/>
    <x v="51"/>
    <x v="7"/>
    <m/>
    <m/>
    <s v="FP C-DO_Pisciculture"/>
    <x v="51"/>
    <x v="51"/>
    <x v="3"/>
    <x v="42"/>
    <x v="1225"/>
    <x v="0"/>
    <x v="3"/>
    <x v="0"/>
    <x v="1"/>
    <n v="45.884578997161775"/>
    <n v="22.942289498580887"/>
    <n v="8.7175257731958777E-2"/>
    <n v="1.8998813901583596E-3"/>
  </r>
  <r>
    <x v="51"/>
    <x v="1"/>
    <x v="4"/>
    <s v="Entier eviscéré"/>
    <s v="SSEC calculé"/>
    <x v="51"/>
    <x v="51"/>
    <x v="7"/>
    <m/>
    <m/>
    <s v="FP C-DO_Pisciculture"/>
    <x v="51"/>
    <x v="51"/>
    <x v="3"/>
    <x v="9"/>
    <x v="1226"/>
    <x v="0"/>
    <x v="3"/>
    <x v="0"/>
    <x v="1"/>
    <n v="48.722800378429518"/>
    <n v="24.361400189214759"/>
    <n v="8.2097087378640785E-2"/>
    <n v="1.6849829390140447E-3"/>
  </r>
  <r>
    <x v="51"/>
    <x v="1"/>
    <x v="4"/>
    <s v="Entier eviscéré"/>
    <s v="SSEC calculé"/>
    <x v="51"/>
    <x v="51"/>
    <x v="7"/>
    <m/>
    <m/>
    <s v="FP C-DO_Pisciculture"/>
    <x v="51"/>
    <x v="51"/>
    <x v="3"/>
    <x v="16"/>
    <x v="1227"/>
    <x v="559"/>
    <x v="3"/>
    <x v="1"/>
    <x v="1"/>
    <n v="536.42384105960264"/>
    <n v="66.73112582781458"/>
    <n v="0.12046230464843448"/>
    <n v="2.2456553088782231E-4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1"/>
    <x v="1228"/>
    <x v="560"/>
    <x v="3"/>
    <x v="1"/>
    <x v="1"/>
    <n v="0.15691868758915836"/>
    <n v="8.9443651925820267E-2"/>
    <n v="19.614426816642883"/>
    <n v="124.99739271333326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43"/>
    <x v="1229"/>
    <x v="0"/>
    <x v="3"/>
    <x v="0"/>
    <x v="1"/>
    <n v="0.23466476462196861"/>
    <n v="0.11733238231098431"/>
    <n v="17.045592705167174"/>
    <n v="72.638057667612088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13"/>
    <x v="1230"/>
    <x v="0"/>
    <x v="3"/>
    <x v="0"/>
    <x v="1"/>
    <n v="0.25820256776034239"/>
    <n v="0.1291012838801712"/>
    <n v="15.491712707182318"/>
    <n v="59.998290650468526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8"/>
    <x v="1231"/>
    <x v="0"/>
    <x v="3"/>
    <x v="0"/>
    <x v="1"/>
    <n v="0.26390870185449361"/>
    <n v="0.13195435092724681"/>
    <n v="15.156756756756756"/>
    <n v="57.43181884587289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0"/>
    <x v="1232"/>
    <x v="0"/>
    <x v="3"/>
    <x v="0"/>
    <x v="1"/>
    <n v="0.26676176890156922"/>
    <n v="0.13338088445078461"/>
    <n v="14.994652406417112"/>
    <n v="56.209900197317616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33"/>
    <x v="1233"/>
    <x v="0"/>
    <x v="3"/>
    <x v="0"/>
    <x v="1"/>
    <n v="0.27746077032810273"/>
    <n v="0.13873038516405137"/>
    <n v="14.416452442159381"/>
    <n v="51.958525254260799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17"/>
    <x v="1234"/>
    <x v="0"/>
    <x v="3"/>
    <x v="0"/>
    <x v="1"/>
    <n v="0.29457917261055633"/>
    <n v="0.14728958630527816"/>
    <n v="13.578692493946733"/>
    <n v="46.095222461291335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25"/>
    <x v="1235"/>
    <x v="0"/>
    <x v="3"/>
    <x v="0"/>
    <x v="1"/>
    <n v="0.29885877318116977"/>
    <n v="0.14942938659058488"/>
    <n v="13.384248210023866"/>
    <n v="44.784525036881767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14"/>
    <x v="1236"/>
    <x v="561"/>
    <x v="3"/>
    <x v="1"/>
    <x v="1"/>
    <n v="0.34065620542082736"/>
    <n v="0.10117489300998574"/>
    <n v="33.279040548835084"/>
    <n v="97.690985865717735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12"/>
    <x v="1237"/>
    <x v="0"/>
    <x v="3"/>
    <x v="0"/>
    <x v="1"/>
    <n v="0.36590584878744653"/>
    <n v="0.18295292439372327"/>
    <n v="10.9317738791423"/>
    <n v="29.87592003617447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23"/>
    <x v="1238"/>
    <x v="0"/>
    <x v="3"/>
    <x v="0"/>
    <x v="1"/>
    <n v="0.39514978601997147"/>
    <n v="0.19757489300998574"/>
    <n v="10.122743682310469"/>
    <n v="25.617484914439128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29"/>
    <x v="1239"/>
    <x v="562"/>
    <x v="3"/>
    <x v="1"/>
    <x v="1"/>
    <n v="0.40684736091298151"/>
    <n v="0.19854151212553495"/>
    <n v="10.321168132199908"/>
    <n v="25.36864958159935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28"/>
    <x v="1240"/>
    <x v="0"/>
    <x v="3"/>
    <x v="0"/>
    <x v="1"/>
    <n v="0.54136947218259635"/>
    <n v="0.27068473609129817"/>
    <n v="7.3886693017127785"/>
    <n v="13.648108512518201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34"/>
    <x v="1241"/>
    <x v="0"/>
    <x v="3"/>
    <x v="0"/>
    <x v="1"/>
    <n v="1.1554921540656204"/>
    <n v="0.57774607703281022"/>
    <n v="3.4617283950617286"/>
    <n v="2.9958908702941631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35"/>
    <x v="1242"/>
    <x v="0"/>
    <x v="3"/>
    <x v="0"/>
    <x v="1"/>
    <n v="1.2054208273894436"/>
    <n v="0.60271041369472178"/>
    <n v="3.3183431952662725"/>
    <n v="2.7528503903924939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38"/>
    <x v="1243"/>
    <x v="0"/>
    <x v="3"/>
    <x v="0"/>
    <x v="1"/>
    <n v="1.2624821683309557"/>
    <n v="0.63124108416547786"/>
    <n v="3.1683615819209039"/>
    <n v="2.5096287784480831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22"/>
    <x v="1244"/>
    <x v="0"/>
    <x v="3"/>
    <x v="0"/>
    <x v="1"/>
    <n v="1.333808844507846"/>
    <n v="0.66690442225392299"/>
    <n v="2.9989304812834225"/>
    <n v="2.2483960078927048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9"/>
    <x v="1245"/>
    <x v="0"/>
    <x v="3"/>
    <x v="0"/>
    <x v="1"/>
    <n v="1.9186875891583455"/>
    <n v="0.95934379457917274"/>
    <n v="2.0847583643122674"/>
    <n v="1.0865543593924902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26"/>
    <x v="1246"/>
    <x v="0"/>
    <x v="3"/>
    <x v="0"/>
    <x v="1"/>
    <n v="2.0399429386590588"/>
    <n v="1.0199714693295294"/>
    <n v="1.9608391608391602"/>
    <n v="0.96122255367010567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30"/>
    <x v="1247"/>
    <x v="0"/>
    <x v="3"/>
    <x v="0"/>
    <x v="1"/>
    <n v="2.4108416547788871"/>
    <n v="1.2054208273894436"/>
    <n v="1.6591715976331363"/>
    <n v="0.68821259759812348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24"/>
    <x v="1248"/>
    <x v="0"/>
    <x v="3"/>
    <x v="0"/>
    <x v="1"/>
    <n v="4.0299572039942939"/>
    <n v="2.014978601997147"/>
    <n v="0.99256637168141593"/>
    <n v="0.24629700054820267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1"/>
    <x v="1249"/>
    <x v="0"/>
    <x v="3"/>
    <x v="0"/>
    <x v="1"/>
    <n v="4.2796005706134093"/>
    <n v="2.1398002853067046"/>
    <n v="0.93466666666666676"/>
    <n v="0.21840044444444448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41"/>
    <x v="1250"/>
    <x v="0"/>
    <x v="3"/>
    <x v="0"/>
    <x v="1"/>
    <n v="25.463623395149789"/>
    <n v="12.731811697574894"/>
    <n v="0.15708683473389354"/>
    <n v="6.1690684116783951E-3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42"/>
    <x v="1251"/>
    <x v="0"/>
    <x v="3"/>
    <x v="0"/>
    <x v="1"/>
    <n v="42.867332382310984"/>
    <n v="21.433666191155492"/>
    <n v="9.3311148086522466E-2"/>
    <n v="2.1767425893062312E-3"/>
  </r>
  <r>
    <x v="56"/>
    <x v="1"/>
    <x v="8"/>
    <s v="Entier eviscéré"/>
    <s v="SSEC calculé"/>
    <x v="55"/>
    <x v="55"/>
    <x v="4"/>
    <m/>
    <m/>
    <s v="FP C-DO_Etang du Quinsac"/>
    <x v="33"/>
    <x v="33"/>
    <x v="7"/>
    <x v="16"/>
    <x v="1252"/>
    <x v="563"/>
    <x v="3"/>
    <x v="1"/>
    <x v="1"/>
    <n v="506.41940085592012"/>
    <n v="62.897289586305284"/>
    <n v="0.12801075918561194"/>
    <n v="2.5277617518060279E-4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0"/>
    <x v="1253"/>
    <x v="0"/>
    <x v="3"/>
    <x v="0"/>
    <x v="0"/>
    <n v="3.6600000000000001E-2"/>
    <n v="1.83E-2"/>
    <n v="109.2896174863388"/>
    <n v="2986.0551225775625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23"/>
    <x v="1254"/>
    <x v="564"/>
    <x v="3"/>
    <x v="1"/>
    <x v="0"/>
    <n v="3.6646666666666675E-2"/>
    <n v="1.6417706666666667E-2"/>
    <n v="135.95947975333485"/>
    <n v="3710.0094529743906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25"/>
    <x v="1255"/>
    <x v="0"/>
    <x v="3"/>
    <x v="0"/>
    <x v="0"/>
    <n v="4.5066666666666672E-2"/>
    <n v="2.2533333333333336E-2"/>
    <n v="88.757396449704146"/>
    <n v="1969.4688561324881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8"/>
    <x v="1256"/>
    <x v="0"/>
    <x v="3"/>
    <x v="0"/>
    <x v="0"/>
    <n v="4.5733333333333334E-2"/>
    <n v="2.2866666666666667E-2"/>
    <n v="87.463556851311949"/>
    <n v="1912.4684442706694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14"/>
    <x v="1257"/>
    <x v="0"/>
    <x v="3"/>
    <x v="0"/>
    <x v="0"/>
    <n v="5.5066666666666673E-2"/>
    <n v="2.7533333333333337E-2"/>
    <n v="72.639225181598064"/>
    <n v="1319.1142587457273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13"/>
    <x v="1258"/>
    <x v="0"/>
    <x v="3"/>
    <x v="0"/>
    <x v="0"/>
    <n v="6.3533333333333344E-2"/>
    <n v="3.1766666666666672E-2"/>
    <n v="62.959076600209855"/>
    <n v="990.96133158777297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29"/>
    <x v="1259"/>
    <x v="565"/>
    <x v="3"/>
    <x v="1"/>
    <x v="0"/>
    <n v="7.1466666666666664E-2"/>
    <n v="3.8591999999999994E-2"/>
    <n v="47.985381733308778"/>
    <n v="671.43724440264157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12"/>
    <x v="1260"/>
    <x v="0"/>
    <x v="3"/>
    <x v="0"/>
    <x v="0"/>
    <n v="7.8E-2"/>
    <n v="3.9E-2"/>
    <n v="51.282051282051285"/>
    <n v="657.46219592373438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28"/>
    <x v="1261"/>
    <x v="0"/>
    <x v="3"/>
    <x v="0"/>
    <x v="0"/>
    <n v="9.8000000000000004E-2"/>
    <n v="4.9000000000000002E-2"/>
    <n v="40.816326530612237"/>
    <n v="416.49312786339021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17"/>
    <x v="1262"/>
    <x v="0"/>
    <x v="3"/>
    <x v="0"/>
    <x v="0"/>
    <n v="0.12266666666666667"/>
    <n v="6.1333333333333337E-2"/>
    <n v="32.608695652173907"/>
    <n v="265.83175803402645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33"/>
    <x v="1263"/>
    <x v="0"/>
    <x v="3"/>
    <x v="0"/>
    <x v="0"/>
    <n v="0.13"/>
    <n v="6.5000000000000002E-2"/>
    <n v="30.769230769230766"/>
    <n v="236.68639053254435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34"/>
    <x v="1264"/>
    <x v="0"/>
    <x v="3"/>
    <x v="0"/>
    <x v="0"/>
    <n v="0.18000000000000002"/>
    <n v="9.0000000000000011E-2"/>
    <n v="22.222222222222221"/>
    <n v="123.45679012345677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38"/>
    <x v="1265"/>
    <x v="0"/>
    <x v="3"/>
    <x v="0"/>
    <x v="0"/>
    <n v="0.18066666666666667"/>
    <n v="9.0333333333333335E-2"/>
    <n v="22.140221402214024"/>
    <n v="122.54735093476395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35"/>
    <x v="1265"/>
    <x v="0"/>
    <x v="3"/>
    <x v="0"/>
    <x v="0"/>
    <n v="0.18066666666666667"/>
    <n v="9.0333333333333335E-2"/>
    <n v="22.140221402214024"/>
    <n v="122.54735093476395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22"/>
    <x v="1266"/>
    <x v="0"/>
    <x v="3"/>
    <x v="0"/>
    <x v="0"/>
    <n v="0.22933333333333333"/>
    <n v="0.11466666666666667"/>
    <n v="17.441860465116278"/>
    <n v="76.05462412114656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26"/>
    <x v="1267"/>
    <x v="0"/>
    <x v="3"/>
    <x v="0"/>
    <x v="0"/>
    <n v="0.28933333333333333"/>
    <n v="0.14466666666666667"/>
    <n v="13.824884792626728"/>
    <n v="47.781859882350446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30"/>
    <x v="1268"/>
    <x v="566"/>
    <x v="3"/>
    <x v="1"/>
    <x v="0"/>
    <n v="0.32286666666666669"/>
    <n v="0.11590913333333333"/>
    <n v="24.031888085330021"/>
    <n v="74.432855932263124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1"/>
    <x v="1269"/>
    <x v="0"/>
    <x v="3"/>
    <x v="0"/>
    <x v="0"/>
    <n v="0.59200000000000008"/>
    <n v="0.29600000000000004"/>
    <n v="6.7567567567567552"/>
    <n v="11.413440467494517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24"/>
    <x v="1270"/>
    <x v="0"/>
    <x v="3"/>
    <x v="0"/>
    <x v="0"/>
    <n v="0.67333333333333334"/>
    <n v="0.33666666666666667"/>
    <n v="5.9405940594059405"/>
    <n v="8.8226644446622888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41"/>
    <x v="1271"/>
    <x v="0"/>
    <x v="3"/>
    <x v="0"/>
    <x v="0"/>
    <n v="4.4266666666666667"/>
    <n v="2.2133333333333334"/>
    <n v="0.90361445783132532"/>
    <n v="0.20412977210045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42"/>
    <x v="1272"/>
    <x v="0"/>
    <x v="3"/>
    <x v="0"/>
    <x v="0"/>
    <n v="7.2666666666666666"/>
    <n v="3.6333333333333333"/>
    <n v="0.55045871559633031"/>
    <n v="7.5751199393990401E-2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9"/>
    <x v="1273"/>
    <x v="0"/>
    <x v="3"/>
    <x v="0"/>
    <x v="0"/>
    <n v="39.4"/>
    <n v="19.7"/>
    <n v="0.10152284263959391"/>
    <n v="2.576721894405937E-3"/>
  </r>
  <r>
    <x v="57"/>
    <x v="5"/>
    <x v="9"/>
    <s v="pele"/>
    <s v="SSEC calculé"/>
    <x v="56"/>
    <x v="56"/>
    <x v="7"/>
    <m/>
    <m/>
    <s v="PLA C-DO - Laiterie Fromagerie Duroux"/>
    <x v="55"/>
    <x v="55"/>
    <x v="27"/>
    <x v="16"/>
    <x v="565"/>
    <x v="567"/>
    <x v="3"/>
    <x v="1"/>
    <x v="0"/>
    <n v="48"/>
    <n v="6.0624000000000002"/>
    <n v="1.3060267177542526"/>
    <n v="2.7208889953213595E-2"/>
  </r>
  <r>
    <x v="38"/>
    <x v="0"/>
    <x v="0"/>
    <s v="Filtrée"/>
    <s v="Liquide filtré"/>
    <x v="38"/>
    <x v="38"/>
    <x v="5"/>
    <s v="aval"/>
    <s v="aval BV"/>
    <s v="Dordogne aval confluence L'Isle. "/>
    <x v="38"/>
    <x v="38"/>
    <x v="12"/>
    <x v="0"/>
    <x v="1274"/>
    <x v="568"/>
    <x v="0"/>
    <x v="1"/>
    <x v="0"/>
    <n v="5.1008E-4"/>
    <n v="1.06507E-4"/>
    <n v="44965.765508634009"/>
    <n v="88154339.532296926"/>
  </r>
  <r>
    <x v="38"/>
    <x v="0"/>
    <x v="0"/>
    <s v="Filtrée"/>
    <s v="Liquide filtré"/>
    <x v="38"/>
    <x v="38"/>
    <x v="5"/>
    <s v="aval"/>
    <s v="aval BV"/>
    <s v="Dordogne aval confluence L'Isle. "/>
    <x v="38"/>
    <x v="38"/>
    <x v="12"/>
    <x v="2"/>
    <x v="1275"/>
    <x v="569"/>
    <x v="0"/>
    <x v="1"/>
    <x v="0"/>
    <n v="1.139952E-2"/>
    <n v="2.7829759999999999E-3"/>
    <n v="1471.8638632318509"/>
    <n v="129116.30167163626"/>
  </r>
  <r>
    <x v="38"/>
    <x v="0"/>
    <x v="0"/>
    <s v="Filtrée"/>
    <s v="Liquide filtré"/>
    <x v="38"/>
    <x v="38"/>
    <x v="5"/>
    <s v="aval"/>
    <s v="aval BV"/>
    <s v="Dordogne aval confluence L'Isle. "/>
    <x v="38"/>
    <x v="38"/>
    <x v="12"/>
    <x v="5"/>
    <x v="1276"/>
    <x v="0"/>
    <x v="0"/>
    <x v="0"/>
    <x v="0"/>
    <n v="0.1031"/>
    <n v="5.1549999999999999E-2"/>
    <n v="38.797284190106694"/>
    <n v="376.30731513197571"/>
  </r>
  <r>
    <x v="38"/>
    <x v="0"/>
    <x v="0"/>
    <s v="Filtrée"/>
    <s v="Liquide filtré"/>
    <x v="38"/>
    <x v="38"/>
    <x v="5"/>
    <s v="aval"/>
    <s v="aval BV"/>
    <s v="Dordogne aval confluence L'Isle. "/>
    <x v="38"/>
    <x v="38"/>
    <x v="12"/>
    <x v="3"/>
    <x v="1277"/>
    <x v="570"/>
    <x v="0"/>
    <x v="1"/>
    <x v="0"/>
    <n v="2.3082459999999999E-2"/>
    <n v="1.2148357E-2"/>
    <n v="156.4036917105955"/>
    <n v="6775.8675509714085"/>
  </r>
  <r>
    <x v="49"/>
    <x v="0"/>
    <x v="0"/>
    <s v="Filtrée"/>
    <s v="Liquide filtré"/>
    <x v="49"/>
    <x v="49"/>
    <x v="5"/>
    <m/>
    <s v="Dordogne"/>
    <s v="La Cère à Bretenoux"/>
    <x v="49"/>
    <x v="49"/>
    <x v="23"/>
    <x v="1"/>
    <x v="547"/>
    <x v="0"/>
    <x v="0"/>
    <x v="0"/>
    <x v="0"/>
    <n v="1.2999999999999999E-2"/>
    <n v="6.4999999999999997E-3"/>
    <n v="307.69230769230768"/>
    <n v="23668.639053254439"/>
  </r>
  <r>
    <x v="50"/>
    <x v="0"/>
    <x v="3"/>
    <s v="Filtrée"/>
    <s v="Liquide filtré"/>
    <x v="50"/>
    <x v="50"/>
    <x v="5"/>
    <s v="Amont total"/>
    <s v="Dordogne"/>
    <s v="chateau du Val"/>
    <x v="50"/>
    <x v="50"/>
    <x v="24"/>
    <x v="1"/>
    <x v="56"/>
    <x v="0"/>
    <x v="0"/>
    <x v="0"/>
    <x v="0"/>
    <n v="1.4E-2"/>
    <n v="7.0000000000000001E-3"/>
    <n v="285.71428571428567"/>
    <n v="20408.163265306121"/>
  </r>
  <r>
    <x v="58"/>
    <x v="6"/>
    <x v="10"/>
    <m/>
    <s v="SSEC"/>
    <x v="57"/>
    <x v="57"/>
    <x v="6"/>
    <m/>
    <m/>
    <s v="Etang de la Narde"/>
    <x v="56"/>
    <x v="56"/>
    <x v="28"/>
    <x v="29"/>
    <x v="510"/>
    <x v="251"/>
    <x v="3"/>
    <x v="1"/>
    <x v="0"/>
    <n v="37.4"/>
    <n v="4.7946799999999996"/>
    <n v="1.6268681147606308"/>
    <n v="4.3499147453492801E-2"/>
  </r>
  <r>
    <x v="67"/>
    <x v="6"/>
    <x v="10"/>
    <m/>
    <s v="SSEC"/>
    <x v="65"/>
    <x v="65"/>
    <x v="5"/>
    <m/>
    <m/>
    <s v="SR C-DO_Secteur 0 Point 0B"/>
    <x v="50"/>
    <x v="50"/>
    <x v="32"/>
    <x v="29"/>
    <x v="750"/>
    <x v="571"/>
    <x v="3"/>
    <x v="1"/>
    <x v="0"/>
    <n v="24.6"/>
    <n v="0.85091399999999995"/>
    <n v="33.975336663020975"/>
    <n v="1.3811112464642672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29"/>
    <x v="868"/>
    <x v="374"/>
    <x v="3"/>
    <x v="1"/>
    <x v="0"/>
    <n v="80.3"/>
    <n v="9.7965999999999998"/>
    <n v="0.83669041417179535"/>
    <n v="1.0419556839001188E-2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29"/>
    <x v="887"/>
    <x v="389"/>
    <x v="3"/>
    <x v="1"/>
    <x v="0"/>
    <n v="65.3"/>
    <n v="8.2408599999999996"/>
    <n v="0.96154166791010043"/>
    <n v="1.4724987257428797E-2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29"/>
    <x v="906"/>
    <x v="408"/>
    <x v="3"/>
    <x v="1"/>
    <x v="0"/>
    <n v="94.7"/>
    <n v="11.5534"/>
    <n v="0.70946399427661211"/>
    <n v="7.4917000451595788E-3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29"/>
    <x v="923"/>
    <x v="421"/>
    <x v="3"/>
    <x v="1"/>
    <x v="0"/>
    <n v="116"/>
    <n v="16.181999999999999"/>
    <n v="0.44298966638005244"/>
    <n v="3.8188764343107971E-3"/>
  </r>
  <r>
    <x v="72"/>
    <x v="6"/>
    <x v="10"/>
    <m/>
    <s v="SSEC"/>
    <x v="70"/>
    <x v="70"/>
    <x v="3"/>
    <m/>
    <m/>
    <s v="SR C-DO_Secteur 1 Point 5B RG"/>
    <x v="66"/>
    <x v="66"/>
    <x v="35"/>
    <x v="29"/>
    <x v="875"/>
    <x v="432"/>
    <x v="3"/>
    <x v="1"/>
    <x v="0"/>
    <n v="123"/>
    <n v="20.0367"/>
    <n v="0.30637457368246152"/>
    <n v="2.4908501925403376E-3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29"/>
    <x v="953"/>
    <x v="441"/>
    <x v="3"/>
    <x v="1"/>
    <x v="0"/>
    <n v="61.5"/>
    <n v="8.7391500000000004"/>
    <n v="0.8052611155194459"/>
    <n v="1.3093676675112942E-2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29"/>
    <x v="971"/>
    <x v="459"/>
    <x v="3"/>
    <x v="1"/>
    <x v="0"/>
    <n v="184"/>
    <n v="22.319199999999999"/>
    <n v="0.36936911194239197"/>
    <n v="2.0074408257738691E-3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29"/>
    <x v="1042"/>
    <x v="482"/>
    <x v="3"/>
    <x v="1"/>
    <x v="0"/>
    <n v="299"/>
    <n v="28"/>
    <n v="0.38137755102040816"/>
    <n v="1.2755102040816326E-3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29"/>
    <x v="890"/>
    <x v="184"/>
    <x v="3"/>
    <x v="1"/>
    <x v="0"/>
    <n v="72"/>
    <n v="7"/>
    <n v="1.4693877551020409"/>
    <n v="2.0408163265306121E-2"/>
  </r>
  <r>
    <x v="80"/>
    <x v="6"/>
    <x v="10"/>
    <m/>
    <s v="SSEC"/>
    <x v="60"/>
    <x v="78"/>
    <x v="2"/>
    <m/>
    <m/>
    <s v="Plan d'eau du Puy Nachet"/>
    <x v="70"/>
    <x v="70"/>
    <x v="3"/>
    <x v="29"/>
    <x v="1058"/>
    <x v="135"/>
    <x v="3"/>
    <x v="1"/>
    <x v="0"/>
    <n v="98"/>
    <n v="11"/>
    <n v="0.80991735537190079"/>
    <n v="8.2644628099173556E-3"/>
  </r>
  <r>
    <x v="81"/>
    <x v="6"/>
    <x v="10"/>
    <m/>
    <s v="SSEC"/>
    <x v="76"/>
    <x v="79"/>
    <x v="0"/>
    <m/>
    <m/>
    <s v="Plan d'eau sur La Douyge aux Ribières Sauvages"/>
    <x v="71"/>
    <x v="71"/>
    <x v="3"/>
    <x v="29"/>
    <x v="327"/>
    <x v="184"/>
    <x v="3"/>
    <x v="1"/>
    <x v="0"/>
    <n v="46"/>
    <n v="7"/>
    <n v="0.93877551020408168"/>
    <n v="2.0408163265306121E-2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29"/>
    <x v="254"/>
    <x v="493"/>
    <x v="3"/>
    <x v="1"/>
    <x v="0"/>
    <n v="150"/>
    <n v="15"/>
    <n v="0.66666666666666663"/>
    <n v="4.4444444444444444E-3"/>
  </r>
  <r>
    <x v="83"/>
    <x v="6"/>
    <x v="10"/>
    <m/>
    <s v="SSEC"/>
    <x v="77"/>
    <x v="81"/>
    <x v="4"/>
    <m/>
    <m/>
    <s v="Plan d'eau sur Glane de Servières à La Brousse"/>
    <x v="73"/>
    <x v="73"/>
    <x v="3"/>
    <x v="29"/>
    <x v="1074"/>
    <x v="494"/>
    <x v="3"/>
    <x v="1"/>
    <x v="0"/>
    <n v="205"/>
    <n v="21"/>
    <n v="0.46485260770975056"/>
    <n v="2.2675736961451248E-3"/>
  </r>
  <r>
    <x v="84"/>
    <x v="6"/>
    <x v="10"/>
    <m/>
    <s v="SSEC"/>
    <x v="62"/>
    <x v="82"/>
    <x v="4"/>
    <m/>
    <m/>
    <s v="Lac de Feyt à l'arrivée Glane de Servières"/>
    <x v="74"/>
    <x v="61"/>
    <x v="3"/>
    <x v="29"/>
    <x v="1079"/>
    <x v="498"/>
    <x v="3"/>
    <x v="1"/>
    <x v="0"/>
    <n v="120"/>
    <n v="19"/>
    <n v="0.33240997229916897"/>
    <n v="2.7700831024930748E-3"/>
  </r>
  <r>
    <x v="85"/>
    <x v="6"/>
    <x v="10"/>
    <m/>
    <s v="SSEC"/>
    <x v="63"/>
    <x v="83"/>
    <x v="4"/>
    <s v="aval"/>
    <s v="aval BV"/>
    <s v=" Etang Clamensac"/>
    <x v="62"/>
    <x v="74"/>
    <x v="3"/>
    <x v="29"/>
    <x v="1084"/>
    <x v="495"/>
    <x v="3"/>
    <x v="1"/>
    <x v="0"/>
    <n v="294"/>
    <n v="23"/>
    <n v="0.55576559546313797"/>
    <n v="1.890359168241966E-3"/>
  </r>
  <r>
    <x v="86"/>
    <x v="6"/>
    <x v="10"/>
    <m/>
    <s v="SSEC"/>
    <x v="78"/>
    <x v="84"/>
    <x v="3"/>
    <m/>
    <m/>
    <s v="Etang de Sornac"/>
    <x v="75"/>
    <x v="75"/>
    <x v="3"/>
    <x v="29"/>
    <x v="1087"/>
    <x v="183"/>
    <x v="3"/>
    <x v="1"/>
    <x v="0"/>
    <n v="44"/>
    <n v="6"/>
    <n v="1.2222222222222223"/>
    <n v="2.7777777777777776E-2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29"/>
    <x v="1097"/>
    <x v="508"/>
    <x v="3"/>
    <x v="1"/>
    <x v="0"/>
    <n v="523"/>
    <n v="41"/>
    <n v="0.31112433075550266"/>
    <n v="5.9488399762046404E-4"/>
  </r>
  <r>
    <x v="88"/>
    <x v="6"/>
    <x v="10"/>
    <m/>
    <s v="SSEC"/>
    <x v="79"/>
    <x v="86"/>
    <x v="2"/>
    <m/>
    <m/>
    <s v="Plan d'eau du Puy Nachet"/>
    <x v="59"/>
    <x v="59"/>
    <x v="3"/>
    <x v="29"/>
    <x v="565"/>
    <x v="183"/>
    <x v="3"/>
    <x v="1"/>
    <x v="0"/>
    <n v="48"/>
    <n v="6"/>
    <n v="1.3333333333333333"/>
    <n v="2.7777777777777776E-2"/>
  </r>
  <r>
    <x v="89"/>
    <x v="6"/>
    <x v="10"/>
    <m/>
    <s v="SSEC"/>
    <x v="80"/>
    <x v="87"/>
    <x v="2"/>
    <m/>
    <m/>
    <s v="Plan d'eau du Puy Nachet"/>
    <x v="76"/>
    <x v="76"/>
    <x v="3"/>
    <x v="29"/>
    <x v="1104"/>
    <x v="134"/>
    <x v="3"/>
    <x v="1"/>
    <x v="0"/>
    <n v="163"/>
    <n v="16"/>
    <n v="0.63671875"/>
    <n v="3.90625E-3"/>
  </r>
  <r>
    <x v="90"/>
    <x v="6"/>
    <x v="10"/>
    <m/>
    <s v="SSEC"/>
    <x v="81"/>
    <x v="88"/>
    <x v="4"/>
    <m/>
    <m/>
    <s v="Etang à la Besse"/>
    <x v="77"/>
    <x v="77"/>
    <x v="3"/>
    <x v="29"/>
    <x v="1113"/>
    <x v="519"/>
    <x v="3"/>
    <x v="1"/>
    <x v="0"/>
    <n v="558"/>
    <n v="43"/>
    <n v="0.30178474851270959"/>
    <n v="5.4083288263926451E-4"/>
  </r>
  <r>
    <x v="91"/>
    <x v="6"/>
    <x v="10"/>
    <m/>
    <s v="SSEC"/>
    <x v="29"/>
    <x v="89"/>
    <x v="4"/>
    <m/>
    <m/>
    <s v="Etang St Privat"/>
    <x v="78"/>
    <x v="78"/>
    <x v="3"/>
    <x v="29"/>
    <x v="1118"/>
    <x v="482"/>
    <x v="3"/>
    <x v="1"/>
    <x v="0"/>
    <n v="293"/>
    <n v="28"/>
    <n v="0.37372448979591838"/>
    <n v="1.2755102040816326E-3"/>
  </r>
  <r>
    <x v="92"/>
    <x v="6"/>
    <x v="10"/>
    <m/>
    <s v="SSEC"/>
    <x v="82"/>
    <x v="90"/>
    <x v="4"/>
    <m/>
    <m/>
    <s v="Maconne Arrivée Riou Tort"/>
    <x v="79"/>
    <x v="79"/>
    <x v="3"/>
    <x v="29"/>
    <x v="1121"/>
    <x v="503"/>
    <x v="3"/>
    <x v="1"/>
    <x v="0"/>
    <n v="227"/>
    <n v="22"/>
    <n v="0.46900826446280991"/>
    <n v="2.0661157024793389E-3"/>
  </r>
  <r>
    <x v="93"/>
    <x v="6"/>
    <x v="10"/>
    <m/>
    <s v="SSEC"/>
    <x v="83"/>
    <x v="91"/>
    <x v="4"/>
    <m/>
    <m/>
    <s v="Etang du Quinsac"/>
    <x v="33"/>
    <x v="33"/>
    <x v="7"/>
    <x v="29"/>
    <x v="1128"/>
    <x v="495"/>
    <x v="3"/>
    <x v="1"/>
    <x v="0"/>
    <n v="245"/>
    <n v="23"/>
    <n v="0.46313799621928164"/>
    <n v="1.890359168241966E-3"/>
  </r>
  <r>
    <x v="58"/>
    <x v="6"/>
    <x v="10"/>
    <m/>
    <s v="SSEC"/>
    <x v="57"/>
    <x v="57"/>
    <x v="6"/>
    <m/>
    <m/>
    <s v="Etang de la Narde"/>
    <x v="56"/>
    <x v="56"/>
    <x v="28"/>
    <x v="26"/>
    <x v="511"/>
    <x v="252"/>
    <x v="3"/>
    <x v="1"/>
    <x v="0"/>
    <n v="39.6"/>
    <n v="12.580920000000001"/>
    <n v="0.25019025192307959"/>
    <n v="6.3179356546232222E-3"/>
  </r>
  <r>
    <x v="67"/>
    <x v="6"/>
    <x v="10"/>
    <m/>
    <s v="SSEC"/>
    <x v="65"/>
    <x v="65"/>
    <x v="5"/>
    <m/>
    <m/>
    <s v="SR C-DO_Secteur 0 Point 0B"/>
    <x v="50"/>
    <x v="50"/>
    <x v="32"/>
    <x v="26"/>
    <x v="848"/>
    <x v="358"/>
    <x v="3"/>
    <x v="1"/>
    <x v="0"/>
    <n v="22.3"/>
    <n v="6.4246299999999996"/>
    <n v="0.54026722285693329"/>
    <n v="2.4227229724526157E-2"/>
  </r>
  <r>
    <x v="68"/>
    <x v="6"/>
    <x v="10"/>
    <m/>
    <s v="SSEC"/>
    <x v="66"/>
    <x v="66"/>
    <x v="5"/>
    <s v="amont"/>
    <s v="aval BV"/>
    <s v="Dordogne amontl confluence Le Combret "/>
    <x v="64"/>
    <x v="64"/>
    <x v="33"/>
    <x v="26"/>
    <x v="867"/>
    <x v="373"/>
    <x v="3"/>
    <x v="1"/>
    <x v="0"/>
    <n v="76"/>
    <n v="21.758800000000001"/>
    <n v="0.16052538185280205"/>
    <n v="2.1121760770105532E-3"/>
  </r>
  <r>
    <x v="69"/>
    <x v="6"/>
    <x v="10"/>
    <m/>
    <s v="SSEC"/>
    <x v="67"/>
    <x v="67"/>
    <x v="5"/>
    <s v="aval"/>
    <s v="aval BV"/>
    <s v="Dordogne aval confluence Le Combret"/>
    <x v="40"/>
    <x v="40"/>
    <x v="31"/>
    <x v="26"/>
    <x v="889"/>
    <x v="391"/>
    <x v="3"/>
    <x v="1"/>
    <x v="0"/>
    <n v="70.3"/>
    <n v="26.158629999999999"/>
    <n v="0.10273663453781054"/>
    <n v="1.4614030517469494E-3"/>
  </r>
  <r>
    <x v="70"/>
    <x v="6"/>
    <x v="10"/>
    <m/>
    <s v="SSEC"/>
    <x v="68"/>
    <x v="68"/>
    <x v="5"/>
    <s v="aval"/>
    <s v="aval BV"/>
    <s v="Dordogne aval confluence Le Combret"/>
    <x v="40"/>
    <x v="40"/>
    <x v="31"/>
    <x v="26"/>
    <x v="903"/>
    <x v="404"/>
    <x v="3"/>
    <x v="1"/>
    <x v="0"/>
    <n v="84.5"/>
    <n v="24.302199999999999"/>
    <n v="0.14307558411837668"/>
    <n v="1.6932021789157004E-3"/>
  </r>
  <r>
    <x v="71"/>
    <x v="6"/>
    <x v="10"/>
    <m/>
    <s v="SSEC"/>
    <x v="69"/>
    <x v="69"/>
    <x v="5"/>
    <s v="aval"/>
    <s v="aval BV"/>
    <s v="Dordogne au barrage de Marèges"/>
    <x v="65"/>
    <x v="65"/>
    <x v="34"/>
    <x v="26"/>
    <x v="920"/>
    <x v="418"/>
    <x v="3"/>
    <x v="1"/>
    <x v="0"/>
    <n v="81.8"/>
    <n v="34.912239999999997"/>
    <n v="6.7111643564988471E-2"/>
    <n v="8.2043574040328198E-4"/>
  </r>
  <r>
    <x v="72"/>
    <x v="6"/>
    <x v="10"/>
    <m/>
    <s v="SSEC"/>
    <x v="70"/>
    <x v="70"/>
    <x v="3"/>
    <m/>
    <m/>
    <s v="SR C-DO_Secteur 1 Point 5B RG"/>
    <x v="66"/>
    <x v="66"/>
    <x v="35"/>
    <x v="26"/>
    <x v="939"/>
    <x v="431"/>
    <x v="3"/>
    <x v="1"/>
    <x v="0"/>
    <n v="84.1"/>
    <n v="30.47784"/>
    <n v="9.0537318210698201E-2"/>
    <n v="1.0765436172496814E-3"/>
  </r>
  <r>
    <x v="73"/>
    <x v="6"/>
    <x v="10"/>
    <m/>
    <s v="SSEC"/>
    <x v="71"/>
    <x v="71"/>
    <x v="5"/>
    <s v="aval"/>
    <s v="aval BV"/>
    <s v="Dordogne aval confluence Le Doustre, en aval du barrage d'Argentat à Longour"/>
    <x v="45"/>
    <x v="45"/>
    <x v="36"/>
    <x v="26"/>
    <x v="952"/>
    <x v="440"/>
    <x v="3"/>
    <x v="1"/>
    <x v="0"/>
    <n v="53.8"/>
    <n v="34.32978"/>
    <n v="4.5649942526188252E-2"/>
    <n v="8.4851194286595267E-4"/>
  </r>
  <r>
    <x v="74"/>
    <x v="6"/>
    <x v="10"/>
    <m/>
    <s v="SSEC"/>
    <x v="72"/>
    <x v="72"/>
    <x v="4"/>
    <s v="amont"/>
    <s v="aval BV"/>
    <s v="Microcentrale sur le Riou Tort en amont de la confluence avec La Maronne (indication des acteurs locaux)"/>
    <x v="67"/>
    <x v="67"/>
    <x v="37"/>
    <x v="26"/>
    <x v="972"/>
    <x v="461"/>
    <x v="3"/>
    <x v="1"/>
    <x v="0"/>
    <n v="199"/>
    <n v="56.615499999999997"/>
    <n v="6.2084384816462813E-2"/>
    <n v="3.1198183324855682E-4"/>
  </r>
  <r>
    <x v="78"/>
    <x v="6"/>
    <x v="10"/>
    <m/>
    <s v="SSEC"/>
    <x v="54"/>
    <x v="76"/>
    <x v="3"/>
    <s v="Hors influence"/>
    <s v="aval BV"/>
    <s v="Etang de Ponty, au NO site Les Salles"/>
    <x v="54"/>
    <x v="54"/>
    <x v="3"/>
    <x v="26"/>
    <x v="168"/>
    <x v="337"/>
    <x v="3"/>
    <x v="1"/>
    <x v="0"/>
    <n v="220"/>
    <n v="90"/>
    <n v="2.7160493827160494E-2"/>
    <n v="1.2345679012345679E-4"/>
  </r>
  <r>
    <x v="79"/>
    <x v="6"/>
    <x v="10"/>
    <m/>
    <s v="SSEC"/>
    <x v="5"/>
    <x v="77"/>
    <x v="1"/>
    <s v="aval"/>
    <s v="aval BV"/>
    <s v="La Luzège aval confluence La Soudeillette"/>
    <x v="5"/>
    <x v="5"/>
    <x v="3"/>
    <x v="26"/>
    <x v="1047"/>
    <x v="336"/>
    <x v="3"/>
    <x v="1"/>
    <x v="0"/>
    <n v="42"/>
    <n v="18"/>
    <n v="0.12962962962962962"/>
    <n v="3.0864197530864196E-3"/>
  </r>
  <r>
    <x v="80"/>
    <x v="6"/>
    <x v="10"/>
    <m/>
    <s v="SSEC"/>
    <x v="60"/>
    <x v="78"/>
    <x v="2"/>
    <m/>
    <m/>
    <s v="Plan d'eau du Puy Nachet"/>
    <x v="70"/>
    <x v="70"/>
    <x v="3"/>
    <x v="26"/>
    <x v="1056"/>
    <x v="193"/>
    <x v="3"/>
    <x v="1"/>
    <x v="0"/>
    <n v="64"/>
    <n v="27"/>
    <n v="8.77914951989026E-2"/>
    <n v="1.3717421124828531E-3"/>
  </r>
  <r>
    <x v="81"/>
    <x v="6"/>
    <x v="10"/>
    <m/>
    <s v="SSEC"/>
    <x v="76"/>
    <x v="79"/>
    <x v="0"/>
    <m/>
    <m/>
    <s v="Plan d'eau sur La Douyge aux Ribières Sauvages"/>
    <x v="71"/>
    <x v="71"/>
    <x v="3"/>
    <x v="26"/>
    <x v="662"/>
    <x v="162"/>
    <x v="3"/>
    <x v="1"/>
    <x v="0"/>
    <n v="17"/>
    <n v="9"/>
    <n v="0.20987654320987653"/>
    <n v="1.2345679012345678E-2"/>
  </r>
  <r>
    <x v="82"/>
    <x v="6"/>
    <x v="10"/>
    <m/>
    <s v="SSEC"/>
    <x v="61"/>
    <x v="80"/>
    <x v="0"/>
    <m/>
    <m/>
    <s v="Plan d'eau sur la Vimbelle juste à proximité point 30"/>
    <x v="72"/>
    <x v="72"/>
    <x v="3"/>
    <x v="26"/>
    <x v="265"/>
    <x v="136"/>
    <x v="3"/>
    <x v="1"/>
    <x v="0"/>
    <n v="26"/>
    <n v="12"/>
    <n v="0.18055555555555555"/>
    <n v="6.9444444444444441E-3"/>
  </r>
  <r>
    <x v="83"/>
    <x v="6"/>
    <x v="10"/>
    <m/>
    <s v="SSEC"/>
    <x v="77"/>
    <x v="81"/>
    <x v="4"/>
    <m/>
    <m/>
    <s v="Plan d'eau sur Glane de Servières à La Brousse"/>
    <x v="73"/>
    <x v="73"/>
    <x v="3"/>
    <x v="26"/>
    <x v="1037"/>
    <x v="311"/>
    <x v="3"/>
    <x v="1"/>
    <x v="0"/>
    <n v="160"/>
    <n v="70"/>
    <n v="3.2653061224489799E-2"/>
    <n v="2.0408163265306123E-4"/>
  </r>
  <r>
    <x v="84"/>
    <x v="6"/>
    <x v="10"/>
    <m/>
    <s v="SSEC"/>
    <x v="62"/>
    <x v="82"/>
    <x v="4"/>
    <m/>
    <m/>
    <s v="Lac de Feyt à l'arrivée Glane de Servières"/>
    <x v="74"/>
    <x v="61"/>
    <x v="3"/>
    <x v="26"/>
    <x v="1070"/>
    <x v="497"/>
    <x v="3"/>
    <x v="1"/>
    <x v="0"/>
    <n v="119"/>
    <n v="49"/>
    <n v="4.9562682215743441E-2"/>
    <n v="4.1649312786339027E-4"/>
  </r>
  <r>
    <x v="85"/>
    <x v="6"/>
    <x v="10"/>
    <m/>
    <s v="SSEC"/>
    <x v="63"/>
    <x v="83"/>
    <x v="4"/>
    <s v="aval"/>
    <s v="aval BV"/>
    <s v=" Etang Clamensac"/>
    <x v="62"/>
    <x v="74"/>
    <x v="3"/>
    <x v="26"/>
    <x v="268"/>
    <x v="328"/>
    <x v="3"/>
    <x v="1"/>
    <x v="0"/>
    <n v="130"/>
    <n v="60"/>
    <n v="3.6111111111111108E-2"/>
    <n v="2.7777777777777778E-4"/>
  </r>
  <r>
    <x v="86"/>
    <x v="6"/>
    <x v="10"/>
    <m/>
    <s v="SSEC"/>
    <x v="78"/>
    <x v="84"/>
    <x v="3"/>
    <m/>
    <m/>
    <s v="Etang de Sornac"/>
    <x v="75"/>
    <x v="75"/>
    <x v="3"/>
    <x v="26"/>
    <x v="295"/>
    <x v="134"/>
    <x v="3"/>
    <x v="1"/>
    <x v="0"/>
    <n v="37"/>
    <n v="16"/>
    <n v="0.14453125"/>
    <n v="3.90625E-3"/>
  </r>
  <r>
    <x v="87"/>
    <x v="6"/>
    <x v="10"/>
    <m/>
    <s v="SSEC"/>
    <x v="58"/>
    <x v="85"/>
    <x v="1"/>
    <s v="aval"/>
    <s v="aval BV"/>
    <s v="Etang sur le rû du jacquet avant confluence La Soudeillette"/>
    <x v="57"/>
    <x v="57"/>
    <x v="3"/>
    <x v="26"/>
    <x v="266"/>
    <x v="292"/>
    <x v="3"/>
    <x v="1"/>
    <x v="0"/>
    <n v="310"/>
    <n v="130"/>
    <n v="1.8343195266272188E-2"/>
    <n v="5.9171597633136094E-5"/>
  </r>
  <r>
    <x v="88"/>
    <x v="6"/>
    <x v="10"/>
    <m/>
    <s v="SSEC"/>
    <x v="79"/>
    <x v="86"/>
    <x v="2"/>
    <m/>
    <m/>
    <s v="Plan d'eau du Puy Nachet"/>
    <x v="59"/>
    <x v="59"/>
    <x v="3"/>
    <x v="26"/>
    <x v="263"/>
    <x v="493"/>
    <x v="3"/>
    <x v="1"/>
    <x v="0"/>
    <n v="34"/>
    <n v="15"/>
    <n v="0.15111111111111111"/>
    <n v="4.4444444444444444E-3"/>
  </r>
  <r>
    <x v="89"/>
    <x v="6"/>
    <x v="10"/>
    <m/>
    <s v="SSEC"/>
    <x v="80"/>
    <x v="87"/>
    <x v="2"/>
    <m/>
    <m/>
    <s v="Plan d'eau du Puy Nachet"/>
    <x v="76"/>
    <x v="76"/>
    <x v="3"/>
    <x v="26"/>
    <x v="665"/>
    <x v="487"/>
    <x v="3"/>
    <x v="1"/>
    <x v="0"/>
    <n v="190"/>
    <n v="80"/>
    <n v="2.9687499999999999E-2"/>
    <n v="1.5625E-4"/>
  </r>
  <r>
    <x v="90"/>
    <x v="6"/>
    <x v="10"/>
    <m/>
    <s v="SSEC"/>
    <x v="81"/>
    <x v="88"/>
    <x v="4"/>
    <m/>
    <m/>
    <s v="Etang à la Besse"/>
    <x v="77"/>
    <x v="77"/>
    <x v="3"/>
    <x v="26"/>
    <x v="315"/>
    <x v="328"/>
    <x v="3"/>
    <x v="1"/>
    <x v="0"/>
    <n v="140"/>
    <n v="60"/>
    <n v="3.888888888888889E-2"/>
    <n v="2.7777777777777778E-4"/>
  </r>
  <r>
    <x v="91"/>
    <x v="6"/>
    <x v="10"/>
    <m/>
    <s v="SSEC"/>
    <x v="29"/>
    <x v="89"/>
    <x v="4"/>
    <m/>
    <m/>
    <s v="Etang St Privat"/>
    <x v="78"/>
    <x v="78"/>
    <x v="3"/>
    <x v="26"/>
    <x v="259"/>
    <x v="191"/>
    <x v="3"/>
    <x v="1"/>
    <x v="0"/>
    <n v="270"/>
    <n v="120"/>
    <n v="1.8749999999999999E-2"/>
    <n v="6.9444444444444444E-5"/>
  </r>
  <r>
    <x v="92"/>
    <x v="6"/>
    <x v="10"/>
    <m/>
    <s v="SSEC"/>
    <x v="82"/>
    <x v="90"/>
    <x v="4"/>
    <m/>
    <m/>
    <s v="Maconne Arrivée Riou Tort"/>
    <x v="79"/>
    <x v="79"/>
    <x v="3"/>
    <x v="26"/>
    <x v="1007"/>
    <x v="302"/>
    <x v="3"/>
    <x v="1"/>
    <x v="0"/>
    <n v="250"/>
    <n v="110"/>
    <n v="2.0661157024793389E-2"/>
    <n v="8.264462809917356E-5"/>
  </r>
  <r>
    <x v="93"/>
    <x v="6"/>
    <x v="10"/>
    <m/>
    <s v="SSEC"/>
    <x v="83"/>
    <x v="91"/>
    <x v="4"/>
    <m/>
    <m/>
    <s v="Etang du Quinsac"/>
    <x v="33"/>
    <x v="33"/>
    <x v="7"/>
    <x v="26"/>
    <x v="829"/>
    <x v="521"/>
    <x v="3"/>
    <x v="1"/>
    <x v="0"/>
    <n v="88"/>
    <n v="36"/>
    <n v="6.7901234567901231E-2"/>
    <n v="7.716049382716049E-4"/>
  </r>
  <r>
    <x v="0"/>
    <x v="0"/>
    <x v="0"/>
    <s v="Filtrée"/>
    <s v="Liquide filtré"/>
    <x v="0"/>
    <x v="0"/>
    <x v="0"/>
    <s v="Amont total"/>
    <s v="Amont BV"/>
    <s v="La Douyge amont"/>
    <x v="0"/>
    <x v="0"/>
    <x v="0"/>
    <x v="45"/>
    <x v="1278"/>
    <x v="0"/>
    <x v="11"/>
    <x v="0"/>
    <x v="0"/>
    <m/>
    <m/>
    <n v="3076.9230769230767"/>
    <n v="2366863.9053254435"/>
  </r>
  <r>
    <x v="1"/>
    <x v="0"/>
    <x v="0"/>
    <s v="Filtrée"/>
    <s v="Liquide filtré"/>
    <x v="1"/>
    <x v="1"/>
    <x v="0"/>
    <s v="Amont total"/>
    <s v="Amont BV"/>
    <s v="La Douyge amont rû provenant site La Bréjade"/>
    <x v="1"/>
    <x v="1"/>
    <x v="0"/>
    <x v="45"/>
    <x v="1278"/>
    <x v="0"/>
    <x v="11"/>
    <x v="0"/>
    <x v="0"/>
    <m/>
    <m/>
    <n v="3076.9230769230767"/>
    <n v="2366863.9053254435"/>
  </r>
  <r>
    <x v="2"/>
    <x v="0"/>
    <x v="0"/>
    <s v="Filtrée"/>
    <s v="Liquide filtré"/>
    <x v="2"/>
    <x v="2"/>
    <x v="0"/>
    <s v="Aval site"/>
    <s v="Aval site"/>
    <s v="La Douyge aval rû2 provenant La bréjade au moulin de Maurissous"/>
    <x v="2"/>
    <x v="2"/>
    <x v="0"/>
    <x v="45"/>
    <x v="1278"/>
    <x v="0"/>
    <x v="11"/>
    <x v="0"/>
    <x v="0"/>
    <m/>
    <m/>
    <n v="3076.9230769230767"/>
    <n v="2366863.9053254435"/>
  </r>
  <r>
    <x v="3"/>
    <x v="0"/>
    <x v="0"/>
    <s v="Filtrée"/>
    <s v="Liquide filtré"/>
    <x v="3"/>
    <x v="3"/>
    <x v="0"/>
    <s v="aval"/>
    <s v="aval BV"/>
    <s v="La Vimbelle aval confluence La douyge"/>
    <x v="3"/>
    <x v="3"/>
    <x v="0"/>
    <x v="45"/>
    <x v="1278"/>
    <x v="0"/>
    <x v="11"/>
    <x v="0"/>
    <x v="0"/>
    <m/>
    <m/>
    <n v="3076.9230769230767"/>
    <n v="2366863.9053254435"/>
  </r>
  <r>
    <x v="4"/>
    <x v="0"/>
    <x v="0"/>
    <s v="Filtrée"/>
    <s v="Liquide filtré"/>
    <x v="4"/>
    <x v="4"/>
    <x v="0"/>
    <s v="amont"/>
    <s v="aval BV"/>
    <s v="La Vimbelle amont confluence La douyge"/>
    <x v="4"/>
    <x v="4"/>
    <x v="0"/>
    <x v="45"/>
    <x v="1278"/>
    <x v="0"/>
    <x v="11"/>
    <x v="0"/>
    <x v="0"/>
    <m/>
    <m/>
    <n v="3076.9230769230767"/>
    <n v="2366863.9053254435"/>
  </r>
  <r>
    <x v="5"/>
    <x v="0"/>
    <x v="0"/>
    <s v="Filtrée"/>
    <s v="Liquide filtré"/>
    <x v="5"/>
    <x v="5"/>
    <x v="1"/>
    <s v="aval"/>
    <s v="aval BV"/>
    <s v="La Luzège aval confluence La Soudeillette"/>
    <x v="5"/>
    <x v="5"/>
    <x v="1"/>
    <x v="45"/>
    <x v="1279"/>
    <x v="572"/>
    <x v="11"/>
    <x v="1"/>
    <x v="0"/>
    <m/>
    <m/>
    <n v="1171.6083981834984"/>
    <n v="672606.45696010941"/>
  </r>
  <r>
    <x v="6"/>
    <x v="0"/>
    <x v="0"/>
    <s v="Filtrée"/>
    <s v="Liquide filtré"/>
    <x v="6"/>
    <x v="6"/>
    <x v="1"/>
    <s v="amont"/>
    <s v="aval BV"/>
    <s v="La Luzège amont confluence La Soudeillette"/>
    <x v="6"/>
    <x v="6"/>
    <x v="1"/>
    <x v="45"/>
    <x v="1280"/>
    <x v="573"/>
    <x v="11"/>
    <x v="1"/>
    <x v="0"/>
    <m/>
    <m/>
    <n v="1355.5799648403934"/>
    <n v="900422.55012758449"/>
  </r>
  <r>
    <x v="7"/>
    <x v="0"/>
    <x v="0"/>
    <s v="Filtrée"/>
    <s v="Liquide filtré"/>
    <x v="7"/>
    <x v="7"/>
    <x v="2"/>
    <s v="aval"/>
    <s v="aval BV"/>
    <s v="Le Doustre aval confluence rû de Barras, à l'O éloigné Le Chataignier"/>
    <x v="7"/>
    <x v="7"/>
    <x v="1"/>
    <x v="45"/>
    <x v="1278"/>
    <x v="0"/>
    <x v="11"/>
    <x v="0"/>
    <x v="0"/>
    <m/>
    <m/>
    <n v="3076.9230769230767"/>
    <n v="2366863.9053254435"/>
  </r>
  <r>
    <x v="8"/>
    <x v="0"/>
    <x v="0"/>
    <s v="Filtrée"/>
    <s v="Liquide filtré"/>
    <x v="8"/>
    <x v="8"/>
    <x v="2"/>
    <s v="aval"/>
    <s v="aval BV"/>
    <s v="Le Doustre aval confluence Le Rabinel"/>
    <x v="8"/>
    <x v="8"/>
    <x v="1"/>
    <x v="45"/>
    <x v="1278"/>
    <x v="0"/>
    <x v="11"/>
    <x v="0"/>
    <x v="0"/>
    <m/>
    <m/>
    <n v="3076.9230769230767"/>
    <n v="2366863.9053254435"/>
  </r>
  <r>
    <x v="9"/>
    <x v="0"/>
    <x v="0"/>
    <s v="Filtrée"/>
    <s v="Liquide filtré"/>
    <x v="9"/>
    <x v="9"/>
    <x v="1"/>
    <s v="Aval site"/>
    <s v="Aval site"/>
    <s v="17 - Secteur 2"/>
    <x v="9"/>
    <x v="9"/>
    <x v="1"/>
    <x v="45"/>
    <x v="1281"/>
    <x v="574"/>
    <x v="11"/>
    <x v="1"/>
    <x v="0"/>
    <m/>
    <m/>
    <n v="2415.0341380825448"/>
    <n v="933182.38209666358"/>
  </r>
  <r>
    <x v="10"/>
    <x v="0"/>
    <x v="0"/>
    <s v="Filtrée"/>
    <s v="Liquide filtré"/>
    <x v="10"/>
    <x v="10"/>
    <x v="1"/>
    <s v="Amont total"/>
    <s v="Amont BV"/>
    <s v="16 - Secteur 2"/>
    <x v="10"/>
    <x v="10"/>
    <x v="1"/>
    <x v="45"/>
    <x v="1282"/>
    <x v="575"/>
    <x v="11"/>
    <x v="1"/>
    <x v="0"/>
    <m/>
    <m/>
    <n v="1414.0101357386879"/>
    <n v="979718.08534616535"/>
  </r>
  <r>
    <x v="11"/>
    <x v="0"/>
    <x v="0"/>
    <s v="Filtrée"/>
    <s v="Liquide filtré"/>
    <x v="11"/>
    <x v="11"/>
    <x v="1"/>
    <s v="Aval site"/>
    <s v="Aval site"/>
    <s v="La Soudeillette au Sud Ouest site La Barrière près Veuillac"/>
    <x v="11"/>
    <x v="11"/>
    <x v="1"/>
    <x v="45"/>
    <x v="1283"/>
    <x v="576"/>
    <x v="11"/>
    <x v="1"/>
    <x v="0"/>
    <m/>
    <m/>
    <n v="2110.6180702570355"/>
    <n v="712753.38215928257"/>
  </r>
  <r>
    <x v="12"/>
    <x v="0"/>
    <x v="0"/>
    <s v="Filtrée"/>
    <s v="Liquide filtré"/>
    <x v="12"/>
    <x v="12"/>
    <x v="1"/>
    <s v="Aval site"/>
    <s v="Aval site"/>
    <s v="18 - Secteur 2"/>
    <x v="12"/>
    <x v="12"/>
    <x v="1"/>
    <x v="45"/>
    <x v="1284"/>
    <x v="577"/>
    <x v="11"/>
    <x v="1"/>
    <x v="0"/>
    <m/>
    <m/>
    <n v="2403.4789508190006"/>
    <n v="924273.77072480472"/>
  </r>
  <r>
    <x v="13"/>
    <x v="0"/>
    <x v="0"/>
    <s v="Filtrée"/>
    <s v="Liquide filtré"/>
    <x v="13"/>
    <x v="13"/>
    <x v="2"/>
    <s v="Aval site"/>
    <s v="Aval site"/>
    <s v="Le Doustre amont confluence Le Rabinel"/>
    <x v="13"/>
    <x v="13"/>
    <x v="1"/>
    <x v="45"/>
    <x v="1285"/>
    <x v="578"/>
    <x v="11"/>
    <x v="1"/>
    <x v="0"/>
    <m/>
    <m/>
    <n v="1547.4073183555613"/>
    <n v="1173290.0103611688"/>
  </r>
  <r>
    <x v="14"/>
    <x v="0"/>
    <x v="0"/>
    <s v="Filtrée"/>
    <s v="Liquide filtré"/>
    <x v="14"/>
    <x v="14"/>
    <x v="2"/>
    <s v="aval"/>
    <s v="aval BV"/>
    <s v="Le Doustre"/>
    <x v="14"/>
    <x v="14"/>
    <x v="1"/>
    <x v="45"/>
    <x v="1278"/>
    <x v="0"/>
    <x v="11"/>
    <x v="0"/>
    <x v="0"/>
    <m/>
    <m/>
    <n v="3076.9230769230767"/>
    <n v="2366863.9053254435"/>
  </r>
  <r>
    <x v="15"/>
    <x v="0"/>
    <x v="0"/>
    <s v="Filtrée"/>
    <s v="Liquide filtré"/>
    <x v="15"/>
    <x v="15"/>
    <x v="3"/>
    <s v="amont"/>
    <s v="aval BV"/>
    <s v="La Diège Amont Les Salles près Ussel"/>
    <x v="15"/>
    <x v="15"/>
    <x v="2"/>
    <x v="45"/>
    <x v="1278"/>
    <x v="0"/>
    <x v="11"/>
    <x v="0"/>
    <x v="0"/>
    <m/>
    <m/>
    <n v="3076.9230769230767"/>
    <n v="2366863.9053254435"/>
  </r>
  <r>
    <x v="16"/>
    <x v="0"/>
    <x v="0"/>
    <s v="Filtrée"/>
    <s v="Liquide filtré"/>
    <x v="16"/>
    <x v="16"/>
    <x v="3"/>
    <s v="aval"/>
    <s v="aval BV"/>
    <s v="7 - La Diège - Aval les salles"/>
    <x v="16"/>
    <x v="16"/>
    <x v="2"/>
    <x v="45"/>
    <x v="1278"/>
    <x v="0"/>
    <x v="11"/>
    <x v="0"/>
    <x v="0"/>
    <m/>
    <m/>
    <n v="3076.9230769230767"/>
    <n v="2366863.9053254435"/>
  </r>
  <r>
    <x v="17"/>
    <x v="0"/>
    <x v="0"/>
    <s v="Filtrée"/>
    <s v="Liquide filtré"/>
    <x v="17"/>
    <x v="17"/>
    <x v="3"/>
    <s v="amont"/>
    <s v="aval BV"/>
    <s v="Rû Le Malpouge amont confluence rû le Longy"/>
    <x v="17"/>
    <x v="17"/>
    <x v="3"/>
    <x v="45"/>
    <x v="1286"/>
    <x v="579"/>
    <x v="11"/>
    <x v="1"/>
    <x v="0"/>
    <m/>
    <m/>
    <n v="1072.0599721940439"/>
    <n v="563163.16615054093"/>
  </r>
  <r>
    <x v="18"/>
    <x v="0"/>
    <x v="0"/>
    <s v="Filtrée"/>
    <s v="Liquide filtré"/>
    <x v="18"/>
    <x v="18"/>
    <x v="3"/>
    <s v="Aval site"/>
    <s v="Aval site"/>
    <s v="10 - Ru Malponge aval conf, Longy"/>
    <x v="18"/>
    <x v="18"/>
    <x v="3"/>
    <x v="45"/>
    <x v="1287"/>
    <x v="580"/>
    <x v="11"/>
    <x v="1"/>
    <x v="0"/>
    <m/>
    <m/>
    <n v="2283.305003278047"/>
    <n v="834157.07807913644"/>
  </r>
  <r>
    <x v="19"/>
    <x v="0"/>
    <x v="0"/>
    <s v="Filtrée"/>
    <s v="Liquide filtré"/>
    <x v="19"/>
    <x v="19"/>
    <x v="3"/>
    <s v="Amont total"/>
    <s v="Amont BV"/>
    <s v="11 - La Diège - Amont conf, Malponge"/>
    <x v="19"/>
    <x v="19"/>
    <x v="3"/>
    <x v="45"/>
    <x v="1278"/>
    <x v="0"/>
    <x v="11"/>
    <x v="0"/>
    <x v="0"/>
    <m/>
    <m/>
    <n v="3076.9230769230767"/>
    <n v="2366863.9053254435"/>
  </r>
  <r>
    <x v="20"/>
    <x v="0"/>
    <x v="0"/>
    <s v="Filtrée"/>
    <s v="Liquide filtré"/>
    <x v="20"/>
    <x v="20"/>
    <x v="3"/>
    <s v="aval"/>
    <s v="aval BV"/>
    <s v="12 - Diège aval conf, Malponge"/>
    <x v="20"/>
    <x v="20"/>
    <x v="3"/>
    <x v="45"/>
    <x v="1278"/>
    <x v="0"/>
    <x v="11"/>
    <x v="0"/>
    <x v="0"/>
    <m/>
    <m/>
    <n v="3076.9230769230767"/>
    <n v="2366863.9053254435"/>
  </r>
  <r>
    <x v="21"/>
    <x v="0"/>
    <x v="1"/>
    <s v="Filtrée"/>
    <s v="Liquide filtré"/>
    <x v="21"/>
    <x v="21"/>
    <x v="3"/>
    <s v="amont"/>
    <s v="aval BV"/>
    <s v="12B - Source de la Venne S1"/>
    <x v="21"/>
    <x v="21"/>
    <x v="3"/>
    <x v="45"/>
    <x v="1288"/>
    <x v="581"/>
    <x v="11"/>
    <x v="1"/>
    <x v="0"/>
    <m/>
    <m/>
    <n v="3299.3569833902829"/>
    <n v="435430.26015385136"/>
  </r>
  <r>
    <x v="22"/>
    <x v="0"/>
    <x v="0"/>
    <s v="Filtrée"/>
    <s v="Liquide filtré"/>
    <x v="22"/>
    <x v="22"/>
    <x v="0"/>
    <s v="Amont total"/>
    <s v="Amont BV"/>
    <s v="32 - Amont Vimbelle Corrèze"/>
    <x v="22"/>
    <x v="22"/>
    <x v="0"/>
    <x v="45"/>
    <x v="1278"/>
    <x v="0"/>
    <x v="11"/>
    <x v="0"/>
    <x v="0"/>
    <m/>
    <m/>
    <n v="3076.9230769230767"/>
    <n v="2366863.9053254435"/>
  </r>
  <r>
    <x v="23"/>
    <x v="0"/>
    <x v="0"/>
    <s v="Filtrée"/>
    <s v="Liquide filtré"/>
    <x v="23"/>
    <x v="23"/>
    <x v="0"/>
    <s v="aval"/>
    <s v="aval BV"/>
    <s v="33 - Aval vimbelle Corrèze"/>
    <x v="23"/>
    <x v="23"/>
    <x v="0"/>
    <x v="45"/>
    <x v="1278"/>
    <x v="0"/>
    <x v="11"/>
    <x v="0"/>
    <x v="0"/>
    <m/>
    <m/>
    <n v="3076.9230769230767"/>
    <n v="2366863.9053254435"/>
  </r>
  <r>
    <x v="24"/>
    <x v="0"/>
    <x v="0"/>
    <s v="Filtrée"/>
    <s v="Liquide filtré"/>
    <x v="24"/>
    <x v="24"/>
    <x v="0"/>
    <s v="amont"/>
    <s v="aval BV"/>
    <s v="34 - La Corrèze - vimbelle amont confluence"/>
    <x v="24"/>
    <x v="24"/>
    <x v="0"/>
    <x v="45"/>
    <x v="1278"/>
    <x v="0"/>
    <x v="11"/>
    <x v="0"/>
    <x v="0"/>
    <m/>
    <m/>
    <n v="3076.9230769230767"/>
    <n v="2366863.9053254435"/>
  </r>
  <r>
    <x v="25"/>
    <x v="0"/>
    <x v="0"/>
    <s v="Filtrée"/>
    <s v="Liquide filtré"/>
    <x v="25"/>
    <x v="25"/>
    <x v="0"/>
    <s v="aval"/>
    <s v="aval BV"/>
    <s v="35 - La Corrèze - vimbelle aval conf,"/>
    <x v="25"/>
    <x v="25"/>
    <x v="0"/>
    <x v="45"/>
    <x v="1278"/>
    <x v="0"/>
    <x v="11"/>
    <x v="0"/>
    <x v="0"/>
    <m/>
    <m/>
    <n v="3076.9230769230767"/>
    <n v="2366863.9053254435"/>
  </r>
  <r>
    <x v="26"/>
    <x v="0"/>
    <x v="0"/>
    <s v="Filtrée"/>
    <s v="Liquide filtré"/>
    <x v="26"/>
    <x v="26"/>
    <x v="4"/>
    <s v="Amont total"/>
    <s v="Amont BV"/>
    <s v="37B - Glane de Serveil amont conf pré bos"/>
    <x v="26"/>
    <x v="26"/>
    <x v="4"/>
    <x v="45"/>
    <x v="1289"/>
    <x v="582"/>
    <x v="11"/>
    <x v="1"/>
    <x v="0"/>
    <m/>
    <m/>
    <n v="901.23722937191894"/>
    <n v="397991.98636692716"/>
  </r>
  <r>
    <x v="27"/>
    <x v="0"/>
    <x v="0"/>
    <s v="Filtrée"/>
    <s v="Liquide filtré"/>
    <x v="27"/>
    <x v="27"/>
    <x v="4"/>
    <s v="Aval site"/>
    <s v="Aval site"/>
    <s v="38 - Glane de Seveil aval pre bos"/>
    <x v="27"/>
    <x v="27"/>
    <x v="1"/>
    <x v="45"/>
    <x v="1290"/>
    <x v="583"/>
    <x v="11"/>
    <x v="1"/>
    <x v="0"/>
    <m/>
    <m/>
    <n v="6577.1142483950571"/>
    <n v="432584.31836441287"/>
  </r>
  <r>
    <x v="28"/>
    <x v="0"/>
    <x v="0"/>
    <s v="Filtrée"/>
    <s v="Liquide filtré"/>
    <x v="28"/>
    <x v="28"/>
    <x v="4"/>
    <s v="amont"/>
    <s v="aval BV"/>
    <s v="42 - La Rochette amont ru de Clamensac / conf"/>
    <x v="28"/>
    <x v="28"/>
    <x v="1"/>
    <x v="45"/>
    <x v="1291"/>
    <x v="584"/>
    <x v="11"/>
    <x v="1"/>
    <x v="0"/>
    <m/>
    <m/>
    <n v="2686.2411803271198"/>
    <n v="288635.66715541063"/>
  </r>
  <r>
    <x v="29"/>
    <x v="0"/>
    <x v="2"/>
    <s v="Filtrée"/>
    <s v="Liquide filtré"/>
    <x v="29"/>
    <x v="29"/>
    <x v="4"/>
    <m/>
    <m/>
    <s v="Etang de Saint Privat"/>
    <x v="29"/>
    <x v="29"/>
    <x v="1"/>
    <x v="45"/>
    <x v="1284"/>
    <x v="577"/>
    <x v="11"/>
    <x v="1"/>
    <x v="0"/>
    <m/>
    <m/>
    <n v="2403.4789508190006"/>
    <n v="924273.77072480472"/>
  </r>
  <r>
    <x v="30"/>
    <x v="0"/>
    <x v="0"/>
    <s v="Filtrée"/>
    <s v="Liquide filtré"/>
    <x v="30"/>
    <x v="30"/>
    <x v="4"/>
    <s v="aval"/>
    <s v="aval BV"/>
    <s v="La Rochette aval confluence ruisseau Clamensac"/>
    <x v="30"/>
    <x v="30"/>
    <x v="5"/>
    <x v="45"/>
    <x v="1292"/>
    <x v="585"/>
    <x v="11"/>
    <x v="1"/>
    <x v="0"/>
    <m/>
    <m/>
    <n v="1332.432627907624"/>
    <n v="284060.27326605015"/>
  </r>
  <r>
    <x v="31"/>
    <x v="0"/>
    <x v="0"/>
    <s v="Filtrée"/>
    <s v="Liquide filtré"/>
    <x v="31"/>
    <x v="31"/>
    <x v="4"/>
    <s v="amont"/>
    <s v="aval BV"/>
    <s v="44 - Riou tort Amont"/>
    <x v="31"/>
    <x v="31"/>
    <x v="1"/>
    <x v="45"/>
    <x v="1278"/>
    <x v="0"/>
    <x v="11"/>
    <x v="0"/>
    <x v="0"/>
    <m/>
    <m/>
    <n v="3076.9230769230767"/>
    <n v="2366863.9053254435"/>
  </r>
  <r>
    <x v="32"/>
    <x v="0"/>
    <x v="0"/>
    <s v="Filtrée"/>
    <s v="Liquide filtré"/>
    <x v="32"/>
    <x v="32"/>
    <x v="4"/>
    <s v="aval"/>
    <s v="aval BV"/>
    <s v="45 - Riou tort aval"/>
    <x v="32"/>
    <x v="32"/>
    <x v="6"/>
    <x v="45"/>
    <x v="1293"/>
    <x v="586"/>
    <x v="11"/>
    <x v="1"/>
    <x v="0"/>
    <m/>
    <m/>
    <n v="1325.4013211640538"/>
    <n v="281070.18594294525"/>
  </r>
  <r>
    <x v="33"/>
    <x v="0"/>
    <x v="2"/>
    <s v="Filtrée"/>
    <s v="Liquide filtré"/>
    <x v="33"/>
    <x v="33"/>
    <x v="4"/>
    <s v="Aval site"/>
    <s v="Aval site"/>
    <s v="19 - Etang de Quinsac"/>
    <x v="33"/>
    <x v="33"/>
    <x v="7"/>
    <x v="45"/>
    <x v="1294"/>
    <x v="0"/>
    <x v="11"/>
    <x v="0"/>
    <x v="0"/>
    <m/>
    <m/>
    <n v="3214.8934446155149"/>
    <n v="2583884.9650579528"/>
  </r>
  <r>
    <x v="34"/>
    <x v="0"/>
    <x v="0"/>
    <s v="Filtrée"/>
    <s v="LIQFIL"/>
    <x v="34"/>
    <x v="34"/>
    <x v="5"/>
    <s v="aval"/>
    <s v="aval BV"/>
    <s v="Aval éloigné confluence de l'Isle"/>
    <x v="34"/>
    <x v="34"/>
    <x v="8"/>
    <x v="45"/>
    <x v="1295"/>
    <x v="587"/>
    <x v="11"/>
    <x v="1"/>
    <x v="0"/>
    <m/>
    <m/>
    <n v="3261.8642903972145"/>
    <n v="425590.34595874319"/>
  </r>
  <r>
    <x v="35"/>
    <x v="0"/>
    <x v="0"/>
    <s v="Filtrée"/>
    <s v="LIQFIL"/>
    <x v="35"/>
    <x v="35"/>
    <x v="5"/>
    <s v="aval"/>
    <s v="Dordogne"/>
    <s v="Aval confluence avec la Vejère"/>
    <x v="35"/>
    <x v="35"/>
    <x v="9"/>
    <x v="45"/>
    <x v="1296"/>
    <x v="588"/>
    <x v="11"/>
    <x v="1"/>
    <x v="0"/>
    <m/>
    <m/>
    <n v="953.63474270750226"/>
    <n v="445615.41902441037"/>
  </r>
  <r>
    <x v="36"/>
    <x v="0"/>
    <x v="0"/>
    <s v="Filtrée"/>
    <s v="LIQFIL"/>
    <x v="36"/>
    <x v="36"/>
    <x v="6"/>
    <s v="amont"/>
    <s v="aval BV"/>
    <s v="Amont confluence la Dronne"/>
    <x v="36"/>
    <x v="36"/>
    <x v="10"/>
    <x v="45"/>
    <x v="1297"/>
    <x v="589"/>
    <x v="11"/>
    <x v="1"/>
    <x v="0"/>
    <m/>
    <m/>
    <n v="1055.3090351285157"/>
    <n v="178188.34553982061"/>
  </r>
  <r>
    <x v="37"/>
    <x v="0"/>
    <x v="0"/>
    <s v="Filtrée"/>
    <s v="LIQFIL"/>
    <x v="37"/>
    <x v="37"/>
    <x v="6"/>
    <s v="Aval site"/>
    <s v="Aval site"/>
    <s v="Aval confluence la Dronne"/>
    <x v="37"/>
    <x v="37"/>
    <x v="11"/>
    <x v="45"/>
    <x v="1298"/>
    <x v="590"/>
    <x v="11"/>
    <x v="1"/>
    <x v="0"/>
    <m/>
    <m/>
    <n v="2752.4772642256075"/>
    <n v="303045.24360315537"/>
  </r>
  <r>
    <x v="38"/>
    <x v="0"/>
    <x v="0"/>
    <s v="Filtrée"/>
    <s v="Liquide filtré"/>
    <x v="38"/>
    <x v="38"/>
    <x v="5"/>
    <s v="aval"/>
    <s v="aval BV"/>
    <s v="Dordogne aval confluence L'Isle. "/>
    <x v="38"/>
    <x v="38"/>
    <x v="12"/>
    <x v="45"/>
    <x v="1299"/>
    <x v="591"/>
    <x v="11"/>
    <x v="1"/>
    <x v="0"/>
    <m/>
    <m/>
    <n v="2260.1893857890136"/>
    <n v="204338.24238533279"/>
  </r>
  <r>
    <x v="39"/>
    <x v="0"/>
    <x v="0"/>
    <s v="Filtrée"/>
    <s v="Liquide filtré"/>
    <x v="39"/>
    <x v="39"/>
    <x v="5"/>
    <s v="amont"/>
    <s v="Dordogne"/>
    <s v="Dordogne amont à Ribeyrol au lieu-dit Lac de Madic"/>
    <x v="39"/>
    <x v="39"/>
    <x v="13"/>
    <x v="45"/>
    <x v="1294"/>
    <x v="0"/>
    <x v="11"/>
    <x v="0"/>
    <x v="0"/>
    <m/>
    <m/>
    <n v="3214.8934446155149"/>
    <n v="2583884.9650579528"/>
  </r>
  <r>
    <x v="40"/>
    <x v="0"/>
    <x v="0"/>
    <s v="Filtrée"/>
    <s v="Liquide filtré"/>
    <x v="40"/>
    <x v="40"/>
    <x v="5"/>
    <s v="aval"/>
    <s v="Dordogne"/>
    <s v="Dordogne aval conflence le Combret"/>
    <x v="40"/>
    <x v="40"/>
    <x v="14"/>
    <x v="45"/>
    <x v="1294"/>
    <x v="0"/>
    <x v="11"/>
    <x v="0"/>
    <x v="0"/>
    <m/>
    <m/>
    <n v="3214.8934446155149"/>
    <n v="2583884.9650579528"/>
  </r>
  <r>
    <x v="41"/>
    <x v="0"/>
    <x v="0"/>
    <s v="Filtrée"/>
    <s v="Liquide filtré"/>
    <x v="41"/>
    <x v="41"/>
    <x v="5"/>
    <s v="aval"/>
    <s v="Dordogne"/>
    <s v="Dordogne aval confluence la Diège"/>
    <x v="41"/>
    <x v="41"/>
    <x v="15"/>
    <x v="45"/>
    <x v="1294"/>
    <x v="0"/>
    <x v="11"/>
    <x v="0"/>
    <x v="0"/>
    <m/>
    <m/>
    <n v="3214.8934446155149"/>
    <n v="2583884.9650579528"/>
  </r>
  <r>
    <x v="42"/>
    <x v="0"/>
    <x v="3"/>
    <s v="Filtrée"/>
    <s v="Liquide filtré"/>
    <x v="42"/>
    <x v="42"/>
    <x v="5"/>
    <m/>
    <s v="Dordogne"/>
    <s v="Dordogne au barrage de Marèges"/>
    <x v="42"/>
    <x v="42"/>
    <x v="16"/>
    <x v="45"/>
    <x v="1294"/>
    <x v="0"/>
    <x v="11"/>
    <x v="0"/>
    <x v="0"/>
    <m/>
    <m/>
    <n v="3214.8934446155149"/>
    <n v="2583884.9650579528"/>
  </r>
  <r>
    <x v="43"/>
    <x v="0"/>
    <x v="0"/>
    <s v="Filtrée"/>
    <s v="Liquide filtré"/>
    <x v="43"/>
    <x v="43"/>
    <x v="5"/>
    <m/>
    <s v="Dordogne"/>
    <s v="au pont de Vernejoux"/>
    <x v="43"/>
    <x v="43"/>
    <x v="17"/>
    <x v="45"/>
    <x v="1294"/>
    <x v="0"/>
    <x v="11"/>
    <x v="0"/>
    <x v="0"/>
    <m/>
    <m/>
    <n v="3214.8934446155149"/>
    <n v="2583884.9650579528"/>
  </r>
  <r>
    <x v="44"/>
    <x v="0"/>
    <x v="0"/>
    <s v="Filtrée"/>
    <s v="Liquide filtré"/>
    <x v="44"/>
    <x v="44"/>
    <x v="5"/>
    <s v="aval"/>
    <s v="Dordogne"/>
    <s v="Dordogne aval confluence la Luzege"/>
    <x v="44"/>
    <x v="44"/>
    <x v="18"/>
    <x v="45"/>
    <x v="1300"/>
    <x v="592"/>
    <x v="11"/>
    <x v="1"/>
    <x v="0"/>
    <m/>
    <m/>
    <n v="1322.7836753684671"/>
    <n v="857380.75939243892"/>
  </r>
  <r>
    <x v="45"/>
    <x v="0"/>
    <x v="3"/>
    <s v="Filtrée"/>
    <s v="Liquide filtré"/>
    <x v="45"/>
    <x v="45"/>
    <x v="5"/>
    <m/>
    <s v="Dordogne"/>
    <s v="barrage d'Argentat"/>
    <x v="45"/>
    <x v="45"/>
    <x v="19"/>
    <x v="45"/>
    <x v="1294"/>
    <x v="0"/>
    <x v="11"/>
    <x v="0"/>
    <x v="0"/>
    <m/>
    <m/>
    <n v="3214.8934446155149"/>
    <n v="2583884.9650579528"/>
  </r>
  <r>
    <x v="46"/>
    <x v="0"/>
    <x v="0"/>
    <s v="Filtrée"/>
    <s v="Liquide filtré"/>
    <x v="46"/>
    <x v="46"/>
    <x v="5"/>
    <m/>
    <s v="Dordogne"/>
    <s v="De Servières à Gleny"/>
    <x v="46"/>
    <x v="46"/>
    <x v="20"/>
    <x v="45"/>
    <x v="1301"/>
    <x v="0"/>
    <x v="11"/>
    <x v="0"/>
    <x v="0"/>
    <m/>
    <m/>
    <n v="3280.5035149137939"/>
    <n v="2690425.8278404386"/>
  </r>
  <r>
    <x v="47"/>
    <x v="0"/>
    <x v="0"/>
    <s v="Filtrée"/>
    <s v="Liquide filtré"/>
    <x v="47"/>
    <x v="47"/>
    <x v="5"/>
    <m/>
    <s v="Dordogne"/>
    <s v="La maronne à Escourbanniez"/>
    <x v="47"/>
    <x v="47"/>
    <x v="21"/>
    <x v="45"/>
    <x v="1302"/>
    <x v="593"/>
    <x v="11"/>
    <x v="1"/>
    <x v="0"/>
    <m/>
    <m/>
    <n v="1414.0101357386882"/>
    <n v="979718.08534616581"/>
  </r>
  <r>
    <x v="48"/>
    <x v="0"/>
    <x v="3"/>
    <s v="Filtrée"/>
    <s v="Liquide filtré"/>
    <x v="48"/>
    <x v="48"/>
    <x v="4"/>
    <m/>
    <m/>
    <s v="barrage du Gour noir"/>
    <x v="48"/>
    <x v="48"/>
    <x v="22"/>
    <x v="45"/>
    <x v="1303"/>
    <x v="594"/>
    <x v="11"/>
    <x v="1"/>
    <x v="0"/>
    <m/>
    <m/>
    <n v="2462.3877486331949"/>
    <n v="970136.54793902056"/>
  </r>
  <r>
    <x v="49"/>
    <x v="0"/>
    <x v="0"/>
    <s v="Filtrée"/>
    <s v="Liquide filtré"/>
    <x v="49"/>
    <x v="49"/>
    <x v="5"/>
    <m/>
    <s v="Dordogne"/>
    <s v="La Cère à Bretenoux"/>
    <x v="49"/>
    <x v="49"/>
    <x v="23"/>
    <x v="45"/>
    <x v="1304"/>
    <x v="595"/>
    <x v="11"/>
    <x v="1"/>
    <x v="0"/>
    <m/>
    <m/>
    <n v="1464.5104977293736"/>
    <n v="1050947.5890001669"/>
  </r>
  <r>
    <x v="50"/>
    <x v="0"/>
    <x v="3"/>
    <s v="Filtrée"/>
    <s v="Liquide filtré"/>
    <x v="50"/>
    <x v="50"/>
    <x v="5"/>
    <s v="Amont total"/>
    <s v="Dordogne"/>
    <s v="chateau du Val"/>
    <x v="50"/>
    <x v="50"/>
    <x v="24"/>
    <x v="45"/>
    <x v="1294"/>
    <x v="0"/>
    <x v="11"/>
    <x v="0"/>
    <x v="0"/>
    <m/>
    <m/>
    <n v="3214.8934446155149"/>
    <n v="2583884.9650579528"/>
  </r>
  <r>
    <x v="94"/>
    <x v="9"/>
    <x v="15"/>
    <m/>
    <m/>
    <x v="84"/>
    <x v="92"/>
    <x v="7"/>
    <m/>
    <m/>
    <m/>
    <x v="80"/>
    <x v="80"/>
    <x v="41"/>
    <x v="46"/>
    <x v="1305"/>
    <x v="596"/>
    <x v="1"/>
    <x v="2"/>
    <x v="6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8">
  <r>
    <x v="0"/>
    <x v="0"/>
    <x v="0"/>
    <s v="Filtrée"/>
    <s v="Liquide filtré"/>
    <x v="0"/>
    <x v="0"/>
    <s v="Secteur 4"/>
    <s v="Amont total"/>
    <s v="Amont BV"/>
    <s v="La Douyge amont"/>
    <x v="0"/>
    <x v="0"/>
    <x v="0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26"/>
    <s v="45.422462000000003"/>
    <s v="1.856296000000000"/>
    <s v="monzogranites, granodiorites"/>
    <s v="paléozoïque"/>
    <s v="carbonifère"/>
    <s v="peralumineux"/>
    <s v="Massif central"/>
    <n v="16"/>
    <s v="granitoïdes peralumineux - granites et granodiorites - T"/>
    <s v="15083-16"/>
  </r>
  <r>
    <x v="0"/>
    <x v="0"/>
    <x v="0"/>
    <s v="Filtrée"/>
    <s v="Liquide filtré"/>
    <x v="0"/>
    <x v="0"/>
    <s v="Secteur 4"/>
    <s v="Amont total"/>
    <s v="Amont BV"/>
    <s v="La Douyge amont"/>
    <x v="0"/>
    <x v="0"/>
    <x v="0"/>
    <x v="1"/>
    <x v="1"/>
    <x v="0"/>
    <x v="0"/>
    <x v="0"/>
    <x v="0"/>
    <n v="1.5000000000000001E-2"/>
    <n v="7.5000000000000006E-3"/>
    <n v="266.66666666666663"/>
    <n v="17777.777777777774"/>
    <m/>
    <m/>
    <m/>
    <m/>
    <x v="0"/>
    <s v="E26"/>
    <s v="45.422462000000003"/>
    <s v="1.856296000000000"/>
    <s v="monzogranites, granodiorites"/>
    <s v="paléozoïque"/>
    <s v="carbonifère"/>
    <s v="peralumineux"/>
    <s v="Massif central"/>
    <n v="16"/>
    <s v="granitoïdes peralumineux - granites et granodiorites - T"/>
    <s v="15083-16"/>
  </r>
  <r>
    <x v="0"/>
    <x v="0"/>
    <x v="0"/>
    <s v="Filtrée"/>
    <s v="Liquide filtré"/>
    <x v="0"/>
    <x v="0"/>
    <s v="Secteur 4"/>
    <s v="Amont total"/>
    <s v="Amont BV"/>
    <s v="La Douyge amont"/>
    <x v="0"/>
    <x v="0"/>
    <x v="0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26"/>
    <s v="45.422462000000003"/>
    <s v="1.856296000000000"/>
    <s v="monzogranites, granodiorites"/>
    <s v="paléozoïque"/>
    <s v="carbonifère"/>
    <s v="peralumineux"/>
    <s v="Massif central"/>
    <n v="16"/>
    <s v="granitoïdes peralumineux - granites et granodiorites - T"/>
    <s v="15083-16"/>
  </r>
  <r>
    <x v="0"/>
    <x v="0"/>
    <x v="0"/>
    <s v="Filtrée"/>
    <s v="Liquide filtré"/>
    <x v="0"/>
    <x v="0"/>
    <s v="Secteur 4"/>
    <s v="Amont total"/>
    <s v="Amont BV"/>
    <s v="La Douyge amont"/>
    <x v="0"/>
    <x v="0"/>
    <x v="0"/>
    <x v="3"/>
    <x v="3"/>
    <x v="1"/>
    <x v="0"/>
    <x v="1"/>
    <x v="0"/>
    <n v="6.3822943987529501E-3"/>
    <n v="4.3186861284656899E-3"/>
    <n v="342.19491348294099"/>
    <n v="53616.284693762042"/>
    <m/>
    <m/>
    <m/>
    <m/>
    <x v="0"/>
    <s v="E26"/>
    <s v="45.422462000000003"/>
    <s v="1.856296000000000"/>
    <s v="monzogranites, granodiorites"/>
    <s v="paléozoïque"/>
    <s v="carbonifère"/>
    <s v="peralumineux"/>
    <s v="Massif central"/>
    <n v="16"/>
    <s v="granitoïdes peralumineux - granites et granodiorites - T"/>
    <s v="15083-16"/>
  </r>
  <r>
    <x v="0"/>
    <x v="0"/>
    <x v="0"/>
    <s v="Filtrée"/>
    <s v="Liquide filtré"/>
    <x v="0"/>
    <x v="0"/>
    <s v="Secteur 4"/>
    <s v="Amont total"/>
    <s v="Amont BV"/>
    <s v="La Douyge amont"/>
    <x v="0"/>
    <x v="0"/>
    <x v="0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26"/>
    <s v="45.422462000000003"/>
    <s v="1.856296000000000"/>
    <s v="monzogranites, granodiorites"/>
    <s v="paléozoïque"/>
    <s v="carbonifère"/>
    <s v="peralumineux"/>
    <s v="Massif central"/>
    <n v="16"/>
    <s v="granitoïdes peralumineux - granites et granodiorites - T"/>
    <s v="15083-16"/>
  </r>
  <r>
    <x v="0"/>
    <x v="0"/>
    <x v="0"/>
    <s v="Filtrée"/>
    <s v="Liquide filtré"/>
    <x v="0"/>
    <x v="0"/>
    <s v="Secteur 4"/>
    <s v="Amont total"/>
    <s v="Amont BV"/>
    <s v="La Douyge amont"/>
    <x v="0"/>
    <x v="0"/>
    <x v="0"/>
    <x v="5"/>
    <x v="5"/>
    <x v="2"/>
    <x v="0"/>
    <x v="1"/>
    <x v="0"/>
    <n v="5.5563126304327498E-2"/>
    <n v="4.37296301829714E-2"/>
    <n v="29.055948998566837"/>
    <n v="522.93581969133788"/>
    <m/>
    <m/>
    <m/>
    <m/>
    <x v="0"/>
    <s v="E26"/>
    <s v="45.422462000000003"/>
    <s v="1.856296000000000"/>
    <s v="monzogranites, granodiorites"/>
    <s v="paléozoïque"/>
    <s v="carbonifère"/>
    <s v="peralumineux"/>
    <s v="Massif central"/>
    <n v="16"/>
    <s v="granitoïdes peralumineux - granites et granodiorites - T"/>
    <s v="15083-16"/>
  </r>
  <r>
    <x v="1"/>
    <x v="0"/>
    <x v="0"/>
    <s v="Filtrée"/>
    <s v="Liquide filtré"/>
    <x v="1"/>
    <x v="1"/>
    <s v="Secteur 4"/>
    <s v="Amont total"/>
    <s v="Amont BV"/>
    <s v="La Douyge amont rû provenant site La Bréjade"/>
    <x v="1"/>
    <x v="1"/>
    <x v="0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26A"/>
    <s v="45.428609999999999"/>
    <s v="1.8480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0"/>
    <x v="0"/>
    <x v="0"/>
    <s v="Filtrée"/>
    <s v="Liquide filtré"/>
    <x v="0"/>
    <x v="0"/>
    <s v="Secteur 4"/>
    <s v="Amont total"/>
    <s v="Amont BV"/>
    <s v="La Douyge amont"/>
    <x v="0"/>
    <x v="0"/>
    <x v="0"/>
    <x v="6"/>
    <x v="6"/>
    <x v="0"/>
    <x v="1"/>
    <x v="0"/>
    <x v="0"/>
    <n v="7"/>
    <n v="3.5"/>
    <n v="0.5714285714285714"/>
    <n v="8.1632653061224483E-2"/>
    <m/>
    <m/>
    <m/>
    <m/>
    <x v="0"/>
    <s v="E26"/>
    <s v="45.422462000000003"/>
    <s v="1.856296000000000"/>
    <s v="monzogranites, granodiorites"/>
    <s v="paléozoïque"/>
    <s v="carbonifère"/>
    <s v="peralumineux"/>
    <s v="Massif central"/>
    <n v="16"/>
    <s v="granitoïdes peralumineux - granites et granodiorites - T"/>
    <s v="15083-16"/>
  </r>
  <r>
    <x v="1"/>
    <x v="0"/>
    <x v="0"/>
    <s v="Filtrée"/>
    <s v="Liquide filtré"/>
    <x v="1"/>
    <x v="1"/>
    <s v="Secteur 4"/>
    <s v="Amont total"/>
    <s v="Amont BV"/>
    <s v="La Douyge amont rû provenant site La Bréjade"/>
    <x v="1"/>
    <x v="1"/>
    <x v="0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26A"/>
    <s v="45.428609999999999"/>
    <s v="1.8480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"/>
    <x v="0"/>
    <x v="0"/>
    <s v="Filtrée"/>
    <s v="Liquide filtré"/>
    <x v="1"/>
    <x v="1"/>
    <s v="Secteur 4"/>
    <s v="Amont total"/>
    <s v="Amont BV"/>
    <s v="La Douyge amont rû provenant site La Bréjade"/>
    <x v="1"/>
    <x v="1"/>
    <x v="0"/>
    <x v="1"/>
    <x v="7"/>
    <x v="0"/>
    <x v="0"/>
    <x v="0"/>
    <x v="0"/>
    <n v="2.1000000000000001E-2"/>
    <n v="1.0500000000000001E-2"/>
    <n v="190.47619047619048"/>
    <n v="9070.2947845804974"/>
    <m/>
    <m/>
    <m/>
    <m/>
    <x v="0"/>
    <s v="E26A"/>
    <s v="45.428609999999999"/>
    <s v="1.8480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"/>
    <x v="0"/>
    <x v="0"/>
    <s v="Filtrée"/>
    <s v="Liquide filtré"/>
    <x v="1"/>
    <x v="1"/>
    <s v="Secteur 4"/>
    <s v="Amont total"/>
    <s v="Amont BV"/>
    <s v="La Douyge amont rû provenant site La Bréjade"/>
    <x v="1"/>
    <x v="1"/>
    <x v="0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26A"/>
    <s v="45.428609999999999"/>
    <s v="1.8480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"/>
    <x v="0"/>
    <x v="0"/>
    <s v="Filtrée"/>
    <s v="Liquide filtré"/>
    <x v="1"/>
    <x v="1"/>
    <s v="Secteur 4"/>
    <s v="Amont total"/>
    <s v="Amont BV"/>
    <s v="La Douyge amont rû provenant site La Bréjade"/>
    <x v="1"/>
    <x v="1"/>
    <x v="0"/>
    <x v="3"/>
    <x v="8"/>
    <x v="3"/>
    <x v="0"/>
    <x v="1"/>
    <x v="0"/>
    <n v="6.2885705702726202E-3"/>
    <n v="4.8594498908581399E-3"/>
    <n v="266.30402011406602"/>
    <n v="42347.305661630082"/>
    <m/>
    <m/>
    <m/>
    <m/>
    <x v="0"/>
    <s v="E26A"/>
    <s v="45.428609999999999"/>
    <s v="1.8480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"/>
    <x v="0"/>
    <x v="0"/>
    <s v="Filtrée"/>
    <s v="Liquide filtré"/>
    <x v="2"/>
    <x v="2"/>
    <s v="Secteur 4"/>
    <s v="Aval site"/>
    <s v="Aval site"/>
    <s v="La Douyge aval rû2 provenant La bréjade au moulin de Maurissous"/>
    <x v="2"/>
    <x v="2"/>
    <x v="0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27"/>
    <s v="45.420054999999998"/>
    <s v="1.840416000000000"/>
    <s v="micaschistes, paragneiss"/>
    <s v="protozoïque, paléozoïque"/>
    <s v="néoprotozoïque, ordovicien"/>
    <s v="siliceux, alumineux"/>
    <s v="Massif central"/>
    <s v="bo"/>
    <s v="T"/>
    <s v="14994-bo"/>
  </r>
  <r>
    <x v="1"/>
    <x v="0"/>
    <x v="0"/>
    <s v="Filtrée"/>
    <s v="Liquide filtré"/>
    <x v="1"/>
    <x v="1"/>
    <s v="Secteur 4"/>
    <s v="Amont total"/>
    <s v="Amont BV"/>
    <s v="La Douyge amont rû provenant site La Bréjade"/>
    <x v="1"/>
    <x v="1"/>
    <x v="0"/>
    <x v="5"/>
    <x v="9"/>
    <x v="4"/>
    <x v="0"/>
    <x v="1"/>
    <x v="0"/>
    <n v="0.10282626073723801"/>
    <n v="5.2800706128689597E-2"/>
    <n v="36.882859298842277"/>
    <n v="358.69104871072426"/>
    <m/>
    <m/>
    <m/>
    <m/>
    <x v="0"/>
    <s v="E26A"/>
    <s v="45.428609999999999"/>
    <s v="1.8480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"/>
    <x v="0"/>
    <x v="0"/>
    <s v="Filtrée"/>
    <s v="Liquide filtré"/>
    <x v="3"/>
    <x v="3"/>
    <s v="Secteur 4"/>
    <s v="aval"/>
    <s v="aval BV"/>
    <s v="La Vimbelle aval confluence La douyge"/>
    <x v="3"/>
    <x v="3"/>
    <x v="0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30"/>
    <s v="45.397123999999998"/>
    <s v="1.794970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1"/>
    <x v="0"/>
    <x v="0"/>
    <s v="Filtrée"/>
    <s v="Liquide filtré"/>
    <x v="1"/>
    <x v="1"/>
    <s v="Secteur 4"/>
    <s v="Amont total"/>
    <s v="Amont BV"/>
    <s v="La Douyge amont rû provenant site La Bréjade"/>
    <x v="1"/>
    <x v="1"/>
    <x v="0"/>
    <x v="6"/>
    <x v="10"/>
    <x v="0"/>
    <x v="1"/>
    <x v="0"/>
    <x v="0"/>
    <n v="6.8"/>
    <n v="3.4"/>
    <n v="0.58823529411764708"/>
    <n v="8.6505190311418692E-2"/>
    <m/>
    <m/>
    <m/>
    <m/>
    <x v="0"/>
    <s v="E26A"/>
    <s v="45.428609999999999"/>
    <s v="1.8480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"/>
    <x v="0"/>
    <x v="0"/>
    <s v="Filtrée"/>
    <s v="Liquide filtré"/>
    <x v="2"/>
    <x v="2"/>
    <s v="Secteur 4"/>
    <s v="Aval site"/>
    <s v="Aval site"/>
    <s v="La Douyge aval rû2 provenant La bréjade au moulin de Maurissous"/>
    <x v="2"/>
    <x v="2"/>
    <x v="0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27"/>
    <s v="45.420054999999998"/>
    <s v="1.840416000000000"/>
    <s v="micaschistes, paragneiss"/>
    <s v="protozoïque, paléozoïque"/>
    <s v="néoprotozoïque, ordovicien"/>
    <s v="siliceux, alumineux"/>
    <s v="Massif central"/>
    <s v="bo"/>
    <s v="T"/>
    <s v="14994-bo"/>
  </r>
  <r>
    <x v="2"/>
    <x v="0"/>
    <x v="0"/>
    <s v="Filtrée"/>
    <s v="Liquide filtré"/>
    <x v="2"/>
    <x v="2"/>
    <s v="Secteur 4"/>
    <s v="Aval site"/>
    <s v="Aval site"/>
    <s v="La Douyge aval rû2 provenant La bréjade au moulin de Maurissous"/>
    <x v="2"/>
    <x v="2"/>
    <x v="0"/>
    <x v="1"/>
    <x v="1"/>
    <x v="0"/>
    <x v="0"/>
    <x v="0"/>
    <x v="0"/>
    <n v="1.5000000000000001E-2"/>
    <n v="7.5000000000000006E-3"/>
    <n v="266.66666666666663"/>
    <n v="17777.777777777774"/>
    <m/>
    <m/>
    <m/>
    <m/>
    <x v="0"/>
    <s v="E27"/>
    <s v="45.420054999999998"/>
    <s v="1.840416000000000"/>
    <s v="micaschistes, paragneiss"/>
    <s v="protozoïque, paléozoïque"/>
    <s v="néoprotozoïque, ordovicien"/>
    <s v="siliceux, alumineux"/>
    <s v="Massif central"/>
    <s v="bo"/>
    <s v="T"/>
    <s v="14994-bo"/>
  </r>
  <r>
    <x v="2"/>
    <x v="0"/>
    <x v="0"/>
    <s v="Filtrée"/>
    <s v="Liquide filtré"/>
    <x v="2"/>
    <x v="2"/>
    <s v="Secteur 4"/>
    <s v="Aval site"/>
    <s v="Aval site"/>
    <s v="La Douyge aval rû2 provenant La bréjade au moulin de Maurissous"/>
    <x v="2"/>
    <x v="2"/>
    <x v="0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27"/>
    <s v="45.420054999999998"/>
    <s v="1.840416000000000"/>
    <s v="micaschistes, paragneiss"/>
    <s v="protozoïque, paléozoïque"/>
    <s v="néoprotozoïque, ordovicien"/>
    <s v="siliceux, alumineux"/>
    <s v="Massif central"/>
    <s v="bo"/>
    <s v="T"/>
    <s v="14994-bo"/>
  </r>
  <r>
    <x v="2"/>
    <x v="0"/>
    <x v="0"/>
    <s v="Filtrée"/>
    <s v="Liquide filtré"/>
    <x v="2"/>
    <x v="2"/>
    <s v="Secteur 4"/>
    <s v="Aval site"/>
    <s v="Aval site"/>
    <s v="La Douyge aval rû2 provenant La bréjade au moulin de Maurissous"/>
    <x v="2"/>
    <x v="2"/>
    <x v="0"/>
    <x v="3"/>
    <x v="11"/>
    <x v="5"/>
    <x v="0"/>
    <x v="1"/>
    <x v="0"/>
    <n v="9.6735511975731599E-3"/>
    <n v="5.71816848342592E-3"/>
    <n v="295.85031736295542"/>
    <n v="30583.423948505748"/>
    <m/>
    <m/>
    <m/>
    <m/>
    <x v="0"/>
    <s v="E27"/>
    <s v="45.420054999999998"/>
    <s v="1.840416000000000"/>
    <s v="micaschistes, paragneiss"/>
    <s v="protozoïque, paléozoïque"/>
    <s v="néoprotozoïque, ordovicien"/>
    <s v="siliceux, alumineux"/>
    <s v="Massif central"/>
    <s v="bo"/>
    <s v="T"/>
    <s v="14994-bo"/>
  </r>
  <r>
    <x v="4"/>
    <x v="0"/>
    <x v="0"/>
    <s v="Filtrée"/>
    <s v="Liquide filtré"/>
    <x v="4"/>
    <x v="4"/>
    <s v="Secteur 4"/>
    <s v="amont"/>
    <s v="aval BV"/>
    <s v="La Vimbelle amont confluence La douyge"/>
    <x v="4"/>
    <x v="4"/>
    <x v="0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29"/>
    <s v="45.397916000000002"/>
    <s v="1.794667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2"/>
    <x v="0"/>
    <x v="0"/>
    <s v="Filtrée"/>
    <s v="Liquide filtré"/>
    <x v="2"/>
    <x v="2"/>
    <s v="Secteur 4"/>
    <s v="Aval site"/>
    <s v="Aval site"/>
    <s v="La Douyge aval rû2 provenant La bréjade au moulin de Maurissous"/>
    <x v="2"/>
    <x v="2"/>
    <x v="0"/>
    <x v="5"/>
    <x v="12"/>
    <x v="6"/>
    <x v="0"/>
    <x v="1"/>
    <x v="0"/>
    <n v="5.57576541224864E-2"/>
    <n v="4.3676793492830698E-2"/>
    <n v="29.228262476102405"/>
    <n v="524.20179679537478"/>
    <m/>
    <m/>
    <m/>
    <m/>
    <x v="0"/>
    <s v="E27"/>
    <s v="45.420054999999998"/>
    <s v="1.840416000000000"/>
    <s v="micaschistes, paragneiss"/>
    <s v="protozoïque, paléozoïque"/>
    <s v="néoprotozoïque, ordovicien"/>
    <s v="siliceux, alumineux"/>
    <s v="Massif central"/>
    <s v="bo"/>
    <s v="T"/>
    <s v="14994-bo"/>
  </r>
  <r>
    <x v="5"/>
    <x v="0"/>
    <x v="0"/>
    <s v="Filtrée"/>
    <s v="Liquide filtré"/>
    <x v="5"/>
    <x v="5"/>
    <s v="Secteur 2"/>
    <s v="aval"/>
    <s v="aval BV"/>
    <s v="La Luzège aval confluence La Soudeillette"/>
    <x v="5"/>
    <x v="5"/>
    <x v="1"/>
    <x v="4"/>
    <x v="13"/>
    <x v="7"/>
    <x v="0"/>
    <x v="1"/>
    <x v="0"/>
    <n v="1.7418928796471302E-3"/>
    <n v="1.2193250157529901E-3"/>
    <n v="1171.6083981834984"/>
    <n v="672606.45696010941"/>
    <m/>
    <m/>
    <m/>
    <m/>
    <x v="0"/>
    <s v="E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3"/>
    <x v="0"/>
    <x v="0"/>
    <s v="Filtrée"/>
    <s v="Liquide filtré"/>
    <x v="3"/>
    <x v="3"/>
    <s v="Secteur 4"/>
    <s v="aval"/>
    <s v="aval BV"/>
    <s v="La Vimbelle aval confluence La douyge"/>
    <x v="3"/>
    <x v="3"/>
    <x v="0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30"/>
    <s v="45.397123999999998"/>
    <s v="1.794970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3"/>
    <x v="0"/>
    <x v="0"/>
    <s v="Filtrée"/>
    <s v="Liquide filtré"/>
    <x v="3"/>
    <x v="3"/>
    <s v="Secteur 4"/>
    <s v="aval"/>
    <s v="aval BV"/>
    <s v="La Vimbelle aval confluence La douyge"/>
    <x v="3"/>
    <x v="3"/>
    <x v="0"/>
    <x v="1"/>
    <x v="1"/>
    <x v="0"/>
    <x v="0"/>
    <x v="0"/>
    <x v="0"/>
    <n v="1.5000000000000001E-2"/>
    <n v="7.5000000000000006E-3"/>
    <n v="266.66666666666663"/>
    <n v="17777.777777777774"/>
    <m/>
    <m/>
    <m/>
    <m/>
    <x v="0"/>
    <s v="E30"/>
    <s v="45.397123999999998"/>
    <s v="1.794970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3"/>
    <x v="0"/>
    <x v="0"/>
    <s v="Filtrée"/>
    <s v="Liquide filtré"/>
    <x v="3"/>
    <x v="3"/>
    <s v="Secteur 4"/>
    <s v="aval"/>
    <s v="aval BV"/>
    <s v="La Vimbelle aval confluence La douyge"/>
    <x v="3"/>
    <x v="3"/>
    <x v="0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30"/>
    <s v="45.397123999999998"/>
    <s v="1.794970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3"/>
    <x v="0"/>
    <x v="0"/>
    <s v="Filtrée"/>
    <s v="Liquide filtré"/>
    <x v="3"/>
    <x v="3"/>
    <s v="Secteur 4"/>
    <s v="aval"/>
    <s v="aval BV"/>
    <s v="La Vimbelle aval confluence La douyge"/>
    <x v="3"/>
    <x v="3"/>
    <x v="0"/>
    <x v="3"/>
    <x v="14"/>
    <x v="8"/>
    <x v="0"/>
    <x v="1"/>
    <x v="0"/>
    <n v="9.1143711216647803E-3"/>
    <n v="5.0542725466560202E-3"/>
    <n v="356.7873057736565"/>
    <n v="39145.575817686004"/>
    <m/>
    <m/>
    <m/>
    <m/>
    <x v="0"/>
    <s v="E30"/>
    <s v="45.397123999999998"/>
    <s v="1.794970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"/>
    <x v="0"/>
    <x v="0"/>
    <s v="Filtrée"/>
    <s v="Liquide filtré"/>
    <x v="6"/>
    <x v="6"/>
    <s v="Secteur 2"/>
    <s v="amont"/>
    <s v="aval BV"/>
    <s v="La Luzège amont confluence La Soudeillette"/>
    <x v="6"/>
    <x v="6"/>
    <x v="1"/>
    <x v="4"/>
    <x v="15"/>
    <x v="9"/>
    <x v="0"/>
    <x v="1"/>
    <x v="0"/>
    <n v="1.5054931316950202E-3"/>
    <n v="1.05384519218652E-3"/>
    <n v="1355.5799648403934"/>
    <n v="900422.55012758449"/>
    <m/>
    <m/>
    <m/>
    <m/>
    <x v="0"/>
    <s v="E14"/>
    <s v="45.384405999999998"/>
    <s v="2.127907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3"/>
    <x v="0"/>
    <x v="0"/>
    <s v="Filtrée"/>
    <s v="Liquide filtré"/>
    <x v="3"/>
    <x v="3"/>
    <s v="Secteur 4"/>
    <s v="aval"/>
    <s v="aval BV"/>
    <s v="La Vimbelle aval confluence La douyge"/>
    <x v="3"/>
    <x v="3"/>
    <x v="0"/>
    <x v="5"/>
    <x v="16"/>
    <x v="10"/>
    <x v="0"/>
    <x v="1"/>
    <x v="0"/>
    <n v="8.7324196467883697E-2"/>
    <n v="5.0652328459878604E-2"/>
    <n v="34.035784811728576"/>
    <n v="389.76350414224925"/>
    <m/>
    <m/>
    <m/>
    <m/>
    <x v="0"/>
    <s v="E30"/>
    <s v="45.397123999999998"/>
    <s v="1.794970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7"/>
    <x v="0"/>
    <x v="0"/>
    <s v="Filtrée"/>
    <s v="Liquide filtré"/>
    <x v="7"/>
    <x v="7"/>
    <s v="Secteur 3"/>
    <s v="aval"/>
    <s v="aval BV"/>
    <s v="Le Doustre aval confluence rû de Barras, à l'O éloigné Le Chataignier"/>
    <x v="7"/>
    <x v="7"/>
    <x v="1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20"/>
    <s v="45.371940000000002"/>
    <s v="2.020830000000000"/>
    <s v="leucogranites peralumineux"/>
    <s v="paléozoïque"/>
    <s v="carbonifère"/>
    <s v="peralumineux"/>
    <s v="Massif central"/>
    <n v="17"/>
    <s v="granitoïdes peralumineux - leucogranites - T"/>
    <s v="15106-17"/>
  </r>
  <r>
    <x v="3"/>
    <x v="0"/>
    <x v="0"/>
    <s v="Filtrée"/>
    <s v="Liquide filtré"/>
    <x v="3"/>
    <x v="3"/>
    <s v="Secteur 4"/>
    <s v="aval"/>
    <s v="aval BV"/>
    <s v="La Vimbelle aval confluence La douyge"/>
    <x v="3"/>
    <x v="3"/>
    <x v="0"/>
    <x v="6"/>
    <x v="17"/>
    <x v="0"/>
    <x v="1"/>
    <x v="0"/>
    <x v="0"/>
    <n v="7.5"/>
    <n v="3.75"/>
    <n v="0.53333333333333333"/>
    <n v="7.1111111111111111E-2"/>
    <m/>
    <m/>
    <m/>
    <m/>
    <x v="0"/>
    <s v="E30"/>
    <s v="45.397123999999998"/>
    <s v="1.794970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4"/>
    <x v="0"/>
    <x v="0"/>
    <s v="Filtrée"/>
    <s v="Liquide filtré"/>
    <x v="4"/>
    <x v="4"/>
    <s v="Secteur 4"/>
    <s v="amont"/>
    <s v="aval BV"/>
    <s v="La Vimbelle amont confluence La douyge"/>
    <x v="4"/>
    <x v="4"/>
    <x v="0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29"/>
    <s v="45.397916000000002"/>
    <s v="1.794667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4"/>
    <x v="0"/>
    <x v="0"/>
    <s v="Filtrée"/>
    <s v="Liquide filtré"/>
    <x v="4"/>
    <x v="4"/>
    <s v="Secteur 4"/>
    <s v="amont"/>
    <s v="aval BV"/>
    <s v="La Vimbelle amont confluence La douyge"/>
    <x v="4"/>
    <x v="4"/>
    <x v="0"/>
    <x v="1"/>
    <x v="1"/>
    <x v="0"/>
    <x v="0"/>
    <x v="0"/>
    <x v="0"/>
    <n v="1.5000000000000001E-2"/>
    <n v="7.5000000000000006E-3"/>
    <n v="266.66666666666663"/>
    <n v="17777.777777777774"/>
    <m/>
    <m/>
    <m/>
    <m/>
    <x v="0"/>
    <s v="E29"/>
    <s v="45.397916000000002"/>
    <s v="1.794667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4"/>
    <x v="0"/>
    <x v="0"/>
    <s v="Filtrée"/>
    <s v="Liquide filtré"/>
    <x v="4"/>
    <x v="4"/>
    <s v="Secteur 4"/>
    <s v="amont"/>
    <s v="aval BV"/>
    <s v="La Vimbelle amont confluence La douyge"/>
    <x v="4"/>
    <x v="4"/>
    <x v="0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29"/>
    <s v="45.397916000000002"/>
    <s v="1.794667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4"/>
    <x v="0"/>
    <x v="0"/>
    <s v="Filtrée"/>
    <s v="Liquide filtré"/>
    <x v="4"/>
    <x v="4"/>
    <s v="Secteur 4"/>
    <s v="amont"/>
    <s v="aval BV"/>
    <s v="La Vimbelle amont confluence La douyge"/>
    <x v="4"/>
    <x v="4"/>
    <x v="0"/>
    <x v="3"/>
    <x v="18"/>
    <x v="11"/>
    <x v="0"/>
    <x v="1"/>
    <x v="0"/>
    <n v="1.12564224812412E-2"/>
    <n v="5.7618882449261295E-3"/>
    <n v="339.05544527411843"/>
    <n v="30121.066070428104"/>
    <m/>
    <m/>
    <m/>
    <m/>
    <x v="0"/>
    <s v="E29"/>
    <s v="45.397916000000002"/>
    <s v="1.794667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"/>
    <x v="0"/>
    <x v="0"/>
    <s v="Filtrée"/>
    <s v="Liquide filtré"/>
    <x v="8"/>
    <x v="8"/>
    <s v="Secteur 3"/>
    <s v="aval"/>
    <s v="aval BV"/>
    <s v="Le Doustre aval confluence Le Rabinel"/>
    <x v="8"/>
    <x v="8"/>
    <x v="1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21"/>
    <s v="45.376109999999997"/>
    <s v="2.030280000000000"/>
    <s v="monzogranites, granodiorites"/>
    <s v="paléozoïque"/>
    <s v="dévonien"/>
    <s v="peralumineux"/>
    <s v="Massif central"/>
    <n v="14"/>
    <s v="T"/>
    <s v="14889-14"/>
  </r>
  <r>
    <x v="4"/>
    <x v="0"/>
    <x v="0"/>
    <s v="Filtrée"/>
    <s v="Liquide filtré"/>
    <x v="4"/>
    <x v="4"/>
    <s v="Secteur 4"/>
    <s v="amont"/>
    <s v="aval BV"/>
    <s v="La Vimbelle amont confluence La douyge"/>
    <x v="4"/>
    <x v="4"/>
    <x v="0"/>
    <x v="5"/>
    <x v="19"/>
    <x v="12"/>
    <x v="0"/>
    <x v="1"/>
    <x v="0"/>
    <n v="5.9356982057196604E-2"/>
    <n v="4.3987546632404902E-2"/>
    <n v="30.676960779398492"/>
    <n v="516.82143727991524"/>
    <m/>
    <m/>
    <m/>
    <m/>
    <x v="0"/>
    <s v="E29"/>
    <s v="45.397916000000002"/>
    <s v="1.794667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9"/>
    <x v="0"/>
    <x v="0"/>
    <s v="Filtrée"/>
    <s v="Liquide filtré"/>
    <x v="9"/>
    <x v="9"/>
    <s v="Secteur 2"/>
    <s v="Aval site"/>
    <s v="Aval site"/>
    <s v="17 - Secteur 2"/>
    <x v="9"/>
    <x v="9"/>
    <x v="1"/>
    <x v="4"/>
    <x v="20"/>
    <x v="13"/>
    <x v="0"/>
    <x v="1"/>
    <x v="0"/>
    <n v="2.5879551354757399E-3"/>
    <n v="1.0351820541903002E-3"/>
    <n v="2415.0341380825448"/>
    <n v="933182.38209666358"/>
    <m/>
    <m/>
    <m/>
    <m/>
    <x v="0"/>
    <s v="E17"/>
    <s v="45.498707000000003"/>
    <s v="2.099283000000000"/>
    <s v="monzogranites, granodiorites"/>
    <s v="paléozoïque"/>
    <s v="dévonien"/>
    <s v="peralumineux"/>
    <s v="Massif central"/>
    <n v="14"/>
    <s v="T"/>
    <s v="14889-14"/>
  </r>
  <r>
    <x v="4"/>
    <x v="0"/>
    <x v="0"/>
    <s v="Filtrée"/>
    <s v="Liquide filtré"/>
    <x v="4"/>
    <x v="4"/>
    <s v="Secteur 4"/>
    <s v="amont"/>
    <s v="aval BV"/>
    <s v="La Vimbelle amont confluence La douyge"/>
    <x v="4"/>
    <x v="4"/>
    <x v="0"/>
    <x v="6"/>
    <x v="17"/>
    <x v="0"/>
    <x v="1"/>
    <x v="0"/>
    <x v="0"/>
    <n v="7.5"/>
    <n v="3.75"/>
    <n v="0.53333333333333333"/>
    <n v="7.1111111111111111E-2"/>
    <m/>
    <m/>
    <m/>
    <m/>
    <x v="0"/>
    <s v="E29"/>
    <s v="45.397916000000002"/>
    <s v="1.794667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5"/>
    <x v="0"/>
    <x v="0"/>
    <s v="Filtrée"/>
    <s v="Liquide filtré"/>
    <x v="5"/>
    <x v="5"/>
    <s v="Secteur 2"/>
    <s v="aval"/>
    <s v="aval BV"/>
    <s v="La Luzège aval confluence La Soudeillette"/>
    <x v="5"/>
    <x v="5"/>
    <x v="1"/>
    <x v="0"/>
    <x v="21"/>
    <x v="14"/>
    <x v="0"/>
    <x v="1"/>
    <x v="0"/>
    <n v="9.6301833451327402E-5"/>
    <n v="6.7658463528494703E-5"/>
    <n v="21037.314203484348"/>
    <n v="218451855.47912714"/>
    <m/>
    <m/>
    <m/>
    <m/>
    <x v="0"/>
    <s v="E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5"/>
    <x v="0"/>
    <x v="0"/>
    <s v="Filtrée"/>
    <s v="Liquide filtré"/>
    <x v="5"/>
    <x v="5"/>
    <s v="Secteur 2"/>
    <s v="aval"/>
    <s v="aval BV"/>
    <s v="La Luzège aval confluence La Soudeillette"/>
    <x v="5"/>
    <x v="5"/>
    <x v="1"/>
    <x v="1"/>
    <x v="1"/>
    <x v="0"/>
    <x v="0"/>
    <x v="0"/>
    <x v="0"/>
    <n v="1.5000000000000001E-2"/>
    <n v="7.5000000000000006E-3"/>
    <n v="266.66666666666663"/>
    <n v="17777.777777777774"/>
    <m/>
    <m/>
    <m/>
    <m/>
    <x v="0"/>
    <s v="E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5"/>
    <x v="0"/>
    <x v="0"/>
    <s v="Filtrée"/>
    <s v="Liquide filtré"/>
    <x v="5"/>
    <x v="5"/>
    <s v="Secteur 2"/>
    <s v="aval"/>
    <s v="aval BV"/>
    <s v="La Luzège aval confluence La Soudeillette"/>
    <x v="5"/>
    <x v="5"/>
    <x v="1"/>
    <x v="2"/>
    <x v="22"/>
    <x v="15"/>
    <x v="0"/>
    <x v="1"/>
    <x v="0"/>
    <n v="2.5461533925824598E-3"/>
    <n v="1.8176040166729801E-3"/>
    <n v="770.70116694914282"/>
    <n v="302692.35514025809"/>
    <m/>
    <m/>
    <m/>
    <m/>
    <x v="0"/>
    <s v="E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5"/>
    <x v="0"/>
    <x v="0"/>
    <s v="Filtrée"/>
    <s v="Liquide filtré"/>
    <x v="5"/>
    <x v="5"/>
    <s v="Secteur 2"/>
    <s v="aval"/>
    <s v="aval BV"/>
    <s v="La Luzège aval confluence La Soudeillette"/>
    <x v="5"/>
    <x v="5"/>
    <x v="1"/>
    <x v="3"/>
    <x v="23"/>
    <x v="16"/>
    <x v="0"/>
    <x v="1"/>
    <x v="0"/>
    <n v="9.2019021523035913E-3"/>
    <n v="5.6621975517902809E-3"/>
    <n v="287.01697018061498"/>
    <n v="31191.04783229667"/>
    <m/>
    <m/>
    <m/>
    <m/>
    <x v="0"/>
    <s v="E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10"/>
    <x v="0"/>
    <x v="0"/>
    <s v="Filtrée"/>
    <s v="Liquide filtré"/>
    <x v="10"/>
    <x v="10"/>
    <s v="Secteur 2"/>
    <s v="Amont total"/>
    <s v="Amont BV"/>
    <s v="16 - Secteur 2"/>
    <x v="10"/>
    <x v="10"/>
    <x v="1"/>
    <x v="4"/>
    <x v="24"/>
    <x v="17"/>
    <x v="0"/>
    <x v="1"/>
    <x v="0"/>
    <n v="1.4432826717076202E-3"/>
    <n v="1.0102978701953401E-3"/>
    <n v="1414.0101357386879"/>
    <n v="979718.08534616535"/>
    <m/>
    <m/>
    <m/>
    <m/>
    <x v="0"/>
    <s v="E16"/>
    <s v="45.475000000000001"/>
    <s v="2.081110000000000"/>
    <s v="leucogranites peralumineux"/>
    <s v="paléozoïque"/>
    <s v="carbonifère"/>
    <s v="peralumineux"/>
    <s v="Massif central"/>
    <n v="17"/>
    <s v="granitoïdes peralumineux - leucogranites - T"/>
    <s v="15040-17"/>
  </r>
  <r>
    <x v="5"/>
    <x v="0"/>
    <x v="0"/>
    <s v="Filtrée"/>
    <s v="Liquide filtré"/>
    <x v="5"/>
    <x v="5"/>
    <s v="Secteur 2"/>
    <s v="aval"/>
    <s v="aval BV"/>
    <s v="La Luzège aval confluence La Soudeillette"/>
    <x v="5"/>
    <x v="5"/>
    <x v="1"/>
    <x v="5"/>
    <x v="25"/>
    <x v="18"/>
    <x v="0"/>
    <x v="1"/>
    <x v="0"/>
    <n v="6.8934230251338102E-2"/>
    <n v="4.62156938949611E-2"/>
    <n v="32.274236295803568"/>
    <n v="468.18882546638838"/>
    <m/>
    <m/>
    <m/>
    <m/>
    <x v="0"/>
    <s v="E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11"/>
    <x v="0"/>
    <x v="0"/>
    <s v="Filtrée"/>
    <s v="Liquide filtré"/>
    <x v="11"/>
    <x v="11"/>
    <s v="Secteur 2"/>
    <s v="Aval site"/>
    <s v="Aval site"/>
    <s v="La Soudeillette au Sud Ouest site La Barrière près Veuillac"/>
    <x v="11"/>
    <x v="11"/>
    <x v="1"/>
    <x v="4"/>
    <x v="26"/>
    <x v="19"/>
    <x v="0"/>
    <x v="1"/>
    <x v="0"/>
    <n v="2.9612178954001303E-3"/>
    <n v="1.1844871581600499E-3"/>
    <n v="2110.6180702570355"/>
    <n v="712753.38215928257"/>
    <m/>
    <m/>
    <m/>
    <m/>
    <x v="0"/>
    <s v="E19"/>
    <s v="45.420504000000001"/>
    <s v="2.083790000000000"/>
    <s v="monzogranites, granodiorites"/>
    <s v="paléozoïque"/>
    <s v="dévonien"/>
    <s v="peralumineux"/>
    <s v="Massif central"/>
    <n v="14"/>
    <s v="T"/>
    <s v="14889-14"/>
  </r>
  <r>
    <x v="5"/>
    <x v="0"/>
    <x v="0"/>
    <s v="Filtrée"/>
    <s v="Liquide filtré"/>
    <x v="5"/>
    <x v="5"/>
    <s v="Secteur 2"/>
    <s v="aval"/>
    <s v="aval BV"/>
    <s v="La Luzège aval confluence La Soudeillette"/>
    <x v="5"/>
    <x v="5"/>
    <x v="1"/>
    <x v="6"/>
    <x v="10"/>
    <x v="0"/>
    <x v="1"/>
    <x v="0"/>
    <x v="0"/>
    <n v="6.8"/>
    <n v="3.4"/>
    <n v="0.58823529411764708"/>
    <n v="8.6505190311418692E-2"/>
    <m/>
    <m/>
    <m/>
    <m/>
    <x v="0"/>
    <s v="E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6"/>
    <x v="0"/>
    <x v="0"/>
    <s v="Filtrée"/>
    <s v="Liquide filtré"/>
    <x v="6"/>
    <x v="6"/>
    <s v="Secteur 2"/>
    <s v="amont"/>
    <s v="aval BV"/>
    <s v="La Luzège amont confluence La Soudeillette"/>
    <x v="6"/>
    <x v="6"/>
    <x v="1"/>
    <x v="0"/>
    <x v="27"/>
    <x v="20"/>
    <x v="0"/>
    <x v="1"/>
    <x v="0"/>
    <n v="8.4961168327433591E-5"/>
    <n v="5.9690889597914796E-5"/>
    <n v="23845.386881680053"/>
    <n v="280662181.92506284"/>
    <m/>
    <m/>
    <m/>
    <m/>
    <x v="0"/>
    <s v="E14"/>
    <s v="45.384405999999998"/>
    <s v="2.127907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6"/>
    <x v="0"/>
    <x v="0"/>
    <s v="Filtrée"/>
    <s v="Liquide filtré"/>
    <x v="6"/>
    <x v="6"/>
    <s v="Secteur 2"/>
    <s v="amont"/>
    <s v="aval BV"/>
    <s v="La Luzège amont confluence La Soudeillette"/>
    <x v="6"/>
    <x v="6"/>
    <x v="1"/>
    <x v="1"/>
    <x v="28"/>
    <x v="0"/>
    <x v="0"/>
    <x v="0"/>
    <x v="0"/>
    <n v="1.6E-2"/>
    <n v="8.0000000000000002E-3"/>
    <n v="250.00000000000003"/>
    <n v="15625"/>
    <m/>
    <m/>
    <m/>
    <m/>
    <x v="0"/>
    <s v="E14"/>
    <s v="45.384405999999998"/>
    <s v="2.127907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6"/>
    <x v="0"/>
    <x v="0"/>
    <s v="Filtrée"/>
    <s v="Liquide filtré"/>
    <x v="6"/>
    <x v="6"/>
    <s v="Secteur 2"/>
    <s v="amont"/>
    <s v="aval BV"/>
    <s v="La Luzège amont confluence La Soudeillette"/>
    <x v="6"/>
    <x v="6"/>
    <x v="1"/>
    <x v="2"/>
    <x v="29"/>
    <x v="21"/>
    <x v="0"/>
    <x v="1"/>
    <x v="0"/>
    <n v="2.1421069351392902E-3"/>
    <n v="1.5291703087468801E-3"/>
    <n v="916.07162962067764"/>
    <n v="427649.8127116657"/>
    <m/>
    <m/>
    <m/>
    <m/>
    <x v="0"/>
    <s v="E14"/>
    <s v="45.384405999999998"/>
    <s v="2.127907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6"/>
    <x v="0"/>
    <x v="0"/>
    <s v="Filtrée"/>
    <s v="Liquide filtré"/>
    <x v="6"/>
    <x v="6"/>
    <s v="Secteur 2"/>
    <s v="amont"/>
    <s v="aval BV"/>
    <s v="La Luzège amont confluence La Soudeillette"/>
    <x v="6"/>
    <x v="6"/>
    <x v="1"/>
    <x v="3"/>
    <x v="30"/>
    <x v="22"/>
    <x v="0"/>
    <x v="1"/>
    <x v="0"/>
    <n v="1.0921928410308999E-2"/>
    <n v="6.1229590102162999E-3"/>
    <n v="291.32423948060892"/>
    <n v="26673.333548463252"/>
    <m/>
    <m/>
    <m/>
    <m/>
    <x v="0"/>
    <s v="E14"/>
    <s v="45.384405999999998"/>
    <s v="2.127907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12"/>
    <x v="0"/>
    <x v="0"/>
    <s v="Filtrée"/>
    <s v="Liquide filtré"/>
    <x v="12"/>
    <x v="12"/>
    <s v="Secteur 2"/>
    <s v="Aval site"/>
    <s v="Aval site"/>
    <s v="18 - Secteur 2"/>
    <x v="12"/>
    <x v="12"/>
    <x v="1"/>
    <x v="4"/>
    <x v="31"/>
    <x v="23"/>
    <x v="0"/>
    <x v="1"/>
    <x v="0"/>
    <n v="2.6003972274732199E-3"/>
    <n v="1.0401588909892902E-3"/>
    <n v="2403.4789508190006"/>
    <n v="924273.77072480472"/>
    <m/>
    <m/>
    <m/>
    <m/>
    <x v="0"/>
    <s v="E18"/>
    <s v="45.473734999999998"/>
    <s v="2.098682000000000"/>
    <s v="monzogranites, granodiorites"/>
    <s v="paléozoïque"/>
    <s v="dévonien"/>
    <s v="peralumineux"/>
    <s v="Massif central"/>
    <n v="14"/>
    <s v="T"/>
    <s v="14889-14"/>
  </r>
  <r>
    <x v="6"/>
    <x v="0"/>
    <x v="0"/>
    <s v="Filtrée"/>
    <s v="Liquide filtré"/>
    <x v="6"/>
    <x v="6"/>
    <s v="Secteur 2"/>
    <s v="amont"/>
    <s v="aval BV"/>
    <s v="La Luzège amont confluence La Soudeillette"/>
    <x v="6"/>
    <x v="6"/>
    <x v="1"/>
    <x v="5"/>
    <x v="32"/>
    <x v="0"/>
    <x v="0"/>
    <x v="0"/>
    <x v="0"/>
    <n v="7.8629999999999992E-2"/>
    <n v="3.9314999999999996E-2"/>
    <n v="50.871168765102382"/>
    <n v="646.96895288188205"/>
    <m/>
    <m/>
    <m/>
    <m/>
    <x v="0"/>
    <s v="E14"/>
    <s v="45.384405999999998"/>
    <s v="2.127907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13"/>
    <x v="0"/>
    <x v="0"/>
    <s v="Filtrée"/>
    <s v="Liquide filtré"/>
    <x v="13"/>
    <x v="13"/>
    <s v="Secteur 3"/>
    <s v="Aval site"/>
    <s v="Aval site"/>
    <s v="Le Doustre amont confluence Le Rabinel"/>
    <x v="13"/>
    <x v="13"/>
    <x v="1"/>
    <x v="4"/>
    <x v="33"/>
    <x v="24"/>
    <x v="0"/>
    <x v="1"/>
    <x v="0"/>
    <n v="1.31886175173283E-3"/>
    <n v="9.2320322621298003E-4"/>
    <n v="1547.4073183555613"/>
    <n v="1173290.0103611688"/>
    <m/>
    <m/>
    <m/>
    <m/>
    <x v="0"/>
    <s v="E22"/>
    <s v="45.387329000000001"/>
    <s v="2.027185000000000"/>
    <s v="monzogranites, granodiorites"/>
    <s v="paléozoïque"/>
    <s v="dévonien"/>
    <s v="peralumineux"/>
    <s v="Massif central"/>
    <n v="14"/>
    <s v="T"/>
    <s v="14889-14"/>
  </r>
  <r>
    <x v="6"/>
    <x v="0"/>
    <x v="0"/>
    <s v="Filtrée"/>
    <s v="Liquide filtré"/>
    <x v="6"/>
    <x v="6"/>
    <s v="Secteur 2"/>
    <s v="amont"/>
    <s v="aval BV"/>
    <s v="La Luzège amont confluence La Soudeillette"/>
    <x v="6"/>
    <x v="6"/>
    <x v="1"/>
    <x v="6"/>
    <x v="34"/>
    <x v="0"/>
    <x v="1"/>
    <x v="0"/>
    <x v="0"/>
    <n v="6.7"/>
    <n v="3.35"/>
    <n v="0.59701492537313439"/>
    <n v="8.910670527957229E-2"/>
    <m/>
    <m/>
    <m/>
    <m/>
    <x v="0"/>
    <s v="E14"/>
    <s v="45.384405999999998"/>
    <s v="2.127907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"/>
    <x v="0"/>
    <x v="0"/>
    <s v="Filtrée"/>
    <s v="Liquide filtré"/>
    <x v="7"/>
    <x v="7"/>
    <s v="Secteur 3"/>
    <s v="aval"/>
    <s v="aval BV"/>
    <s v="Le Doustre aval confluence rû de Barras, à l'O éloigné Le Chataignier"/>
    <x v="7"/>
    <x v="7"/>
    <x v="1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20"/>
    <s v="45.371940000000002"/>
    <s v="2.020830000000000"/>
    <s v="leucogranites peralumineux"/>
    <s v="paléozoïque"/>
    <s v="carbonifère"/>
    <s v="peralumineux"/>
    <s v="Massif central"/>
    <n v="17"/>
    <s v="granitoïdes peralumineux - leucogranites - T"/>
    <s v="15106-17"/>
  </r>
  <r>
    <x v="7"/>
    <x v="0"/>
    <x v="0"/>
    <s v="Filtrée"/>
    <s v="Liquide filtré"/>
    <x v="7"/>
    <x v="7"/>
    <s v="Secteur 3"/>
    <s v="aval"/>
    <s v="aval BV"/>
    <s v="Le Doustre aval confluence rû de Barras, à l'O éloigné Le Chataignier"/>
    <x v="7"/>
    <x v="7"/>
    <x v="1"/>
    <x v="1"/>
    <x v="28"/>
    <x v="0"/>
    <x v="0"/>
    <x v="0"/>
    <x v="0"/>
    <n v="1.6E-2"/>
    <n v="8.0000000000000002E-3"/>
    <n v="250.00000000000003"/>
    <n v="15625"/>
    <m/>
    <m/>
    <m/>
    <m/>
    <x v="0"/>
    <s v="E20"/>
    <s v="45.371940000000002"/>
    <s v="2.020830000000000"/>
    <s v="leucogranites peralumineux"/>
    <s v="paléozoïque"/>
    <s v="carbonifère"/>
    <s v="peralumineux"/>
    <s v="Massif central"/>
    <n v="17"/>
    <s v="granitoïdes peralumineux - leucogranites - T"/>
    <s v="15106-17"/>
  </r>
  <r>
    <x v="7"/>
    <x v="0"/>
    <x v="0"/>
    <s v="Filtrée"/>
    <s v="Liquide filtré"/>
    <x v="7"/>
    <x v="7"/>
    <s v="Secteur 3"/>
    <s v="aval"/>
    <s v="aval BV"/>
    <s v="Le Doustre aval confluence rû de Barras, à l'O éloigné Le Chataignier"/>
    <x v="7"/>
    <x v="7"/>
    <x v="1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20"/>
    <s v="45.371940000000002"/>
    <s v="2.020830000000000"/>
    <s v="leucogranites peralumineux"/>
    <s v="paléozoïque"/>
    <s v="carbonifère"/>
    <s v="peralumineux"/>
    <s v="Massif central"/>
    <n v="17"/>
    <s v="granitoïdes peralumineux - leucogranites - T"/>
    <s v="15106-17"/>
  </r>
  <r>
    <x v="7"/>
    <x v="0"/>
    <x v="0"/>
    <s v="Filtrée"/>
    <s v="Liquide filtré"/>
    <x v="7"/>
    <x v="7"/>
    <s v="Secteur 3"/>
    <s v="aval"/>
    <s v="aval BV"/>
    <s v="Le Doustre aval confluence rû de Barras, à l'O éloigné Le Chataignier"/>
    <x v="7"/>
    <x v="7"/>
    <x v="1"/>
    <x v="3"/>
    <x v="35"/>
    <x v="25"/>
    <x v="0"/>
    <x v="1"/>
    <x v="0"/>
    <n v="9.7337833454672895E-3"/>
    <n v="6.0143998148184802E-3"/>
    <n v="269.08970680804589"/>
    <n v="27644.924615396576"/>
    <m/>
    <m/>
    <m/>
    <m/>
    <x v="0"/>
    <s v="E20"/>
    <s v="45.371940000000002"/>
    <s v="2.020830000000000"/>
    <s v="leucogranites peralumineux"/>
    <s v="paléozoïque"/>
    <s v="carbonifère"/>
    <s v="peralumineux"/>
    <s v="Massif central"/>
    <n v="17"/>
    <s v="granitoïdes peralumineux - leucogranites - T"/>
    <s v="15106-17"/>
  </r>
  <r>
    <x v="14"/>
    <x v="0"/>
    <x v="0"/>
    <s v="Filtrée"/>
    <s v="Liquide filtré"/>
    <x v="14"/>
    <x v="14"/>
    <s v="Secteur 3"/>
    <s v="aval"/>
    <s v="aval BV"/>
    <s v="Le Doustre"/>
    <x v="14"/>
    <x v="14"/>
    <x v="1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20C"/>
    <s v="45.353600000000000"/>
    <s v="2.018680000000000"/>
    <s v="monzogranites, granodiorites"/>
    <s v="paléozoïque"/>
    <s v="dévonien"/>
    <s v="peralumineux"/>
    <s v="Massif central"/>
    <n v="14"/>
    <s v="T"/>
    <s v="14889-14"/>
  </r>
  <r>
    <x v="15"/>
    <x v="0"/>
    <x v="0"/>
    <s v="Filtrée"/>
    <s v="Liquide filtré"/>
    <x v="15"/>
    <x v="15"/>
    <s v="Secteur 1"/>
    <s v="amont"/>
    <s v="aval BV"/>
    <s v="La Diège Amont Les Salles près Ussel"/>
    <x v="15"/>
    <x v="15"/>
    <x v="2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6"/>
    <s v="45.546920999999998"/>
    <s v="2.298889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"/>
    <x v="0"/>
    <x v="0"/>
    <s v="Filtrée"/>
    <s v="Liquide filtré"/>
    <x v="7"/>
    <x v="7"/>
    <s v="Secteur 3"/>
    <s v="aval"/>
    <s v="aval BV"/>
    <s v="Le Doustre aval confluence rû de Barras, à l'O éloigné Le Chataignier"/>
    <x v="7"/>
    <x v="7"/>
    <x v="1"/>
    <x v="5"/>
    <x v="36"/>
    <x v="26"/>
    <x v="0"/>
    <x v="1"/>
    <x v="0"/>
    <n v="0.10901920187269899"/>
    <n v="5.4627363144581199E-2"/>
    <n v="36.532763286408695"/>
    <n v="335.10393269130486"/>
    <m/>
    <m/>
    <m/>
    <m/>
    <x v="0"/>
    <s v="E20"/>
    <s v="45.371940000000002"/>
    <s v="2.020830000000000"/>
    <s v="leucogranites peralumineux"/>
    <s v="paléozoïque"/>
    <s v="carbonifère"/>
    <s v="peralumineux"/>
    <s v="Massif central"/>
    <n v="17"/>
    <s v="granitoïdes peralumineux - leucogranites - T"/>
    <s v="15106-17"/>
  </r>
  <r>
    <x v="7"/>
    <x v="0"/>
    <x v="0"/>
    <s v="Filtrée"/>
    <s v="Liquide filtré"/>
    <x v="7"/>
    <x v="7"/>
    <s v="Secteur 3"/>
    <s v="aval"/>
    <s v="aval BV"/>
    <s v="Le Doustre aval confluence rû de Barras, à l'O éloigné Le Chataignier"/>
    <x v="7"/>
    <x v="7"/>
    <x v="1"/>
    <x v="6"/>
    <x v="37"/>
    <x v="0"/>
    <x v="1"/>
    <x v="0"/>
    <x v="0"/>
    <n v="10"/>
    <n v="5"/>
    <n v="0.4"/>
    <n v="0.04"/>
    <m/>
    <m/>
    <m/>
    <m/>
    <x v="0"/>
    <s v="E20"/>
    <s v="45.371940000000002"/>
    <s v="2.020830000000000"/>
    <s v="leucogranites peralumineux"/>
    <s v="paléozoïque"/>
    <s v="carbonifère"/>
    <s v="peralumineux"/>
    <s v="Massif central"/>
    <n v="17"/>
    <s v="granitoïdes peralumineux - leucogranites - T"/>
    <s v="15106-17"/>
  </r>
  <r>
    <x v="8"/>
    <x v="0"/>
    <x v="0"/>
    <s v="Filtrée"/>
    <s v="Liquide filtré"/>
    <x v="8"/>
    <x v="8"/>
    <s v="Secteur 3"/>
    <s v="aval"/>
    <s v="aval BV"/>
    <s v="Le Doustre aval confluence Le Rabinel"/>
    <x v="8"/>
    <x v="8"/>
    <x v="1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21"/>
    <s v="45.376109999999997"/>
    <s v="2.030280000000000"/>
    <s v="monzogranites, granodiorites"/>
    <s v="paléozoïque"/>
    <s v="dévonien"/>
    <s v="peralumineux"/>
    <s v="Massif central"/>
    <n v="14"/>
    <s v="T"/>
    <s v="14889-14"/>
  </r>
  <r>
    <x v="8"/>
    <x v="0"/>
    <x v="0"/>
    <s v="Filtrée"/>
    <s v="Liquide filtré"/>
    <x v="8"/>
    <x v="8"/>
    <s v="Secteur 3"/>
    <s v="aval"/>
    <s v="aval BV"/>
    <s v="Le Doustre aval confluence Le Rabinel"/>
    <x v="8"/>
    <x v="8"/>
    <x v="1"/>
    <x v="1"/>
    <x v="38"/>
    <x v="27"/>
    <x v="0"/>
    <x v="1"/>
    <x v="0"/>
    <n v="1.1000000000000001E-2"/>
    <n v="7.7000000000000002E-3"/>
    <n v="185.5287569573284"/>
    <n v="16866.250632484396"/>
    <m/>
    <m/>
    <m/>
    <m/>
    <x v="0"/>
    <s v="E21"/>
    <s v="45.376109999999997"/>
    <s v="2.030280000000000"/>
    <s v="monzogranites, granodiorites"/>
    <s v="paléozoïque"/>
    <s v="dévonien"/>
    <s v="peralumineux"/>
    <s v="Massif central"/>
    <n v="14"/>
    <s v="T"/>
    <s v="14889-14"/>
  </r>
  <r>
    <x v="8"/>
    <x v="0"/>
    <x v="0"/>
    <s v="Filtrée"/>
    <s v="Liquide filtré"/>
    <x v="8"/>
    <x v="8"/>
    <s v="Secteur 3"/>
    <s v="aval"/>
    <s v="aval BV"/>
    <s v="Le Doustre aval confluence Le Rabinel"/>
    <x v="8"/>
    <x v="8"/>
    <x v="1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21"/>
    <s v="45.376109999999997"/>
    <s v="2.030280000000000"/>
    <s v="monzogranites, granodiorites"/>
    <s v="paléozoïque"/>
    <s v="dévonien"/>
    <s v="peralumineux"/>
    <s v="Massif central"/>
    <n v="14"/>
    <s v="T"/>
    <s v="14889-14"/>
  </r>
  <r>
    <x v="16"/>
    <x v="0"/>
    <x v="0"/>
    <s v="Filtrée"/>
    <s v="Liquide filtré"/>
    <x v="16"/>
    <x v="16"/>
    <s v="Secteur 1"/>
    <s v="aval"/>
    <s v="aval BV"/>
    <s v="7 - La Diège - Aval les salles"/>
    <x v="16"/>
    <x v="16"/>
    <x v="2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7"/>
    <s v="45.527036000000003"/>
    <s v="2.30381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8"/>
    <x v="0"/>
    <x v="0"/>
    <s v="Filtrée"/>
    <s v="Liquide filtré"/>
    <x v="8"/>
    <x v="8"/>
    <s v="Secteur 3"/>
    <s v="aval"/>
    <s v="aval BV"/>
    <s v="Le Doustre aval confluence Le Rabinel"/>
    <x v="8"/>
    <x v="8"/>
    <x v="1"/>
    <x v="3"/>
    <x v="39"/>
    <x v="28"/>
    <x v="0"/>
    <x v="1"/>
    <x v="0"/>
    <n v="1.5690791825475201E-2"/>
    <n v="7.0303162782326799E-3"/>
    <n v="317.4644749458102"/>
    <n v="20232.533735511191"/>
    <m/>
    <m/>
    <m/>
    <m/>
    <x v="0"/>
    <s v="E21"/>
    <s v="45.376109999999997"/>
    <s v="2.030280000000000"/>
    <s v="monzogranites, granodiorites"/>
    <s v="paléozoïque"/>
    <s v="dévonien"/>
    <s v="peralumineux"/>
    <s v="Massif central"/>
    <n v="14"/>
    <s v="T"/>
    <s v="14889-14"/>
  </r>
  <r>
    <x v="8"/>
    <x v="0"/>
    <x v="0"/>
    <s v="Filtrée"/>
    <s v="Liquide filtré"/>
    <x v="8"/>
    <x v="8"/>
    <s v="Secteur 3"/>
    <s v="aval"/>
    <s v="aval BV"/>
    <s v="Le Doustre aval confluence Le Rabinel"/>
    <x v="8"/>
    <x v="8"/>
    <x v="1"/>
    <x v="5"/>
    <x v="40"/>
    <x v="29"/>
    <x v="0"/>
    <x v="1"/>
    <x v="0"/>
    <n v="8.4370826320745898E-2"/>
    <n v="4.9012979832706506E-2"/>
    <n v="35.121260029925338"/>
    <n v="416.27256199207551"/>
    <m/>
    <m/>
    <m/>
    <m/>
    <x v="0"/>
    <s v="E21"/>
    <s v="45.376109999999997"/>
    <s v="2.030280000000000"/>
    <s v="monzogranites, granodiorites"/>
    <s v="paléozoïque"/>
    <s v="dévonien"/>
    <s v="peralumineux"/>
    <s v="Massif central"/>
    <n v="14"/>
    <s v="T"/>
    <s v="14889-14"/>
  </r>
  <r>
    <x v="17"/>
    <x v="0"/>
    <x v="0"/>
    <s v="Filtrée"/>
    <s v="Liquide filtré"/>
    <x v="17"/>
    <x v="17"/>
    <s v="Secteur 1"/>
    <s v="amont"/>
    <s v="aval BV"/>
    <s v="Rû Le Malpouge amont confluence rû le Longy"/>
    <x v="17"/>
    <x v="17"/>
    <x v="3"/>
    <x v="4"/>
    <x v="41"/>
    <x v="30"/>
    <x v="0"/>
    <x v="1"/>
    <x v="0"/>
    <n v="1.9036400756143701E-3"/>
    <n v="1.3325480529300601E-3"/>
    <n v="1072.0599721940439"/>
    <n v="563163.16615054093"/>
    <m/>
    <m/>
    <m/>
    <m/>
    <x v="0"/>
    <s v="E9"/>
    <s v="45.516883999999997"/>
    <s v="2.30552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8"/>
    <x v="0"/>
    <x v="0"/>
    <s v="Filtrée"/>
    <s v="Liquide filtré"/>
    <x v="8"/>
    <x v="8"/>
    <s v="Secteur 3"/>
    <s v="aval"/>
    <s v="aval BV"/>
    <s v="Le Doustre aval confluence Le Rabinel"/>
    <x v="8"/>
    <x v="8"/>
    <x v="1"/>
    <x v="6"/>
    <x v="42"/>
    <x v="0"/>
    <x v="1"/>
    <x v="0"/>
    <x v="0"/>
    <n v="8.4"/>
    <n v="4.2"/>
    <n v="0.47619047619047622"/>
    <n v="5.6689342403628114E-2"/>
    <m/>
    <m/>
    <m/>
    <m/>
    <x v="0"/>
    <s v="E21"/>
    <s v="45.376109999999997"/>
    <s v="2.030280000000000"/>
    <s v="monzogranites, granodiorites"/>
    <s v="paléozoïque"/>
    <s v="dévonien"/>
    <s v="peralumineux"/>
    <s v="Massif central"/>
    <n v="14"/>
    <s v="T"/>
    <s v="14889-14"/>
  </r>
  <r>
    <x v="9"/>
    <x v="0"/>
    <x v="0"/>
    <s v="Filtrée"/>
    <s v="Liquide filtré"/>
    <x v="9"/>
    <x v="9"/>
    <s v="Secteur 2"/>
    <s v="Aval site"/>
    <s v="Aval site"/>
    <s v="17 - Secteur 2"/>
    <x v="9"/>
    <x v="9"/>
    <x v="1"/>
    <x v="0"/>
    <x v="43"/>
    <x v="31"/>
    <x v="0"/>
    <x v="1"/>
    <x v="0"/>
    <n v="1.3540780672566401E-4"/>
    <n v="5.4769068336067799E-5"/>
    <n v="45141.189311460461"/>
    <n v="333372132.69332713"/>
    <m/>
    <m/>
    <m/>
    <m/>
    <x v="0"/>
    <s v="E17"/>
    <s v="45.498707000000003"/>
    <s v="2.099283000000000"/>
    <s v="monzogranites, granodiorites"/>
    <s v="paléozoïque"/>
    <s v="dévonien"/>
    <s v="peralumineux"/>
    <s v="Massif central"/>
    <n v="14"/>
    <s v="T"/>
    <s v="14889-14"/>
  </r>
  <r>
    <x v="9"/>
    <x v="0"/>
    <x v="0"/>
    <s v="Filtrée"/>
    <s v="Liquide filtré"/>
    <x v="9"/>
    <x v="9"/>
    <s v="Secteur 2"/>
    <s v="Aval site"/>
    <s v="Aval site"/>
    <s v="17 - Secteur 2"/>
    <x v="9"/>
    <x v="9"/>
    <x v="1"/>
    <x v="1"/>
    <x v="28"/>
    <x v="0"/>
    <x v="0"/>
    <x v="0"/>
    <x v="0"/>
    <n v="1.6E-2"/>
    <n v="8.0000000000000002E-3"/>
    <n v="250.00000000000003"/>
    <n v="15625"/>
    <m/>
    <m/>
    <m/>
    <m/>
    <x v="0"/>
    <s v="E17"/>
    <s v="45.498707000000003"/>
    <s v="2.099283000000000"/>
    <s v="monzogranites, granodiorites"/>
    <s v="paléozoïque"/>
    <s v="dévonien"/>
    <s v="peralumineux"/>
    <s v="Massif central"/>
    <n v="14"/>
    <s v="T"/>
    <s v="14889-14"/>
  </r>
  <r>
    <x v="9"/>
    <x v="0"/>
    <x v="0"/>
    <s v="Filtrée"/>
    <s v="Liquide filtré"/>
    <x v="9"/>
    <x v="9"/>
    <s v="Secteur 2"/>
    <s v="Aval site"/>
    <s v="Aval site"/>
    <s v="17 - Secteur 2"/>
    <x v="9"/>
    <x v="9"/>
    <x v="1"/>
    <x v="2"/>
    <x v="44"/>
    <x v="32"/>
    <x v="0"/>
    <x v="1"/>
    <x v="0"/>
    <n v="3.4045708220816905E-3"/>
    <n v="1.44283124649752E-3"/>
    <n v="1635.4274948252521"/>
    <n v="480362.30711314338"/>
    <m/>
    <m/>
    <m/>
    <m/>
    <x v="0"/>
    <s v="E17"/>
    <s v="45.498707000000003"/>
    <s v="2.099283000000000"/>
    <s v="monzogranites, granodiorites"/>
    <s v="paléozoïque"/>
    <s v="dévonien"/>
    <s v="peralumineux"/>
    <s v="Massif central"/>
    <n v="14"/>
    <s v="T"/>
    <s v="14889-14"/>
  </r>
  <r>
    <x v="18"/>
    <x v="0"/>
    <x v="0"/>
    <s v="Filtrée"/>
    <s v="Liquide filtré"/>
    <x v="18"/>
    <x v="18"/>
    <s v="Secteur 1"/>
    <s v="Aval site"/>
    <s v="Aval site"/>
    <s v="10 - Ru Malponge aval conf, Longy"/>
    <x v="18"/>
    <x v="18"/>
    <x v="3"/>
    <x v="4"/>
    <x v="45"/>
    <x v="33"/>
    <x v="0"/>
    <x v="1"/>
    <x v="0"/>
    <n v="2.73726023944549E-3"/>
    <n v="1.0949040957782001E-3"/>
    <n v="2283.305003278047"/>
    <n v="834157.07807913644"/>
    <m/>
    <m/>
    <m/>
    <m/>
    <x v="0"/>
    <s v="E10"/>
    <s v="45.667904999999998"/>
    <s v="2.117761000000000"/>
    <s v="micaschistes, paragneiss"/>
    <s v="protozoïque, paléozoïque"/>
    <s v="néoprotozoïque, ordovicien"/>
    <s v="siliceux, alumineux"/>
    <s v="Massif central"/>
    <s v="bo"/>
    <s v="T"/>
    <s v="14770-bo"/>
  </r>
  <r>
    <x v="9"/>
    <x v="0"/>
    <x v="0"/>
    <s v="Filtrée"/>
    <s v="Liquide filtré"/>
    <x v="9"/>
    <x v="9"/>
    <s v="Secteur 2"/>
    <s v="Aval site"/>
    <s v="Aval site"/>
    <s v="17 - Secteur 2"/>
    <x v="9"/>
    <x v="9"/>
    <x v="1"/>
    <x v="3"/>
    <x v="46"/>
    <x v="34"/>
    <x v="0"/>
    <x v="1"/>
    <x v="0"/>
    <n v="2.2682961764703403E-2"/>
    <n v="8.53482906982494E-3"/>
    <n v="311.3939031694897"/>
    <n v="13728.097168247439"/>
    <m/>
    <m/>
    <m/>
    <m/>
    <x v="0"/>
    <s v="E17"/>
    <s v="45.498707000000003"/>
    <s v="2.099283000000000"/>
    <s v="monzogranites, granodiorites"/>
    <s v="paléozoïque"/>
    <s v="dévonien"/>
    <s v="peralumineux"/>
    <s v="Massif central"/>
    <n v="14"/>
    <s v="T"/>
    <s v="14889-14"/>
  </r>
  <r>
    <x v="9"/>
    <x v="0"/>
    <x v="0"/>
    <s v="Filtrée"/>
    <s v="Liquide filtré"/>
    <x v="9"/>
    <x v="9"/>
    <s v="Secteur 2"/>
    <s v="Aval site"/>
    <s v="Aval site"/>
    <s v="17 - Secteur 2"/>
    <x v="9"/>
    <x v="9"/>
    <x v="1"/>
    <x v="5"/>
    <x v="47"/>
    <x v="35"/>
    <x v="0"/>
    <x v="1"/>
    <x v="0"/>
    <n v="7.667112040575709E-2"/>
    <n v="4.85654486899086E-2"/>
    <n v="32.507008045618008"/>
    <n v="423.9798228274895"/>
    <m/>
    <m/>
    <m/>
    <m/>
    <x v="0"/>
    <s v="E17"/>
    <s v="45.498707000000003"/>
    <s v="2.099283000000000"/>
    <s v="monzogranites, granodiorites"/>
    <s v="paléozoïque"/>
    <s v="dévonien"/>
    <s v="peralumineux"/>
    <s v="Massif central"/>
    <n v="14"/>
    <s v="T"/>
    <s v="14889-14"/>
  </r>
  <r>
    <x v="19"/>
    <x v="0"/>
    <x v="0"/>
    <s v="Filtrée"/>
    <s v="Liquide filtré"/>
    <x v="19"/>
    <x v="19"/>
    <s v="Secteur 1"/>
    <s v="Amont total"/>
    <s v="Amont BV"/>
    <s v="11 - La Diège - Amont conf, Malponge"/>
    <x v="19"/>
    <x v="19"/>
    <x v="3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11"/>
    <s v="45.692388000000001"/>
    <s v="2.164167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9"/>
    <x v="0"/>
    <x v="0"/>
    <s v="Filtrée"/>
    <s v="Liquide filtré"/>
    <x v="9"/>
    <x v="9"/>
    <s v="Secteur 2"/>
    <s v="Aval site"/>
    <s v="Aval site"/>
    <s v="17 - Secteur 2"/>
    <x v="9"/>
    <x v="9"/>
    <x v="1"/>
    <x v="6"/>
    <x v="34"/>
    <x v="0"/>
    <x v="1"/>
    <x v="0"/>
    <x v="0"/>
    <n v="6.7"/>
    <n v="3.35"/>
    <n v="0.59701492537313439"/>
    <n v="8.910670527957229E-2"/>
    <m/>
    <m/>
    <m/>
    <m/>
    <x v="0"/>
    <s v="E17"/>
    <s v="45.498707000000003"/>
    <s v="2.099283000000000"/>
    <s v="monzogranites, granodiorites"/>
    <s v="paléozoïque"/>
    <s v="dévonien"/>
    <s v="peralumineux"/>
    <s v="Massif central"/>
    <n v="14"/>
    <s v="T"/>
    <s v="14889-14"/>
  </r>
  <r>
    <x v="10"/>
    <x v="0"/>
    <x v="0"/>
    <s v="Filtrée"/>
    <s v="Liquide filtré"/>
    <x v="10"/>
    <x v="10"/>
    <s v="Secteur 2"/>
    <s v="Amont total"/>
    <s v="Amont BV"/>
    <s v="16 - Secteur 2"/>
    <x v="10"/>
    <x v="10"/>
    <x v="1"/>
    <x v="0"/>
    <x v="48"/>
    <x v="36"/>
    <x v="0"/>
    <x v="1"/>
    <x v="0"/>
    <n v="8.3337694194690303E-5"/>
    <n v="5.8550290696906502E-5"/>
    <n v="24309.910998428793"/>
    <n v="291703667.03015465"/>
    <m/>
    <m/>
    <m/>
    <m/>
    <x v="0"/>
    <s v="E16"/>
    <s v="45.475000000000001"/>
    <s v="2.081110000000000"/>
    <s v="leucogranites peralumineux"/>
    <s v="paléozoïque"/>
    <s v="carbonifère"/>
    <s v="peralumineux"/>
    <s v="Massif central"/>
    <n v="17"/>
    <s v="granitoïdes peralumineux - leucogranites - T"/>
    <s v="15040-17"/>
  </r>
  <r>
    <x v="10"/>
    <x v="0"/>
    <x v="0"/>
    <s v="Filtrée"/>
    <s v="Liquide filtré"/>
    <x v="10"/>
    <x v="10"/>
    <s v="Secteur 2"/>
    <s v="Amont total"/>
    <s v="Amont BV"/>
    <s v="16 - Secteur 2"/>
    <x v="10"/>
    <x v="10"/>
    <x v="1"/>
    <x v="1"/>
    <x v="49"/>
    <x v="0"/>
    <x v="0"/>
    <x v="0"/>
    <x v="0"/>
    <n v="1.7000000000000001E-2"/>
    <n v="8.5000000000000006E-3"/>
    <n v="235.29411764705881"/>
    <n v="13840.830449826988"/>
    <m/>
    <m/>
    <m/>
    <m/>
    <x v="0"/>
    <s v="E16"/>
    <s v="45.475000000000001"/>
    <s v="2.081110000000000"/>
    <s v="leucogranites peralumineux"/>
    <s v="paléozoïque"/>
    <s v="carbonifère"/>
    <s v="peralumineux"/>
    <s v="Massif central"/>
    <n v="17"/>
    <s v="granitoïdes peralumineux - leucogranites - T"/>
    <s v="15040-17"/>
  </r>
  <r>
    <x v="10"/>
    <x v="0"/>
    <x v="0"/>
    <s v="Filtrée"/>
    <s v="Liquide filtré"/>
    <x v="10"/>
    <x v="10"/>
    <s v="Secteur 2"/>
    <s v="Amont total"/>
    <s v="Amont BV"/>
    <s v="16 - Secteur 2"/>
    <x v="10"/>
    <x v="10"/>
    <x v="1"/>
    <x v="2"/>
    <x v="50"/>
    <x v="37"/>
    <x v="0"/>
    <x v="1"/>
    <x v="0"/>
    <n v="2.0936471440779402E-3"/>
    <n v="1.49457666991237E-3"/>
    <n v="937.27512606191624"/>
    <n v="447675.78372175986"/>
    <m/>
    <m/>
    <m/>
    <m/>
    <x v="0"/>
    <s v="E16"/>
    <s v="45.475000000000001"/>
    <s v="2.081110000000000"/>
    <s v="leucogranites peralumineux"/>
    <s v="paléozoïque"/>
    <s v="carbonifère"/>
    <s v="peralumineux"/>
    <s v="Massif central"/>
    <n v="17"/>
    <s v="granitoïdes peralumineux - leucogranites - T"/>
    <s v="15040-17"/>
  </r>
  <r>
    <x v="10"/>
    <x v="0"/>
    <x v="0"/>
    <s v="Filtrée"/>
    <s v="Liquide filtré"/>
    <x v="10"/>
    <x v="10"/>
    <s v="Secteur 2"/>
    <s v="Amont total"/>
    <s v="Amont BV"/>
    <s v="16 - Secteur 2"/>
    <x v="10"/>
    <x v="10"/>
    <x v="1"/>
    <x v="3"/>
    <x v="51"/>
    <x v="38"/>
    <x v="0"/>
    <x v="1"/>
    <x v="0"/>
    <n v="1.3123092631355901E-2"/>
    <n v="6.0686697077293504E-3"/>
    <n v="356.32737768824319"/>
    <n v="27152.698506207744"/>
    <m/>
    <m/>
    <m/>
    <m/>
    <x v="0"/>
    <s v="E16"/>
    <s v="45.475000000000001"/>
    <s v="2.081110000000000"/>
    <s v="leucogranites peralumineux"/>
    <s v="paléozoïque"/>
    <s v="carbonifère"/>
    <s v="peralumineux"/>
    <s v="Massif central"/>
    <n v="17"/>
    <s v="granitoïdes peralumineux - leucogranites - T"/>
    <s v="15040-17"/>
  </r>
  <r>
    <x v="20"/>
    <x v="0"/>
    <x v="0"/>
    <s v="Filtrée"/>
    <s v="Liquide filtré"/>
    <x v="20"/>
    <x v="20"/>
    <s v="Secteur 1"/>
    <s v="aval"/>
    <s v="aval BV"/>
    <s v="12 - Diège aval conf, Malponge"/>
    <x v="20"/>
    <x v="20"/>
    <x v="3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12"/>
    <s v="45.665717000000001"/>
    <s v="2.178586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10"/>
    <x v="0"/>
    <x v="0"/>
    <s v="Filtrée"/>
    <s v="Liquide filtré"/>
    <x v="10"/>
    <x v="10"/>
    <s v="Secteur 2"/>
    <s v="Amont total"/>
    <s v="Amont BV"/>
    <s v="16 - Secteur 2"/>
    <x v="10"/>
    <x v="10"/>
    <x v="1"/>
    <x v="5"/>
    <x v="52"/>
    <x v="0"/>
    <x v="0"/>
    <x v="0"/>
    <x v="0"/>
    <n v="8.2339999999999997E-2"/>
    <n v="4.1169999999999998E-2"/>
    <n v="48.579062424095213"/>
    <n v="589.98132650103491"/>
    <m/>
    <m/>
    <m/>
    <m/>
    <x v="0"/>
    <s v="E16"/>
    <s v="45.475000000000001"/>
    <s v="2.081110000000000"/>
    <s v="leucogranites peralumineux"/>
    <s v="paléozoïque"/>
    <s v="carbonifère"/>
    <s v="peralumineux"/>
    <s v="Massif central"/>
    <n v="17"/>
    <s v="granitoïdes peralumineux - leucogranites - T"/>
    <s v="15040-17"/>
  </r>
  <r>
    <x v="21"/>
    <x v="0"/>
    <x v="1"/>
    <s v="Filtrée"/>
    <s v="Liquide filtré"/>
    <x v="21"/>
    <x v="21"/>
    <s v="Secteur 1"/>
    <s v="amont"/>
    <s v="aval BV"/>
    <s v="12B - Source de la Venne S1"/>
    <x v="21"/>
    <x v="21"/>
    <x v="3"/>
    <x v="4"/>
    <x v="53"/>
    <x v="39"/>
    <x v="0"/>
    <x v="1"/>
    <x v="0"/>
    <n v="7.5772340264650302E-3"/>
    <n v="1.5154468052930099E-3"/>
    <n v="3299.3569833902829"/>
    <n v="435430.26015385136"/>
    <m/>
    <m/>
    <m/>
    <m/>
    <x v="0"/>
    <s v="E12B"/>
    <s v="45.666027999999997"/>
    <s v="2.092034000000000"/>
    <s v="micaschistes, paragneiss"/>
    <s v="protozoïque, paléozoïque"/>
    <s v="néoprotozoïque, ordovicien"/>
    <s v="siliceux, alumineux"/>
    <s v="Massif central"/>
    <s v="bo"/>
    <s v="T"/>
    <s v="14632-bo"/>
  </r>
  <r>
    <x v="10"/>
    <x v="0"/>
    <x v="0"/>
    <s v="Filtrée"/>
    <s v="Liquide filtré"/>
    <x v="10"/>
    <x v="10"/>
    <s v="Secteur 2"/>
    <s v="Amont total"/>
    <s v="Amont BV"/>
    <s v="16 - Secteur 2"/>
    <x v="10"/>
    <x v="10"/>
    <x v="1"/>
    <x v="6"/>
    <x v="54"/>
    <x v="0"/>
    <x v="1"/>
    <x v="0"/>
    <x v="0"/>
    <n v="6.9"/>
    <n v="3.45"/>
    <n v="0.57971014492753614"/>
    <n v="8.401596303297626E-2"/>
    <m/>
    <m/>
    <m/>
    <m/>
    <x v="0"/>
    <s v="E16"/>
    <s v="45.475000000000001"/>
    <s v="2.081110000000000"/>
    <s v="leucogranites peralumineux"/>
    <s v="paléozoïque"/>
    <s v="carbonifère"/>
    <s v="peralumineux"/>
    <s v="Massif central"/>
    <n v="17"/>
    <s v="granitoïdes peralumineux - leucogranites - T"/>
    <s v="15040-17"/>
  </r>
  <r>
    <x v="11"/>
    <x v="0"/>
    <x v="0"/>
    <s v="Filtrée"/>
    <s v="Liquide filtré"/>
    <x v="11"/>
    <x v="11"/>
    <s v="Secteur 2"/>
    <s v="Aval site"/>
    <s v="Aval site"/>
    <s v="La Soudeillette au Sud Ouest site La Barrière près Veuillac"/>
    <x v="11"/>
    <x v="11"/>
    <x v="1"/>
    <x v="0"/>
    <x v="55"/>
    <x v="40"/>
    <x v="0"/>
    <x v="1"/>
    <x v="0"/>
    <n v="1.5192898284955799E-4"/>
    <n v="6.1451470525440691E-5"/>
    <n v="40232.412032307853"/>
    <n v="264810645.59055531"/>
    <m/>
    <m/>
    <m/>
    <m/>
    <x v="0"/>
    <s v="E19"/>
    <s v="45.420504000000001"/>
    <s v="2.083790000000000"/>
    <s v="monzogranites, granodiorites"/>
    <s v="paléozoïque"/>
    <s v="dévonien"/>
    <s v="peralumineux"/>
    <s v="Massif central"/>
    <n v="14"/>
    <s v="T"/>
    <s v="14889-14"/>
  </r>
  <r>
    <x v="11"/>
    <x v="0"/>
    <x v="0"/>
    <s v="Filtrée"/>
    <s v="Liquide filtré"/>
    <x v="11"/>
    <x v="11"/>
    <s v="Secteur 2"/>
    <s v="Aval site"/>
    <s v="Aval site"/>
    <s v="La Soudeillette au Sud Ouest site La Barrière près Veuillac"/>
    <x v="11"/>
    <x v="11"/>
    <x v="1"/>
    <x v="1"/>
    <x v="56"/>
    <x v="0"/>
    <x v="0"/>
    <x v="0"/>
    <x v="0"/>
    <n v="1.4E-2"/>
    <n v="7.0000000000000001E-3"/>
    <n v="285.71428571428567"/>
    <n v="20408.163265306121"/>
    <m/>
    <m/>
    <m/>
    <m/>
    <x v="0"/>
    <s v="E19"/>
    <s v="45.420504000000001"/>
    <s v="2.083790000000000"/>
    <s v="monzogranites, granodiorites"/>
    <s v="paléozoïque"/>
    <s v="dévonien"/>
    <s v="peralumineux"/>
    <s v="Massif central"/>
    <n v="14"/>
    <s v="T"/>
    <s v="14889-14"/>
  </r>
  <r>
    <x v="11"/>
    <x v="0"/>
    <x v="0"/>
    <s v="Filtrée"/>
    <s v="Liquide filtré"/>
    <x v="11"/>
    <x v="11"/>
    <s v="Secteur 2"/>
    <s v="Aval site"/>
    <s v="Aval site"/>
    <s v="La Soudeillette au Sud Ouest site La Barrière près Veuillac"/>
    <x v="11"/>
    <x v="11"/>
    <x v="1"/>
    <x v="2"/>
    <x v="57"/>
    <x v="41"/>
    <x v="0"/>
    <x v="1"/>
    <x v="0"/>
    <n v="3.7148055699880401E-3"/>
    <n v="1.5743063754992E-3"/>
    <n v="1498.8479546535641"/>
    <n v="403479.51633398398"/>
    <m/>
    <m/>
    <m/>
    <m/>
    <x v="0"/>
    <s v="E19"/>
    <s v="45.420504000000001"/>
    <s v="2.083790000000000"/>
    <s v="monzogranites, granodiorites"/>
    <s v="paléozoïque"/>
    <s v="dévonien"/>
    <s v="peralumineux"/>
    <s v="Massif central"/>
    <n v="14"/>
    <s v="T"/>
    <s v="14889-14"/>
  </r>
  <r>
    <x v="22"/>
    <x v="0"/>
    <x v="0"/>
    <s v="Filtrée"/>
    <s v="Liquide filtré"/>
    <x v="22"/>
    <x v="22"/>
    <s v="Secteur 4"/>
    <s v="Amont total"/>
    <s v="Amont BV"/>
    <s v="32 - Amont Vimbelle Corrèze"/>
    <x v="22"/>
    <x v="22"/>
    <x v="0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32"/>
    <s v="45.317613999999999"/>
    <s v="1.797856000000000"/>
    <s v="paragneiss plagioclasiques"/>
    <s v="paléozoïque"/>
    <s v="cambrien, ordovicien"/>
    <s v="siliceux, alumineux"/>
    <s v="Massif central"/>
    <s v="ko"/>
    <s v="T"/>
    <s v="15686-ko"/>
  </r>
  <r>
    <x v="11"/>
    <x v="0"/>
    <x v="0"/>
    <s v="Filtrée"/>
    <s v="Liquide filtré"/>
    <x v="11"/>
    <x v="11"/>
    <s v="Secteur 2"/>
    <s v="Aval site"/>
    <s v="Aval site"/>
    <s v="La Soudeillette au Sud Ouest site La Barrière près Veuillac"/>
    <x v="11"/>
    <x v="11"/>
    <x v="1"/>
    <x v="3"/>
    <x v="58"/>
    <x v="42"/>
    <x v="0"/>
    <x v="1"/>
    <x v="0"/>
    <n v="1.6558725342642099E-2"/>
    <n v="6.9434092380558799E-3"/>
    <n v="343.46412127338641"/>
    <n v="20742.183602073292"/>
    <m/>
    <m/>
    <m/>
    <m/>
    <x v="0"/>
    <s v="E19"/>
    <s v="45.420504000000001"/>
    <s v="2.083790000000000"/>
    <s v="monzogranites, granodiorites"/>
    <s v="paléozoïque"/>
    <s v="dévonien"/>
    <s v="peralumineux"/>
    <s v="Massif central"/>
    <n v="14"/>
    <s v="T"/>
    <s v="14889-14"/>
  </r>
  <r>
    <x v="11"/>
    <x v="0"/>
    <x v="0"/>
    <s v="Filtrée"/>
    <s v="Liquide filtré"/>
    <x v="11"/>
    <x v="11"/>
    <s v="Secteur 2"/>
    <s v="Aval site"/>
    <s v="Aval site"/>
    <s v="La Soudeillette au Sud Ouest site La Barrière près Veuillac"/>
    <x v="11"/>
    <x v="11"/>
    <x v="1"/>
    <x v="5"/>
    <x v="59"/>
    <x v="43"/>
    <x v="0"/>
    <x v="1"/>
    <x v="0"/>
    <n v="5.0002645862063703E-2"/>
    <n v="4.3144571580843699E-2"/>
    <n v="26.862143428607023"/>
    <n v="537.2144406659678"/>
    <m/>
    <m/>
    <m/>
    <m/>
    <x v="0"/>
    <s v="E19"/>
    <s v="45.420504000000001"/>
    <s v="2.083790000000000"/>
    <s v="monzogranites, granodiorites"/>
    <s v="paléozoïque"/>
    <s v="dévonien"/>
    <s v="peralumineux"/>
    <s v="Massif central"/>
    <n v="14"/>
    <s v="T"/>
    <s v="14889-14"/>
  </r>
  <r>
    <x v="23"/>
    <x v="0"/>
    <x v="0"/>
    <s v="Filtrée"/>
    <s v="Liquide filtré"/>
    <x v="23"/>
    <x v="23"/>
    <s v="Secteur 4"/>
    <s v="aval"/>
    <s v="aval BV"/>
    <s v="33 - Aval vimbelle Corrèze"/>
    <x v="23"/>
    <x v="23"/>
    <x v="0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33"/>
    <s v="45.318176000000001"/>
    <s v="1.794267000000000"/>
    <s v="paragneiss plagioclasiques"/>
    <s v="paléozoïque"/>
    <s v="cambrien, ordovicien"/>
    <s v="siliceux, alumineux"/>
    <s v="Massif central"/>
    <s v="ko"/>
    <s v="T"/>
    <s v="15686-ko"/>
  </r>
  <r>
    <x v="12"/>
    <x v="0"/>
    <x v="0"/>
    <s v="Filtrée"/>
    <s v="Liquide filtré"/>
    <x v="12"/>
    <x v="12"/>
    <s v="Secteur 2"/>
    <s v="Aval site"/>
    <s v="Aval site"/>
    <s v="18 - Secteur 2"/>
    <x v="12"/>
    <x v="12"/>
    <x v="1"/>
    <x v="0"/>
    <x v="60"/>
    <x v="44"/>
    <x v="0"/>
    <x v="1"/>
    <x v="0"/>
    <n v="1.3550264569911502E-4"/>
    <n v="5.4807428326850393E-5"/>
    <n v="45109.594769282972"/>
    <n v="332905638.38472408"/>
    <m/>
    <m/>
    <m/>
    <m/>
    <x v="0"/>
    <s v="E18"/>
    <s v="45.473734999999998"/>
    <s v="2.098682000000000"/>
    <s v="monzogranites, granodiorites"/>
    <s v="paléozoïque"/>
    <s v="dévonien"/>
    <s v="peralumineux"/>
    <s v="Massif central"/>
    <n v="14"/>
    <s v="T"/>
    <s v="14889-14"/>
  </r>
  <r>
    <x v="12"/>
    <x v="0"/>
    <x v="0"/>
    <s v="Filtrée"/>
    <s v="Liquide filtré"/>
    <x v="12"/>
    <x v="12"/>
    <s v="Secteur 2"/>
    <s v="Aval site"/>
    <s v="Aval site"/>
    <s v="18 - Secteur 2"/>
    <x v="12"/>
    <x v="12"/>
    <x v="1"/>
    <x v="1"/>
    <x v="38"/>
    <x v="45"/>
    <x v="0"/>
    <x v="1"/>
    <x v="0"/>
    <n v="1.1000000000000001E-2"/>
    <n v="8.5799999999999991E-3"/>
    <n v="149.42322634630332"/>
    <n v="13583.929667845756"/>
    <m/>
    <m/>
    <m/>
    <m/>
    <x v="0"/>
    <s v="E18"/>
    <s v="45.473734999999998"/>
    <s v="2.098682000000000"/>
    <s v="monzogranites, granodiorites"/>
    <s v="paléozoïque"/>
    <s v="dévonien"/>
    <s v="peralumineux"/>
    <s v="Massif central"/>
    <n v="14"/>
    <s v="T"/>
    <s v="14889-14"/>
  </r>
  <r>
    <x v="12"/>
    <x v="0"/>
    <x v="0"/>
    <s v="Filtrée"/>
    <s v="Liquide filtré"/>
    <x v="12"/>
    <x v="12"/>
    <s v="Secteur 2"/>
    <s v="Aval site"/>
    <s v="Aval site"/>
    <s v="18 - Secteur 2"/>
    <x v="12"/>
    <x v="12"/>
    <x v="1"/>
    <x v="2"/>
    <x v="61"/>
    <x v="46"/>
    <x v="0"/>
    <x v="1"/>
    <x v="0"/>
    <n v="3.42575039822253E-3"/>
    <n v="1.4518069899437599E-3"/>
    <n v="1625.3165243449137"/>
    <n v="474441.02325383032"/>
    <m/>
    <m/>
    <m/>
    <m/>
    <x v="0"/>
    <s v="E18"/>
    <s v="45.473734999999998"/>
    <s v="2.098682000000000"/>
    <s v="monzogranites, granodiorites"/>
    <s v="paléozoïque"/>
    <s v="dévonien"/>
    <s v="peralumineux"/>
    <s v="Massif central"/>
    <n v="14"/>
    <s v="T"/>
    <s v="14889-14"/>
  </r>
  <r>
    <x v="24"/>
    <x v="0"/>
    <x v="0"/>
    <s v="Filtrée"/>
    <s v="Liquide filtré"/>
    <x v="24"/>
    <x v="24"/>
    <s v="Secteur 4"/>
    <s v="amont"/>
    <s v="aval BV"/>
    <s v="34 - La Corrèze - vimbelle amont confluence"/>
    <x v="24"/>
    <x v="24"/>
    <x v="0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34"/>
    <s v="45.167355999999998"/>
    <s v="1.460110000000000"/>
    <s v="grès, conglomérats, schistes, charbons"/>
    <s v="paléozoïque"/>
    <s v="permien"/>
    <s v="siliceux, alumineux, carboné"/>
    <s v="Massif central"/>
    <s v="r"/>
    <s v="T"/>
    <s v="16360-r"/>
  </r>
  <r>
    <x v="12"/>
    <x v="0"/>
    <x v="0"/>
    <s v="Filtrée"/>
    <s v="Liquide filtré"/>
    <x v="12"/>
    <x v="12"/>
    <s v="Secteur 2"/>
    <s v="Aval site"/>
    <s v="Aval site"/>
    <s v="18 - Secteur 2"/>
    <x v="12"/>
    <x v="12"/>
    <x v="1"/>
    <x v="3"/>
    <x v="62"/>
    <x v="47"/>
    <x v="0"/>
    <x v="1"/>
    <x v="0"/>
    <n v="1.9094245032526602E-2"/>
    <n v="7.3787212236601802E-3"/>
    <n v="350.70365043627584"/>
    <n v="18366.981770625669"/>
    <m/>
    <m/>
    <m/>
    <m/>
    <x v="0"/>
    <s v="E18"/>
    <s v="45.473734999999998"/>
    <s v="2.098682000000000"/>
    <s v="monzogranites, granodiorites"/>
    <s v="paléozoïque"/>
    <s v="dévonien"/>
    <s v="peralumineux"/>
    <s v="Massif central"/>
    <n v="14"/>
    <s v="T"/>
    <s v="14889-14"/>
  </r>
  <r>
    <x v="12"/>
    <x v="0"/>
    <x v="0"/>
    <s v="Filtrée"/>
    <s v="Liquide filtré"/>
    <x v="12"/>
    <x v="12"/>
    <s v="Secteur 2"/>
    <s v="Aval site"/>
    <s v="Aval site"/>
    <s v="18 - Secteur 2"/>
    <x v="12"/>
    <x v="12"/>
    <x v="1"/>
    <x v="5"/>
    <x v="63"/>
    <x v="48"/>
    <x v="0"/>
    <x v="1"/>
    <x v="0"/>
    <n v="9.1247305827594202E-2"/>
    <n v="5.0816332438594701E-2"/>
    <n v="35.335676900342094"/>
    <n v="387.25172847411557"/>
    <m/>
    <m/>
    <m/>
    <m/>
    <x v="0"/>
    <s v="E18"/>
    <s v="45.473734999999998"/>
    <s v="2.098682000000000"/>
    <s v="monzogranites, granodiorites"/>
    <s v="paléozoïque"/>
    <s v="dévonien"/>
    <s v="peralumineux"/>
    <s v="Massif central"/>
    <n v="14"/>
    <s v="T"/>
    <s v="14889-14"/>
  </r>
  <r>
    <x v="25"/>
    <x v="0"/>
    <x v="0"/>
    <s v="Filtrée"/>
    <s v="Liquide filtré"/>
    <x v="25"/>
    <x v="25"/>
    <s v="Secteur 4"/>
    <s v="aval"/>
    <s v="aval BV"/>
    <s v="35 - La Corrèze - vimbelle aval conf,"/>
    <x v="25"/>
    <x v="25"/>
    <x v="0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35"/>
    <s v="45.164608000000001"/>
    <s v="1.458296000000000"/>
    <s v="grès, conglomérats, schistes, charbons"/>
    <s v="paléozoïque"/>
    <s v="permien"/>
    <s v="siliceux, alumineux, carboné"/>
    <s v="Massif central"/>
    <s v="r"/>
    <s v="T"/>
    <s v="16360-r"/>
  </r>
  <r>
    <x v="12"/>
    <x v="0"/>
    <x v="0"/>
    <s v="Filtrée"/>
    <s v="Liquide filtré"/>
    <x v="12"/>
    <x v="12"/>
    <s v="Secteur 2"/>
    <s v="Aval site"/>
    <s v="Aval site"/>
    <s v="18 - Secteur 2"/>
    <x v="12"/>
    <x v="12"/>
    <x v="1"/>
    <x v="6"/>
    <x v="64"/>
    <x v="0"/>
    <x v="1"/>
    <x v="0"/>
    <x v="0"/>
    <n v="6.4"/>
    <n v="3.2"/>
    <n v="0.62499999999999989"/>
    <n v="9.7656249999999986E-2"/>
    <m/>
    <m/>
    <m/>
    <m/>
    <x v="0"/>
    <s v="E18"/>
    <s v="45.473734999999998"/>
    <s v="2.098682000000000"/>
    <s v="monzogranites, granodiorites"/>
    <s v="paléozoïque"/>
    <s v="dévonien"/>
    <s v="peralumineux"/>
    <s v="Massif central"/>
    <n v="14"/>
    <s v="T"/>
    <s v="14889-14"/>
  </r>
  <r>
    <x v="13"/>
    <x v="0"/>
    <x v="0"/>
    <s v="Filtrée"/>
    <s v="Liquide filtré"/>
    <x v="13"/>
    <x v="13"/>
    <s v="Secteur 3"/>
    <s v="Aval site"/>
    <s v="Aval site"/>
    <s v="Le Doustre amont confluence Le Rabinel"/>
    <x v="13"/>
    <x v="13"/>
    <x v="1"/>
    <x v="0"/>
    <x v="65"/>
    <x v="49"/>
    <x v="0"/>
    <x v="1"/>
    <x v="0"/>
    <n v="7.7504474017699098E-5"/>
    <n v="5.4452064313728605E-5"/>
    <n v="26139.548127564183"/>
    <n v="337265021.90821779"/>
    <m/>
    <m/>
    <m/>
    <m/>
    <x v="0"/>
    <s v="E22"/>
    <s v="45.387329000000001"/>
    <s v="2.027185000000000"/>
    <s v="monzogranites, granodiorites"/>
    <s v="paléozoïque"/>
    <s v="dévonien"/>
    <s v="peralumineux"/>
    <s v="Massif central"/>
    <n v="14"/>
    <s v="T"/>
    <s v="14889-14"/>
  </r>
  <r>
    <x v="13"/>
    <x v="0"/>
    <x v="0"/>
    <s v="Filtrée"/>
    <s v="Liquide filtré"/>
    <x v="13"/>
    <x v="13"/>
    <s v="Secteur 3"/>
    <s v="Aval site"/>
    <s v="Aval site"/>
    <s v="Le Doustre amont confluence Le Rabinel"/>
    <x v="13"/>
    <x v="13"/>
    <x v="1"/>
    <x v="1"/>
    <x v="66"/>
    <x v="0"/>
    <x v="0"/>
    <x v="0"/>
    <x v="0"/>
    <n v="1.2E-2"/>
    <n v="6.0000000000000001E-3"/>
    <n v="333.33333333333331"/>
    <n v="27777.777777777777"/>
    <m/>
    <m/>
    <m/>
    <m/>
    <x v="0"/>
    <s v="E22"/>
    <s v="45.387329000000001"/>
    <s v="2.027185000000000"/>
    <s v="monzogranites, granodiorites"/>
    <s v="paléozoïque"/>
    <s v="dévonien"/>
    <s v="peralumineux"/>
    <s v="Massif central"/>
    <n v="14"/>
    <s v="T"/>
    <s v="14889-14"/>
  </r>
  <r>
    <x v="13"/>
    <x v="0"/>
    <x v="0"/>
    <s v="Filtrée"/>
    <s v="Liquide filtré"/>
    <x v="13"/>
    <x v="13"/>
    <s v="Secteur 3"/>
    <s v="Aval site"/>
    <s v="Aval site"/>
    <s v="Le Doustre amont confluence Le Rabinel"/>
    <x v="13"/>
    <x v="13"/>
    <x v="1"/>
    <x v="2"/>
    <x v="67"/>
    <x v="50"/>
    <x v="0"/>
    <x v="1"/>
    <x v="0"/>
    <n v="2.0912989736797099E-3"/>
    <n v="1.4929003985769201E-3"/>
    <n v="938.32752542408468"/>
    <n v="448681.67451594275"/>
    <m/>
    <m/>
    <m/>
    <m/>
    <x v="0"/>
    <s v="E22"/>
    <s v="45.387329000000001"/>
    <s v="2.027185000000000"/>
    <s v="monzogranites, granodiorites"/>
    <s v="paléozoïque"/>
    <s v="dévonien"/>
    <s v="peralumineux"/>
    <s v="Massif central"/>
    <n v="14"/>
    <s v="T"/>
    <s v="14889-14"/>
  </r>
  <r>
    <x v="26"/>
    <x v="0"/>
    <x v="0"/>
    <s v="Filtrée"/>
    <s v="Liquide filtré"/>
    <x v="26"/>
    <x v="26"/>
    <s v="Secteur 5"/>
    <s v="Amont total"/>
    <s v="Amont BV"/>
    <s v="37B - Glane de Serveil amont conf pré bos"/>
    <x v="26"/>
    <x v="26"/>
    <x v="4"/>
    <x v="4"/>
    <x v="68"/>
    <x v="51"/>
    <x v="0"/>
    <x v="1"/>
    <x v="0"/>
    <n v="2.26446074354127E-3"/>
    <n v="1.58512252047889E-3"/>
    <n v="901.23722937191894"/>
    <n v="397991.98636692716"/>
    <m/>
    <m/>
    <m/>
    <m/>
    <x v="0"/>
    <s v="E37B"/>
    <s v="45.159700999999998"/>
    <s v="2.10218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3"/>
    <x v="0"/>
    <x v="0"/>
    <s v="Filtrée"/>
    <s v="Liquide filtré"/>
    <x v="13"/>
    <x v="13"/>
    <s v="Secteur 3"/>
    <s v="Aval site"/>
    <s v="Aval site"/>
    <s v="Le Doustre amont confluence Le Rabinel"/>
    <x v="13"/>
    <x v="13"/>
    <x v="1"/>
    <x v="3"/>
    <x v="69"/>
    <x v="52"/>
    <x v="0"/>
    <x v="1"/>
    <x v="0"/>
    <n v="1.50864026582451E-2"/>
    <n v="6.7259020532580999E-3"/>
    <n v="333.49138378689383"/>
    <n v="22105.42773791288"/>
    <m/>
    <m/>
    <m/>
    <m/>
    <x v="0"/>
    <s v="E22"/>
    <s v="45.387329000000001"/>
    <s v="2.027185000000000"/>
    <s v="monzogranites, granodiorites"/>
    <s v="paléozoïque"/>
    <s v="dévonien"/>
    <s v="peralumineux"/>
    <s v="Massif central"/>
    <n v="14"/>
    <s v="T"/>
    <s v="14889-14"/>
  </r>
  <r>
    <x v="13"/>
    <x v="0"/>
    <x v="0"/>
    <s v="Filtrée"/>
    <s v="Liquide filtré"/>
    <x v="13"/>
    <x v="13"/>
    <s v="Secteur 3"/>
    <s v="Aval site"/>
    <s v="Aval site"/>
    <s v="Le Doustre amont confluence Le Rabinel"/>
    <x v="13"/>
    <x v="13"/>
    <x v="1"/>
    <x v="5"/>
    <x v="70"/>
    <x v="53"/>
    <x v="0"/>
    <x v="1"/>
    <x v="0"/>
    <n v="6.6577814085342898E-2"/>
    <n v="4.6674441613713896E-2"/>
    <n v="30.561261015559637"/>
    <n v="459.03070618065993"/>
    <m/>
    <m/>
    <m/>
    <m/>
    <x v="0"/>
    <s v="E22"/>
    <s v="45.387329000000001"/>
    <s v="2.027185000000000"/>
    <s v="monzogranites, granodiorites"/>
    <s v="paléozoïque"/>
    <s v="dévonien"/>
    <s v="peralumineux"/>
    <s v="Massif central"/>
    <n v="14"/>
    <s v="T"/>
    <s v="14889-14"/>
  </r>
  <r>
    <x v="27"/>
    <x v="0"/>
    <x v="0"/>
    <s v="Filtrée"/>
    <s v="Liquide filtré"/>
    <x v="27"/>
    <x v="27"/>
    <s v="Secteur 5"/>
    <s v="Aval site"/>
    <s v="Aval site"/>
    <s v="38 - Glane de Seveil aval pre bos"/>
    <x v="27"/>
    <x v="27"/>
    <x v="1"/>
    <x v="4"/>
    <x v="71"/>
    <x v="54"/>
    <x v="0"/>
    <x v="1"/>
    <x v="0"/>
    <n v="1.5204236420919998E-2"/>
    <n v="1.5204236420919999E-3"/>
    <n v="6577.1142483950571"/>
    <n v="432584.31836441287"/>
    <m/>
    <m/>
    <m/>
    <m/>
    <x v="0"/>
    <s v="E38"/>
    <s v="45.165595000000003"/>
    <s v="2.0935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4"/>
    <x v="0"/>
    <x v="0"/>
    <s v="Filtrée"/>
    <s v="Liquide filtré"/>
    <x v="14"/>
    <x v="14"/>
    <s v="Secteur 3"/>
    <s v="aval"/>
    <s v="aval BV"/>
    <s v="Le Doustre"/>
    <x v="14"/>
    <x v="14"/>
    <x v="1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20C"/>
    <s v="45.353600000000000"/>
    <s v="2.018680000000000"/>
    <s v="monzogranites, granodiorites"/>
    <s v="paléozoïque"/>
    <s v="dévonien"/>
    <s v="peralumineux"/>
    <s v="Massif central"/>
    <n v="14"/>
    <s v="T"/>
    <s v="14889-14"/>
  </r>
  <r>
    <x v="14"/>
    <x v="0"/>
    <x v="0"/>
    <s v="Filtrée"/>
    <s v="Liquide filtré"/>
    <x v="14"/>
    <x v="14"/>
    <s v="Secteur 3"/>
    <s v="aval"/>
    <s v="aval BV"/>
    <s v="Le Doustre"/>
    <x v="14"/>
    <x v="14"/>
    <x v="1"/>
    <x v="1"/>
    <x v="72"/>
    <x v="0"/>
    <x v="0"/>
    <x v="0"/>
    <x v="0"/>
    <n v="0.01"/>
    <n v="5.0000000000000001E-3"/>
    <n v="400"/>
    <n v="40000"/>
    <m/>
    <m/>
    <m/>
    <m/>
    <x v="0"/>
    <s v="E20C"/>
    <s v="45.353600000000000"/>
    <s v="2.018680000000000"/>
    <s v="monzogranites, granodiorites"/>
    <s v="paléozoïque"/>
    <s v="dévonien"/>
    <s v="peralumineux"/>
    <s v="Massif central"/>
    <n v="14"/>
    <s v="T"/>
    <s v="14889-14"/>
  </r>
  <r>
    <x v="14"/>
    <x v="0"/>
    <x v="0"/>
    <s v="Filtrée"/>
    <s v="Liquide filtré"/>
    <x v="14"/>
    <x v="14"/>
    <s v="Secteur 3"/>
    <s v="aval"/>
    <s v="aval BV"/>
    <s v="Le Doustre"/>
    <x v="14"/>
    <x v="14"/>
    <x v="1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20C"/>
    <s v="45.353600000000000"/>
    <s v="2.018680000000000"/>
    <s v="monzogranites, granodiorites"/>
    <s v="paléozoïque"/>
    <s v="dévonien"/>
    <s v="peralumineux"/>
    <s v="Massif central"/>
    <n v="14"/>
    <s v="T"/>
    <s v="14889-14"/>
  </r>
  <r>
    <x v="28"/>
    <x v="0"/>
    <x v="0"/>
    <s v="Filtrée"/>
    <s v="Liquide filtré"/>
    <x v="28"/>
    <x v="28"/>
    <s v="Secteur 5"/>
    <s v="amont"/>
    <s v="aval BV"/>
    <s v="42 - La Rochette amont ru de Clamensac / conf"/>
    <x v="28"/>
    <x v="28"/>
    <x v="1"/>
    <x v="4"/>
    <x v="73"/>
    <x v="55"/>
    <x v="0"/>
    <x v="1"/>
    <x v="0"/>
    <n v="9.306684814114681E-3"/>
    <n v="1.86133696282294E-3"/>
    <n v="2686.2411803271198"/>
    <n v="288635.66715541063"/>
    <m/>
    <m/>
    <m/>
    <m/>
    <x v="0"/>
    <s v="E42"/>
    <s v="45.124687000000002"/>
    <s v="2.1538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4"/>
    <x v="0"/>
    <x v="0"/>
    <s v="Filtrée"/>
    <s v="Liquide filtré"/>
    <x v="14"/>
    <x v="14"/>
    <s v="Secteur 3"/>
    <s v="aval"/>
    <s v="aval BV"/>
    <s v="Le Doustre"/>
    <x v="14"/>
    <x v="14"/>
    <x v="1"/>
    <x v="3"/>
    <x v="74"/>
    <x v="56"/>
    <x v="0"/>
    <x v="1"/>
    <x v="0"/>
    <n v="1.2237994895873501E-2"/>
    <n v="6.4090467499010309E-3"/>
    <n v="297.93627850818268"/>
    <n v="24345.187348349285"/>
    <m/>
    <m/>
    <m/>
    <m/>
    <x v="0"/>
    <s v="E20C"/>
    <s v="45.353600000000000"/>
    <s v="2.018680000000000"/>
    <s v="monzogranites, granodiorites"/>
    <s v="paléozoïque"/>
    <s v="dévonien"/>
    <s v="peralumineux"/>
    <s v="Massif central"/>
    <n v="14"/>
    <s v="T"/>
    <s v="14889-14"/>
  </r>
  <r>
    <x v="14"/>
    <x v="0"/>
    <x v="0"/>
    <s v="Filtrée"/>
    <s v="Liquide filtré"/>
    <x v="14"/>
    <x v="14"/>
    <s v="Secteur 3"/>
    <s v="aval"/>
    <s v="aval BV"/>
    <s v="Le Doustre"/>
    <x v="14"/>
    <x v="14"/>
    <x v="1"/>
    <x v="5"/>
    <x v="75"/>
    <x v="57"/>
    <x v="0"/>
    <x v="1"/>
    <x v="0"/>
    <n v="7.560323937748431E-2"/>
    <n v="4.7320211243121302E-2"/>
    <n v="33.763468476289148"/>
    <n v="446.58759008604562"/>
    <m/>
    <m/>
    <m/>
    <m/>
    <x v="0"/>
    <s v="E20C"/>
    <s v="45.353600000000000"/>
    <s v="2.018680000000000"/>
    <s v="monzogranites, granodiorites"/>
    <s v="paléozoïque"/>
    <s v="dévonien"/>
    <s v="peralumineux"/>
    <s v="Massif central"/>
    <n v="14"/>
    <s v="T"/>
    <s v="14889-14"/>
  </r>
  <r>
    <x v="29"/>
    <x v="0"/>
    <x v="2"/>
    <s v="Filtrée"/>
    <s v="Liquide filtré"/>
    <x v="29"/>
    <x v="29"/>
    <s v="Secteur 5"/>
    <m/>
    <m/>
    <s v="Etang de Saint Privat"/>
    <x v="29"/>
    <x v="29"/>
    <x v="1"/>
    <x v="4"/>
    <x v="31"/>
    <x v="23"/>
    <x v="0"/>
    <x v="1"/>
    <x v="0"/>
    <n v="2.6003972274732199E-3"/>
    <n v="1.0401588909892902E-3"/>
    <n v="2403.4789508190006"/>
    <n v="924273.77072480472"/>
    <m/>
    <m/>
    <m/>
    <m/>
    <x v="0"/>
    <s v="E42T"/>
    <s v="45.141956000000000"/>
    <s v="2.098827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5"/>
    <x v="0"/>
    <x v="0"/>
    <s v="Filtrée"/>
    <s v="Liquide filtré"/>
    <x v="15"/>
    <x v="15"/>
    <s v="Secteur 1"/>
    <s v="amont"/>
    <s v="aval BV"/>
    <s v="La Diège Amont Les Salles près Ussel"/>
    <x v="15"/>
    <x v="15"/>
    <x v="2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6"/>
    <s v="45.546920999999998"/>
    <s v="2.298889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15"/>
    <x v="0"/>
    <x v="0"/>
    <s v="Filtrée"/>
    <s v="Liquide filtré"/>
    <x v="15"/>
    <x v="15"/>
    <s v="Secteur 1"/>
    <s v="amont"/>
    <s v="aval BV"/>
    <s v="La Diège Amont Les Salles près Ussel"/>
    <x v="15"/>
    <x v="15"/>
    <x v="2"/>
    <x v="1"/>
    <x v="1"/>
    <x v="0"/>
    <x v="0"/>
    <x v="0"/>
    <x v="0"/>
    <n v="1.5000000000000001E-2"/>
    <n v="7.5000000000000006E-3"/>
    <n v="266.66666666666663"/>
    <n v="17777.777777777774"/>
    <m/>
    <m/>
    <m/>
    <m/>
    <x v="0"/>
    <s v="E6"/>
    <s v="45.546920999999998"/>
    <s v="2.298889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15"/>
    <x v="0"/>
    <x v="0"/>
    <s v="Filtrée"/>
    <s v="Liquide filtré"/>
    <x v="15"/>
    <x v="15"/>
    <s v="Secteur 1"/>
    <s v="amont"/>
    <s v="aval BV"/>
    <s v="La Diège Amont Les Salles près Ussel"/>
    <x v="15"/>
    <x v="15"/>
    <x v="2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6"/>
    <s v="45.546920999999998"/>
    <s v="2.298889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15"/>
    <x v="0"/>
    <x v="0"/>
    <s v="Filtrée"/>
    <s v="Liquide filtré"/>
    <x v="15"/>
    <x v="15"/>
    <s v="Secteur 1"/>
    <s v="amont"/>
    <s v="aval BV"/>
    <s v="La Diège Amont Les Salles près Ussel"/>
    <x v="15"/>
    <x v="15"/>
    <x v="2"/>
    <x v="3"/>
    <x v="76"/>
    <x v="0"/>
    <x v="0"/>
    <x v="0"/>
    <x v="0"/>
    <n v="7.1599999999999997E-3"/>
    <n v="3.5799999999999998E-3"/>
    <n v="558.65921787709499"/>
    <n v="78025.030429761886"/>
    <m/>
    <m/>
    <m/>
    <m/>
    <x v="0"/>
    <s v="E6"/>
    <s v="45.546920999999998"/>
    <s v="2.298889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30"/>
    <x v="0"/>
    <x v="0"/>
    <s v="Filtrée"/>
    <s v="Liquide filtré"/>
    <x v="30"/>
    <x v="30"/>
    <s v="Secteur 5"/>
    <s v="aval"/>
    <s v="aval BV"/>
    <s v="La Rochette aval confluence ruisseau Clamensac"/>
    <x v="30"/>
    <x v="30"/>
    <x v="5"/>
    <x v="4"/>
    <x v="77"/>
    <x v="58"/>
    <x v="0"/>
    <x v="1"/>
    <x v="0"/>
    <n v="4.6906686830497802E-3"/>
    <n v="1.8762674732199101E-3"/>
    <n v="1332.432627907624"/>
    <n v="284060.27326605015"/>
    <m/>
    <m/>
    <m/>
    <m/>
    <x v="0"/>
    <s v="E43"/>
    <s v="45.117409000000002"/>
    <s v="2.15290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5"/>
    <x v="0"/>
    <x v="0"/>
    <s v="Filtrée"/>
    <s v="Liquide filtré"/>
    <x v="15"/>
    <x v="15"/>
    <s v="Secteur 1"/>
    <s v="amont"/>
    <s v="aval BV"/>
    <s v="La Diège Amont Les Salles près Ussel"/>
    <x v="15"/>
    <x v="15"/>
    <x v="2"/>
    <x v="5"/>
    <x v="78"/>
    <x v="59"/>
    <x v="0"/>
    <x v="1"/>
    <x v="0"/>
    <n v="7.4242721969255701E-2"/>
    <n v="4.7786837452818601E-2"/>
    <n v="32.511522412837785"/>
    <n v="437.9085457871679"/>
    <m/>
    <m/>
    <m/>
    <m/>
    <x v="0"/>
    <s v="E6"/>
    <s v="45.546920999999998"/>
    <s v="2.298889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31"/>
    <x v="0"/>
    <x v="0"/>
    <s v="Filtrée"/>
    <s v="Liquide filtré"/>
    <x v="31"/>
    <x v="31"/>
    <s v="Secteur 5"/>
    <s v="amont"/>
    <s v="aval BV"/>
    <s v="44 - Riou tort Amont"/>
    <x v="31"/>
    <x v="31"/>
    <x v="1"/>
    <x v="4"/>
    <x v="4"/>
    <x v="0"/>
    <x v="0"/>
    <x v="0"/>
    <x v="0"/>
    <n v="1.3000000000000002E-3"/>
    <n v="6.5000000000000008E-4"/>
    <n v="3076.9230769230767"/>
    <n v="2366863.9053254435"/>
    <m/>
    <m/>
    <m/>
    <m/>
    <x v="0"/>
    <s v="E44"/>
    <s v="45.111567999999998"/>
    <s v="2.1546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6"/>
    <x v="0"/>
    <x v="0"/>
    <s v="Filtrée"/>
    <s v="Liquide filtré"/>
    <x v="16"/>
    <x v="16"/>
    <s v="Secteur 1"/>
    <s v="aval"/>
    <s v="aval BV"/>
    <s v="7 - La Diège - Aval les salles"/>
    <x v="16"/>
    <x v="16"/>
    <x v="2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7"/>
    <s v="45.527036000000003"/>
    <s v="2.30381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16"/>
    <x v="0"/>
    <x v="0"/>
    <s v="Filtrée"/>
    <s v="Liquide filtré"/>
    <x v="16"/>
    <x v="16"/>
    <s v="Secteur 1"/>
    <s v="aval"/>
    <s v="aval BV"/>
    <s v="7 - La Diège - Aval les salles"/>
    <x v="16"/>
    <x v="16"/>
    <x v="2"/>
    <x v="1"/>
    <x v="28"/>
    <x v="0"/>
    <x v="0"/>
    <x v="0"/>
    <x v="0"/>
    <n v="1.6E-2"/>
    <n v="8.0000000000000002E-3"/>
    <n v="250.00000000000003"/>
    <n v="15625"/>
    <m/>
    <m/>
    <m/>
    <m/>
    <x v="0"/>
    <s v="E7"/>
    <s v="45.527036000000003"/>
    <s v="2.30381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16"/>
    <x v="0"/>
    <x v="0"/>
    <s v="Filtrée"/>
    <s v="Liquide filtré"/>
    <x v="16"/>
    <x v="16"/>
    <s v="Secteur 1"/>
    <s v="aval"/>
    <s v="aval BV"/>
    <s v="7 - La Diège - Aval les salles"/>
    <x v="16"/>
    <x v="16"/>
    <x v="2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7"/>
    <s v="45.527036000000003"/>
    <s v="2.30381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16"/>
    <x v="0"/>
    <x v="0"/>
    <s v="Filtrée"/>
    <s v="Liquide filtré"/>
    <x v="16"/>
    <x v="16"/>
    <s v="Secteur 1"/>
    <s v="aval"/>
    <s v="aval BV"/>
    <s v="7 - La Diège - Aval les salles"/>
    <x v="16"/>
    <x v="16"/>
    <x v="2"/>
    <x v="3"/>
    <x v="79"/>
    <x v="60"/>
    <x v="0"/>
    <x v="1"/>
    <x v="0"/>
    <n v="1.22167711588657E-2"/>
    <n v="5.8544985353107199E-3"/>
    <n v="356.43228560462973"/>
    <n v="29175.653777059346"/>
    <m/>
    <m/>
    <m/>
    <m/>
    <x v="0"/>
    <s v="E7"/>
    <s v="45.527036000000003"/>
    <s v="2.30381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32"/>
    <x v="0"/>
    <x v="0"/>
    <s v="Filtrée"/>
    <s v="Liquide filtré"/>
    <x v="32"/>
    <x v="32"/>
    <s v="Secteur 5"/>
    <s v="aval"/>
    <s v="aval BV"/>
    <s v="45 - Riou tort aval"/>
    <x v="32"/>
    <x v="32"/>
    <x v="6"/>
    <x v="4"/>
    <x v="80"/>
    <x v="61"/>
    <x v="0"/>
    <x v="1"/>
    <x v="0"/>
    <n v="4.7155528670447403E-3"/>
    <n v="1.8862211468178901E-3"/>
    <n v="1325.4013211640538"/>
    <n v="281070.18594294525"/>
    <m/>
    <m/>
    <m/>
    <m/>
    <x v="0"/>
    <s v="E45"/>
    <s v="45.111482000000002"/>
    <s v="2.1544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6"/>
    <x v="0"/>
    <x v="0"/>
    <s v="Filtrée"/>
    <s v="Liquide filtré"/>
    <x v="16"/>
    <x v="16"/>
    <s v="Secteur 1"/>
    <s v="aval"/>
    <s v="aval BV"/>
    <s v="7 - La Diège - Aval les salles"/>
    <x v="16"/>
    <x v="16"/>
    <x v="2"/>
    <x v="5"/>
    <x v="81"/>
    <x v="62"/>
    <x v="0"/>
    <x v="1"/>
    <x v="0"/>
    <n v="8.1670169319219998E-2"/>
    <n v="4.85636739342113E-2"/>
    <n v="34.629034810298826"/>
    <n v="424.01081201321011"/>
    <m/>
    <m/>
    <m/>
    <m/>
    <x v="0"/>
    <s v="E7"/>
    <s v="45.527036000000003"/>
    <s v="2.30381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33"/>
    <x v="0"/>
    <x v="2"/>
    <s v="Filtrée"/>
    <s v="Liquide filtré"/>
    <x v="33"/>
    <x v="33"/>
    <s v="Secteur 5"/>
    <s v="Aval site"/>
    <s v="Aval site"/>
    <s v="19 - Etang de Quinsac"/>
    <x v="33"/>
    <x v="33"/>
    <x v="7"/>
    <x v="4"/>
    <x v="82"/>
    <x v="0"/>
    <x v="0"/>
    <x v="0"/>
    <x v="0"/>
    <n v="1.24420919974795E-3"/>
    <n v="6.2210459987397499E-4"/>
    <n v="3214.8934446155149"/>
    <n v="2583884.9650579528"/>
    <m/>
    <m/>
    <m/>
    <m/>
    <x v="0"/>
    <s v="E58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17"/>
    <x v="0"/>
    <x v="0"/>
    <s v="Filtrée"/>
    <s v="Liquide filtré"/>
    <x v="17"/>
    <x v="17"/>
    <s v="Secteur 1"/>
    <s v="amont"/>
    <s v="aval BV"/>
    <s v="Rû Le Malpouge amont confluence rû le Longy"/>
    <x v="17"/>
    <x v="17"/>
    <x v="3"/>
    <x v="0"/>
    <x v="83"/>
    <x v="63"/>
    <x v="0"/>
    <x v="1"/>
    <x v="0"/>
    <n v="9.7413098814159299E-5"/>
    <n v="6.8439201592631694E-5"/>
    <n v="20797.325548098917"/>
    <n v="213496190.97710049"/>
    <m/>
    <m/>
    <m/>
    <m/>
    <x v="0"/>
    <s v="E9"/>
    <s v="45.516883999999997"/>
    <s v="2.30552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17"/>
    <x v="0"/>
    <x v="0"/>
    <s v="Filtrée"/>
    <s v="Liquide filtré"/>
    <x v="17"/>
    <x v="17"/>
    <s v="Secteur 1"/>
    <s v="amont"/>
    <s v="aval BV"/>
    <s v="Rû Le Malpouge amont confluence rû le Longy"/>
    <x v="17"/>
    <x v="17"/>
    <x v="3"/>
    <x v="1"/>
    <x v="56"/>
    <x v="0"/>
    <x v="0"/>
    <x v="0"/>
    <x v="0"/>
    <n v="1.4E-2"/>
    <n v="7.0000000000000001E-3"/>
    <n v="285.71428571428567"/>
    <n v="20408.163265306121"/>
    <m/>
    <m/>
    <m/>
    <m/>
    <x v="0"/>
    <s v="E9"/>
    <s v="45.516883999999997"/>
    <s v="2.30552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17"/>
    <x v="0"/>
    <x v="0"/>
    <s v="Filtrée"/>
    <s v="Liquide filtré"/>
    <x v="17"/>
    <x v="17"/>
    <s v="Secteur 1"/>
    <s v="amont"/>
    <s v="aval BV"/>
    <s v="Rû Le Malpouge amont confluence rû le Longy"/>
    <x v="17"/>
    <x v="17"/>
    <x v="3"/>
    <x v="2"/>
    <x v="84"/>
    <x v="64"/>
    <x v="0"/>
    <x v="1"/>
    <x v="0"/>
    <n v="2.7086145543496801E-3"/>
    <n v="1.93357898544026E-3"/>
    <n v="724.47494891570648"/>
    <n v="267470.66973862879"/>
    <m/>
    <m/>
    <m/>
    <m/>
    <x v="0"/>
    <s v="E9"/>
    <s v="45.516883999999997"/>
    <s v="2.30552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34"/>
    <x v="0"/>
    <x v="0"/>
    <s v="Filtrée"/>
    <s v="LIQFIL"/>
    <x v="34"/>
    <x v="34"/>
    <s v="dordogne"/>
    <s v="aval"/>
    <s v="aval BV"/>
    <s v="Aval éloigné confluence de l'Isle"/>
    <x v="34"/>
    <x v="34"/>
    <x v="8"/>
    <x v="4"/>
    <x v="85"/>
    <x v="65"/>
    <x v="0"/>
    <x v="1"/>
    <x v="0"/>
    <n v="7.6643286704473797E-3"/>
    <n v="1.53286573408948E-3"/>
    <n v="3261.8642903972145"/>
    <n v="425590.34595874319"/>
    <m/>
    <m/>
    <m/>
    <m/>
    <x v="0"/>
    <s v="E55"/>
    <s v="44.920462999999998"/>
    <s v="-0.276135000000000"/>
    <s v="marnes, argiles, calcaires, conglomérats"/>
    <s v="cénozoïque"/>
    <s v="paléogène"/>
    <s v="siliceux, alumineux, carbonaté"/>
    <s v="Bassin d'Aquitaine"/>
    <s v="g"/>
    <s v="T"/>
    <s v="17104-g"/>
  </r>
  <r>
    <x v="17"/>
    <x v="0"/>
    <x v="0"/>
    <s v="Filtrée"/>
    <s v="Liquide filtré"/>
    <x v="17"/>
    <x v="17"/>
    <s v="Secteur 1"/>
    <s v="amont"/>
    <s v="aval BV"/>
    <s v="Rû Le Malpouge amont confluence rû le Longy"/>
    <x v="17"/>
    <x v="17"/>
    <x v="3"/>
    <x v="3"/>
    <x v="86"/>
    <x v="66"/>
    <x v="0"/>
    <x v="1"/>
    <x v="0"/>
    <n v="1.8928552967450298E-2"/>
    <n v="7.4221112573981604E-3"/>
    <n v="343.60738900842011"/>
    <n v="18152.860897464812"/>
    <m/>
    <m/>
    <m/>
    <m/>
    <x v="0"/>
    <s v="E9"/>
    <s v="45.516883999999997"/>
    <s v="2.30552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17"/>
    <x v="0"/>
    <x v="0"/>
    <s v="Filtrée"/>
    <s v="Liquide filtré"/>
    <x v="17"/>
    <x v="17"/>
    <s v="Secteur 1"/>
    <s v="amont"/>
    <s v="aval BV"/>
    <s v="Rû Le Malpouge amont confluence rû le Longy"/>
    <x v="17"/>
    <x v="17"/>
    <x v="3"/>
    <x v="5"/>
    <x v="87"/>
    <x v="67"/>
    <x v="0"/>
    <x v="1"/>
    <x v="0"/>
    <n v="7.17417455286289E-2"/>
    <n v="4.7377112925412197E-2"/>
    <n v="31.962059452895584"/>
    <n v="445.51549753052728"/>
    <m/>
    <m/>
    <m/>
    <m/>
    <x v="0"/>
    <s v="E9"/>
    <s v="45.516883999999997"/>
    <s v="2.30552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35"/>
    <x v="0"/>
    <x v="0"/>
    <s v="Filtrée"/>
    <s v="LIQFIL"/>
    <x v="35"/>
    <x v="35"/>
    <s v="dordogne"/>
    <s v="aval"/>
    <s v="Dordogne"/>
    <s v="Aval confluence avec la Vejère"/>
    <x v="35"/>
    <x v="35"/>
    <x v="9"/>
    <x v="4"/>
    <x v="88"/>
    <x v="68"/>
    <x v="0"/>
    <x v="1"/>
    <x v="0"/>
    <n v="2.14003982356648E-3"/>
    <n v="1.49802787649653E-3"/>
    <n v="953.63474270750226"/>
    <n v="445615.41902441037"/>
    <m/>
    <m/>
    <m/>
    <m/>
    <x v="0"/>
    <s v="EAU2"/>
    <s v="44.880530000000000"/>
    <s v="0.868813000000000"/>
    <s v="calcaires, marnes, argiles, sables"/>
    <s v="mésozoïque"/>
    <s v="crétacé"/>
    <s v="siliceux, alumineux, carbonaté"/>
    <s v="Bassin d'Aquitaine"/>
    <s v="c2"/>
    <s v="T"/>
    <s v="16715-c2"/>
  </r>
  <r>
    <x v="18"/>
    <x v="0"/>
    <x v="0"/>
    <s v="Filtrée"/>
    <s v="Liquide filtré"/>
    <x v="18"/>
    <x v="18"/>
    <s v="Secteur 1"/>
    <s v="Aval site"/>
    <s v="Aval site"/>
    <s v="10 - Ru Malponge aval conf, Longy"/>
    <x v="18"/>
    <x v="18"/>
    <x v="3"/>
    <x v="0"/>
    <x v="89"/>
    <x v="69"/>
    <x v="0"/>
    <x v="1"/>
    <x v="0"/>
    <n v="1.3460006123893798E-4"/>
    <n v="5.4442355505911295E-5"/>
    <n v="45412.085116381488"/>
    <n v="337385322.8474192"/>
    <m/>
    <m/>
    <m/>
    <m/>
    <x v="0"/>
    <s v="E10"/>
    <s v="45.667904999999998"/>
    <s v="2.117761000000000"/>
    <s v="micaschistes, paragneiss"/>
    <s v="protozoïque, paléozoïque"/>
    <s v="néoprotozoïque, ordovicien"/>
    <s v="siliceux, alumineux"/>
    <s v="Massif central"/>
    <s v="bo"/>
    <s v="T"/>
    <s v="14770-bo"/>
  </r>
  <r>
    <x v="18"/>
    <x v="0"/>
    <x v="0"/>
    <s v="Filtrée"/>
    <s v="Liquide filtré"/>
    <x v="18"/>
    <x v="18"/>
    <s v="Secteur 1"/>
    <s v="Aval site"/>
    <s v="Aval site"/>
    <s v="10 - Ru Malponge aval conf, Longy"/>
    <x v="18"/>
    <x v="18"/>
    <x v="3"/>
    <x v="1"/>
    <x v="7"/>
    <x v="70"/>
    <x v="0"/>
    <x v="1"/>
    <x v="0"/>
    <n v="2.1000000000000001E-2"/>
    <n v="1.533E-2"/>
    <n v="89.358317919023506"/>
    <n v="4255.1579961439757"/>
    <m/>
    <m/>
    <m/>
    <m/>
    <x v="0"/>
    <s v="E10"/>
    <s v="45.667904999999998"/>
    <s v="2.117761000000000"/>
    <s v="micaschistes, paragneiss"/>
    <s v="protozoïque, paléozoïque"/>
    <s v="néoprotozoïque, ordovicien"/>
    <s v="siliceux, alumineux"/>
    <s v="Massif central"/>
    <s v="bo"/>
    <s v="T"/>
    <s v="14770-bo"/>
  </r>
  <r>
    <x v="18"/>
    <x v="0"/>
    <x v="0"/>
    <s v="Filtrée"/>
    <s v="Liquide filtré"/>
    <x v="18"/>
    <x v="18"/>
    <s v="Secteur 1"/>
    <s v="Aval site"/>
    <s v="Aval site"/>
    <s v="10 - Ru Malponge aval conf, Longy"/>
    <x v="18"/>
    <x v="18"/>
    <x v="3"/>
    <x v="2"/>
    <x v="90"/>
    <x v="71"/>
    <x v="0"/>
    <x v="1"/>
    <x v="0"/>
    <n v="3.3325602632028701E-3"/>
    <n v="1.4123137187802999E-3"/>
    <n v="1670.7661049648875"/>
    <n v="501346.10419892037"/>
    <m/>
    <m/>
    <m/>
    <m/>
    <x v="0"/>
    <s v="E10"/>
    <s v="45.667904999999998"/>
    <s v="2.117761000000000"/>
    <s v="micaschistes, paragneiss"/>
    <s v="protozoïque, paléozoïque"/>
    <s v="néoprotozoïque, ordovicien"/>
    <s v="siliceux, alumineux"/>
    <s v="Massif central"/>
    <s v="bo"/>
    <s v="T"/>
    <s v="14770-bo"/>
  </r>
  <r>
    <x v="36"/>
    <x v="0"/>
    <x v="0"/>
    <s v="Filtrée"/>
    <s v="LIQFIL"/>
    <x v="36"/>
    <x v="36"/>
    <s v="Secteur 7"/>
    <s v="amont"/>
    <s v="aval BV"/>
    <s v="Amont confluence la Dronne"/>
    <x v="36"/>
    <x v="36"/>
    <x v="10"/>
    <x v="4"/>
    <x v="91"/>
    <x v="72"/>
    <x v="0"/>
    <x v="1"/>
    <x v="0"/>
    <n v="5.9224357908002501E-3"/>
    <n v="2.3689743163201001E-3"/>
    <n v="1055.3090351285157"/>
    <n v="178188.34553982061"/>
    <m/>
    <m/>
    <m/>
    <m/>
    <x v="0"/>
    <s v="E54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18"/>
    <x v="0"/>
    <x v="0"/>
    <s v="Filtrée"/>
    <s v="Liquide filtré"/>
    <x v="18"/>
    <x v="18"/>
    <s v="Secteur 1"/>
    <s v="Aval site"/>
    <s v="Aval site"/>
    <s v="10 - Ru Malponge aval conf, Longy"/>
    <x v="18"/>
    <x v="18"/>
    <x v="3"/>
    <x v="3"/>
    <x v="92"/>
    <x v="73"/>
    <x v="0"/>
    <x v="1"/>
    <x v="0"/>
    <n v="4.1785439064608298E-2"/>
    <n v="1.2401022358730201E-2"/>
    <n v="271.71273179695396"/>
    <n v="6502.5697438965281"/>
    <m/>
    <m/>
    <m/>
    <m/>
    <x v="0"/>
    <s v="E10"/>
    <s v="45.667904999999998"/>
    <s v="2.117761000000000"/>
    <s v="micaschistes, paragneiss"/>
    <s v="protozoïque, paléozoïque"/>
    <s v="néoprotozoïque, ordovicien"/>
    <s v="siliceux, alumineux"/>
    <s v="Massif central"/>
    <s v="bo"/>
    <s v="T"/>
    <s v="14770-bo"/>
  </r>
  <r>
    <x v="18"/>
    <x v="0"/>
    <x v="0"/>
    <s v="Filtrée"/>
    <s v="Liquide filtré"/>
    <x v="18"/>
    <x v="18"/>
    <s v="Secteur 1"/>
    <s v="Aval site"/>
    <s v="Aval site"/>
    <s v="10 - Ru Malponge aval conf, Longy"/>
    <x v="18"/>
    <x v="18"/>
    <x v="3"/>
    <x v="5"/>
    <x v="93"/>
    <x v="74"/>
    <x v="0"/>
    <x v="1"/>
    <x v="0"/>
    <n v="4.8981801814464897E-2"/>
    <n v="4.4133949756858901E-2"/>
    <n v="25.147172694003523"/>
    <n v="513.39827777787605"/>
    <m/>
    <m/>
    <m/>
    <m/>
    <x v="0"/>
    <s v="E10"/>
    <s v="45.667904999999998"/>
    <s v="2.117761000000000"/>
    <s v="micaschistes, paragneiss"/>
    <s v="protozoïque, paléozoïque"/>
    <s v="néoprotozoïque, ordovicien"/>
    <s v="siliceux, alumineux"/>
    <s v="Massif central"/>
    <s v="bo"/>
    <s v="T"/>
    <s v="14770-bo"/>
  </r>
  <r>
    <x v="37"/>
    <x v="0"/>
    <x v="0"/>
    <s v="Filtrée"/>
    <s v="LIQFIL"/>
    <x v="37"/>
    <x v="37"/>
    <s v="Secteur 7"/>
    <s v="Aval site"/>
    <s v="Aval site"/>
    <s v="Aval confluence la Dronne"/>
    <x v="37"/>
    <x v="37"/>
    <x v="11"/>
    <x v="4"/>
    <x v="94"/>
    <x v="75"/>
    <x v="0"/>
    <x v="1"/>
    <x v="0"/>
    <n v="9.0827271581600498E-3"/>
    <n v="1.81654543163201E-3"/>
    <n v="2752.4772642256075"/>
    <n v="303045.24360315537"/>
    <m/>
    <m/>
    <m/>
    <m/>
    <x v="0"/>
    <s v="E57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19"/>
    <x v="0"/>
    <x v="0"/>
    <s v="Filtrée"/>
    <s v="Liquide filtré"/>
    <x v="19"/>
    <x v="19"/>
    <s v="Secteur 1"/>
    <s v="Amont total"/>
    <s v="Amont BV"/>
    <s v="11 - La Diège - Amont conf, Malponge"/>
    <x v="19"/>
    <x v="19"/>
    <x v="3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11"/>
    <s v="45.692388000000001"/>
    <s v="2.164167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19"/>
    <x v="0"/>
    <x v="0"/>
    <s v="Filtrée"/>
    <s v="Liquide filtré"/>
    <x v="19"/>
    <x v="19"/>
    <s v="Secteur 1"/>
    <s v="Amont total"/>
    <s v="Amont BV"/>
    <s v="11 - La Diège - Amont conf, Malponge"/>
    <x v="19"/>
    <x v="19"/>
    <x v="3"/>
    <x v="1"/>
    <x v="95"/>
    <x v="0"/>
    <x v="0"/>
    <x v="0"/>
    <x v="0"/>
    <n v="1.3000000000000001E-2"/>
    <n v="6.5000000000000006E-3"/>
    <n v="307.69230769230762"/>
    <n v="23668.639053254432"/>
    <m/>
    <m/>
    <m/>
    <m/>
    <x v="0"/>
    <s v="E11"/>
    <s v="45.692388000000001"/>
    <s v="2.164167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19"/>
    <x v="0"/>
    <x v="0"/>
    <s v="Filtrée"/>
    <s v="Liquide filtré"/>
    <x v="19"/>
    <x v="19"/>
    <s v="Secteur 1"/>
    <s v="Amont total"/>
    <s v="Amont BV"/>
    <s v="11 - La Diège - Amont conf, Malponge"/>
    <x v="19"/>
    <x v="19"/>
    <x v="3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11"/>
    <s v="45.692388000000001"/>
    <s v="2.164167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19"/>
    <x v="0"/>
    <x v="0"/>
    <s v="Filtrée"/>
    <s v="Liquide filtré"/>
    <x v="19"/>
    <x v="19"/>
    <s v="Secteur 1"/>
    <s v="Amont total"/>
    <s v="Amont BV"/>
    <s v="11 - La Diège - Amont conf, Malponge"/>
    <x v="19"/>
    <x v="19"/>
    <x v="3"/>
    <x v="3"/>
    <x v="96"/>
    <x v="76"/>
    <x v="0"/>
    <x v="1"/>
    <x v="0"/>
    <n v="6.5043123931223705E-3"/>
    <n v="4.3280537206141501E-3"/>
    <n v="347.22909331292527"/>
    <n v="53384.442862874123"/>
    <m/>
    <m/>
    <m/>
    <m/>
    <x v="0"/>
    <s v="E11"/>
    <s v="45.692388000000001"/>
    <s v="2.164167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38"/>
    <x v="0"/>
    <x v="0"/>
    <s v="Filtrée"/>
    <s v="Liquide filtré"/>
    <x v="38"/>
    <x v="38"/>
    <s v="dordogne"/>
    <s v="aval"/>
    <s v="aval BV"/>
    <s v="Dordogne aval confluence L'Isle. "/>
    <x v="38"/>
    <x v="38"/>
    <x v="12"/>
    <x v="4"/>
    <x v="97"/>
    <x v="77"/>
    <x v="0"/>
    <x v="1"/>
    <x v="0"/>
    <n v="1.106102E-2"/>
    <n v="2.2122040000000002E-3"/>
    <n v="2260.1893857890136"/>
    <n v="204338.24238533279"/>
    <m/>
    <m/>
    <m/>
    <m/>
    <x v="0"/>
    <m/>
    <m/>
    <m/>
    <m/>
    <m/>
    <m/>
    <m/>
    <m/>
    <m/>
    <m/>
    <m/>
  </r>
  <r>
    <x v="19"/>
    <x v="0"/>
    <x v="0"/>
    <s v="Filtrée"/>
    <s v="Liquide filtré"/>
    <x v="19"/>
    <x v="19"/>
    <s v="Secteur 1"/>
    <s v="Amont total"/>
    <s v="Amont BV"/>
    <s v="11 - La Diège - Amont conf, Malponge"/>
    <x v="19"/>
    <x v="19"/>
    <x v="3"/>
    <x v="5"/>
    <x v="98"/>
    <x v="78"/>
    <x v="0"/>
    <x v="1"/>
    <x v="0"/>
    <n v="8.3127628327679504E-2"/>
    <n v="4.8808703987871703E-2"/>
    <n v="34.894006527140156"/>
    <n v="419.76424961376279"/>
    <m/>
    <m/>
    <m/>
    <m/>
    <x v="0"/>
    <s v="E11"/>
    <s v="45.692388000000001"/>
    <s v="2.164167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39"/>
    <x v="0"/>
    <x v="0"/>
    <s v="Filtrée"/>
    <s v="Liquide filtré"/>
    <x v="39"/>
    <x v="39"/>
    <s v="dordogne"/>
    <s v="amont"/>
    <s v="Dordogne"/>
    <s v="Dordogne amont à Ribeyrol au lieu-dit Lac de Madic"/>
    <x v="39"/>
    <x v="39"/>
    <x v="13"/>
    <x v="4"/>
    <x v="82"/>
    <x v="0"/>
    <x v="0"/>
    <x v="0"/>
    <x v="0"/>
    <n v="1.24420919974795E-3"/>
    <n v="6.2210459987397499E-4"/>
    <n v="3214.8934446155149"/>
    <n v="2583884.9650579528"/>
    <m/>
    <m/>
    <m/>
    <m/>
    <x v="0"/>
    <s v="E1"/>
    <s v="45.385823000000002"/>
    <s v="2.458876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20"/>
    <x v="0"/>
    <x v="0"/>
    <s v="Filtrée"/>
    <s v="Liquide filtré"/>
    <x v="20"/>
    <x v="20"/>
    <s v="Secteur 1"/>
    <s v="aval"/>
    <s v="aval BV"/>
    <s v="12 - Diège aval conf, Malponge"/>
    <x v="20"/>
    <x v="20"/>
    <x v="3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12"/>
    <s v="45.665717000000001"/>
    <s v="2.178586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20"/>
    <x v="0"/>
    <x v="0"/>
    <s v="Filtrée"/>
    <s v="Liquide filtré"/>
    <x v="20"/>
    <x v="20"/>
    <s v="Secteur 1"/>
    <s v="aval"/>
    <s v="aval BV"/>
    <s v="12 - Diège aval conf, Malponge"/>
    <x v="20"/>
    <x v="20"/>
    <x v="3"/>
    <x v="1"/>
    <x v="38"/>
    <x v="0"/>
    <x v="0"/>
    <x v="0"/>
    <x v="0"/>
    <n v="1.1000000000000001E-2"/>
    <n v="5.5000000000000005E-3"/>
    <n v="363.63636363636357"/>
    <n v="33057.851239669413"/>
    <m/>
    <m/>
    <m/>
    <m/>
    <x v="0"/>
    <s v="E12"/>
    <s v="45.665717000000001"/>
    <s v="2.178586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20"/>
    <x v="0"/>
    <x v="0"/>
    <s v="Filtrée"/>
    <s v="Liquide filtré"/>
    <x v="20"/>
    <x v="20"/>
    <s v="Secteur 1"/>
    <s v="aval"/>
    <s v="aval BV"/>
    <s v="12 - Diège aval conf, Malponge"/>
    <x v="20"/>
    <x v="20"/>
    <x v="3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12"/>
    <s v="45.665717000000001"/>
    <s v="2.178586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20"/>
    <x v="0"/>
    <x v="0"/>
    <s v="Filtrée"/>
    <s v="Liquide filtré"/>
    <x v="20"/>
    <x v="20"/>
    <s v="Secteur 1"/>
    <s v="aval"/>
    <s v="aval BV"/>
    <s v="12 - Diège aval conf, Malponge"/>
    <x v="20"/>
    <x v="20"/>
    <x v="3"/>
    <x v="3"/>
    <x v="99"/>
    <x v="79"/>
    <x v="0"/>
    <x v="1"/>
    <x v="0"/>
    <n v="7.0960990252858609E-3"/>
    <n v="5.3394618656109998E-3"/>
    <n v="248.89988109454944"/>
    <n v="35075.592971241364"/>
    <m/>
    <m/>
    <m/>
    <m/>
    <x v="0"/>
    <s v="E12"/>
    <s v="45.665717000000001"/>
    <s v="2.178586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40"/>
    <x v="0"/>
    <x v="0"/>
    <s v="Filtrée"/>
    <s v="Liquide filtré"/>
    <x v="40"/>
    <x v="40"/>
    <s v="dordogne"/>
    <s v="aval"/>
    <s v="Dordogne"/>
    <s v="Dordogne aval conflence le Combret"/>
    <x v="40"/>
    <x v="40"/>
    <x v="14"/>
    <x v="4"/>
    <x v="82"/>
    <x v="0"/>
    <x v="0"/>
    <x v="0"/>
    <x v="0"/>
    <n v="1.24420919974795E-3"/>
    <n v="6.2210459987397499E-4"/>
    <n v="3214.8934446155149"/>
    <n v="2583884.9650579528"/>
    <m/>
    <m/>
    <m/>
    <m/>
    <x v="0"/>
    <s v="E2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20"/>
    <x v="0"/>
    <x v="0"/>
    <s v="Filtrée"/>
    <s v="Liquide filtré"/>
    <x v="20"/>
    <x v="20"/>
    <s v="Secteur 1"/>
    <s v="aval"/>
    <s v="aval BV"/>
    <s v="12 - Diège aval conf, Malponge"/>
    <x v="20"/>
    <x v="20"/>
    <x v="3"/>
    <x v="5"/>
    <x v="100"/>
    <x v="80"/>
    <x v="0"/>
    <x v="1"/>
    <x v="0"/>
    <n v="9.4095960494479103E-2"/>
    <n v="5.1961119616617694E-2"/>
    <n v="34.850898485775872"/>
    <n v="370.37613838715936"/>
    <m/>
    <m/>
    <m/>
    <m/>
    <x v="0"/>
    <s v="E12"/>
    <s v="45.665717000000001"/>
    <s v="2.178586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41"/>
    <x v="0"/>
    <x v="0"/>
    <s v="Filtrée"/>
    <s v="Liquide filtré"/>
    <x v="41"/>
    <x v="41"/>
    <s v="dordogne"/>
    <s v="aval"/>
    <s v="Dordogne"/>
    <s v="Dordogne aval confluence la Diège"/>
    <x v="41"/>
    <x v="41"/>
    <x v="15"/>
    <x v="4"/>
    <x v="82"/>
    <x v="0"/>
    <x v="0"/>
    <x v="0"/>
    <x v="0"/>
    <n v="1.24420919974795E-3"/>
    <n v="6.2210459987397499E-4"/>
    <n v="3214.8934446155149"/>
    <n v="2583884.9650579528"/>
    <m/>
    <m/>
    <m/>
    <m/>
    <x v="0"/>
    <s v="E4"/>
    <s v="45.416558000000002"/>
    <s v="2.36947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21"/>
    <x v="0"/>
    <x v="1"/>
    <s v="Filtrée"/>
    <s v="Liquide filtré"/>
    <x v="21"/>
    <x v="21"/>
    <s v="Secteur 1"/>
    <s v="amont"/>
    <s v="aval BV"/>
    <s v="12B - Source de la Venne S1"/>
    <x v="21"/>
    <x v="21"/>
    <x v="3"/>
    <x v="0"/>
    <x v="101"/>
    <x v="81"/>
    <x v="0"/>
    <x v="1"/>
    <x v="0"/>
    <n v="3.61282572557522E-4"/>
    <n v="7.5438015876564893E-5"/>
    <n v="63484.323791627183"/>
    <n v="175719308.41341498"/>
    <m/>
    <m/>
    <m/>
    <m/>
    <x v="0"/>
    <s v="E12B"/>
    <s v="45.666027999999997"/>
    <s v="2.092034000000000"/>
    <s v="micaschistes, paragneiss"/>
    <s v="protozoïque, paléozoïque"/>
    <s v="néoprotozoïque, ordovicien"/>
    <s v="siliceux, alumineux"/>
    <s v="Massif central"/>
    <s v="bo"/>
    <s v="T"/>
    <s v="14632-bo"/>
  </r>
  <r>
    <x v="21"/>
    <x v="0"/>
    <x v="1"/>
    <s v="Filtrée"/>
    <s v="Liquide filtré"/>
    <x v="21"/>
    <x v="21"/>
    <s v="Secteur 1"/>
    <s v="amont"/>
    <s v="aval BV"/>
    <s v="12B - Source de la Venne S1"/>
    <x v="21"/>
    <x v="21"/>
    <x v="3"/>
    <x v="1"/>
    <x v="102"/>
    <x v="82"/>
    <x v="0"/>
    <x v="1"/>
    <x v="0"/>
    <n v="3.3000000000000002E-2"/>
    <n v="1.5179999999999999E-2"/>
    <n v="143.20902789711866"/>
    <n v="4339.6675120338987"/>
    <m/>
    <m/>
    <m/>
    <m/>
    <x v="0"/>
    <s v="E12B"/>
    <s v="45.666027999999997"/>
    <s v="2.092034000000000"/>
    <s v="micaschistes, paragneiss"/>
    <s v="protozoïque, paléozoïque"/>
    <s v="néoprotozoïque, ordovicien"/>
    <s v="siliceux, alumineux"/>
    <s v="Massif central"/>
    <s v="bo"/>
    <s v="T"/>
    <s v="14632-bo"/>
  </r>
  <r>
    <x v="21"/>
    <x v="0"/>
    <x v="1"/>
    <s v="Filtrée"/>
    <s v="Liquide filtré"/>
    <x v="21"/>
    <x v="21"/>
    <s v="Secteur 1"/>
    <s v="amont"/>
    <s v="aval BV"/>
    <s v="12B - Source de la Venne S1"/>
    <x v="21"/>
    <x v="21"/>
    <x v="3"/>
    <x v="2"/>
    <x v="103"/>
    <x v="83"/>
    <x v="0"/>
    <x v="1"/>
    <x v="0"/>
    <n v="7.62685745342677E-3"/>
    <n v="1.86195319357054E-3"/>
    <n v="2199.9261940308379"/>
    <n v="288444.64544730732"/>
    <m/>
    <m/>
    <m/>
    <m/>
    <x v="0"/>
    <s v="E12B"/>
    <s v="45.666027999999997"/>
    <s v="2.092034000000000"/>
    <s v="micaschistes, paragneiss"/>
    <s v="protozoïque, paléozoïque"/>
    <s v="néoprotozoïque, ordovicien"/>
    <s v="siliceux, alumineux"/>
    <s v="Massif central"/>
    <s v="bo"/>
    <s v="T"/>
    <s v="14632-bo"/>
  </r>
  <r>
    <x v="42"/>
    <x v="0"/>
    <x v="3"/>
    <s v="Filtrée"/>
    <s v="Liquide filtré"/>
    <x v="42"/>
    <x v="42"/>
    <s v="dordogne"/>
    <m/>
    <s v="Dordogne"/>
    <s v="Dordogne au barrage de Marèges"/>
    <x v="42"/>
    <x v="42"/>
    <x v="16"/>
    <x v="4"/>
    <x v="82"/>
    <x v="0"/>
    <x v="0"/>
    <x v="0"/>
    <x v="0"/>
    <n v="1.24420919974795E-3"/>
    <n v="6.2210459987397499E-4"/>
    <n v="3214.8934446155149"/>
    <n v="2583884.9650579528"/>
    <m/>
    <m/>
    <m/>
    <m/>
    <x v="0"/>
    <s v="E5a"/>
    <s v="45.392487000000003"/>
    <s v="2.36411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21"/>
    <x v="0"/>
    <x v="1"/>
    <s v="Filtrée"/>
    <s v="Liquide filtré"/>
    <x v="21"/>
    <x v="21"/>
    <s v="Secteur 1"/>
    <s v="amont"/>
    <s v="aval BV"/>
    <s v="12B - Source de la Venne S1"/>
    <x v="21"/>
    <x v="21"/>
    <x v="3"/>
    <x v="3"/>
    <x v="104"/>
    <x v="84"/>
    <x v="0"/>
    <x v="1"/>
    <x v="0"/>
    <n v="8.8595448622108192E-2"/>
    <n v="2.24502190410889E-2"/>
    <n v="175.78031820066744"/>
    <n v="1984.0784254102534"/>
    <m/>
    <m/>
    <m/>
    <m/>
    <x v="0"/>
    <s v="E12B"/>
    <s v="45.666027999999997"/>
    <s v="2.092034000000000"/>
    <s v="micaschistes, paragneiss"/>
    <s v="protozoïque, paléozoïque"/>
    <s v="néoprotozoïque, ordovicien"/>
    <s v="siliceux, alumineux"/>
    <s v="Massif central"/>
    <s v="bo"/>
    <s v="T"/>
    <s v="14632-bo"/>
  </r>
  <r>
    <x v="21"/>
    <x v="0"/>
    <x v="1"/>
    <s v="Filtrée"/>
    <s v="Liquide filtré"/>
    <x v="21"/>
    <x v="21"/>
    <s v="Secteur 1"/>
    <s v="amont"/>
    <s v="aval BV"/>
    <s v="12B - Source de la Venne S1"/>
    <x v="21"/>
    <x v="21"/>
    <x v="3"/>
    <x v="5"/>
    <x v="105"/>
    <x v="85"/>
    <x v="0"/>
    <x v="1"/>
    <x v="0"/>
    <n v="0.166238723850408"/>
    <n v="7.0024042583688995E-2"/>
    <n v="33.902977169328054"/>
    <n v="203.94151485327853"/>
    <m/>
    <m/>
    <m/>
    <m/>
    <x v="0"/>
    <s v="E12B"/>
    <s v="45.666027999999997"/>
    <s v="2.092034000000000"/>
    <s v="micaschistes, paragneiss"/>
    <s v="protozoïque, paléozoïque"/>
    <s v="néoprotozoïque, ordovicien"/>
    <s v="siliceux, alumineux"/>
    <s v="Massif central"/>
    <s v="bo"/>
    <s v="T"/>
    <s v="14632-bo"/>
  </r>
  <r>
    <x v="43"/>
    <x v="0"/>
    <x v="0"/>
    <s v="Filtrée"/>
    <s v="Liquide filtré"/>
    <x v="43"/>
    <x v="43"/>
    <s v="dordogne"/>
    <m/>
    <s v="Dordogne"/>
    <s v="au pont de Vernejoux"/>
    <x v="43"/>
    <x v="43"/>
    <x v="17"/>
    <x v="4"/>
    <x v="82"/>
    <x v="0"/>
    <x v="0"/>
    <x v="0"/>
    <x v="0"/>
    <n v="1.24420919974795E-3"/>
    <n v="6.2210459987397499E-4"/>
    <n v="3214.8934446155149"/>
    <n v="2583884.9650579528"/>
    <m/>
    <m/>
    <m/>
    <m/>
    <x v="0"/>
    <s v="E3b"/>
    <s v="45.364393000000000"/>
    <s v="2.36840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22"/>
    <x v="0"/>
    <x v="0"/>
    <s v="Filtrée"/>
    <s v="Liquide filtré"/>
    <x v="22"/>
    <x v="22"/>
    <s v="Secteur 4"/>
    <s v="Amont total"/>
    <s v="Amont BV"/>
    <s v="32 - Amont Vimbelle Corrèze"/>
    <x v="22"/>
    <x v="22"/>
    <x v="0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32"/>
    <s v="45.317613999999999"/>
    <s v="1.797856000000000"/>
    <s v="paragneiss plagioclasiques"/>
    <s v="paléozoïque"/>
    <s v="cambrien, ordovicien"/>
    <s v="siliceux, alumineux"/>
    <s v="Massif central"/>
    <s v="ko"/>
    <s v="T"/>
    <s v="15686-ko"/>
  </r>
  <r>
    <x v="22"/>
    <x v="0"/>
    <x v="0"/>
    <s v="Filtrée"/>
    <s v="Liquide filtré"/>
    <x v="22"/>
    <x v="22"/>
    <s v="Secteur 4"/>
    <s v="Amont total"/>
    <s v="Amont BV"/>
    <s v="32 - Amont Vimbelle Corrèze"/>
    <x v="22"/>
    <x v="22"/>
    <x v="0"/>
    <x v="1"/>
    <x v="95"/>
    <x v="0"/>
    <x v="0"/>
    <x v="0"/>
    <x v="0"/>
    <n v="1.3000000000000001E-2"/>
    <n v="6.5000000000000006E-3"/>
    <n v="307.69230769230762"/>
    <n v="23668.639053254432"/>
    <m/>
    <m/>
    <m/>
    <m/>
    <x v="0"/>
    <s v="E32"/>
    <s v="45.317613999999999"/>
    <s v="1.797856000000000"/>
    <s v="paragneiss plagioclasiques"/>
    <s v="paléozoïque"/>
    <s v="cambrien, ordovicien"/>
    <s v="siliceux, alumineux"/>
    <s v="Massif central"/>
    <s v="ko"/>
    <s v="T"/>
    <s v="15686-ko"/>
  </r>
  <r>
    <x v="22"/>
    <x v="0"/>
    <x v="0"/>
    <s v="Filtrée"/>
    <s v="Liquide filtré"/>
    <x v="22"/>
    <x v="22"/>
    <s v="Secteur 4"/>
    <s v="Amont total"/>
    <s v="Amont BV"/>
    <s v="32 - Amont Vimbelle Corrèze"/>
    <x v="22"/>
    <x v="22"/>
    <x v="0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32"/>
    <s v="45.317613999999999"/>
    <s v="1.797856000000000"/>
    <s v="paragneiss plagioclasiques"/>
    <s v="paléozoïque"/>
    <s v="cambrien, ordovicien"/>
    <s v="siliceux, alumineux"/>
    <s v="Massif central"/>
    <s v="ko"/>
    <s v="T"/>
    <s v="15686-ko"/>
  </r>
  <r>
    <x v="22"/>
    <x v="0"/>
    <x v="0"/>
    <s v="Filtrée"/>
    <s v="Liquide filtré"/>
    <x v="22"/>
    <x v="22"/>
    <s v="Secteur 4"/>
    <s v="Amont total"/>
    <s v="Amont BV"/>
    <s v="32 - Amont Vimbelle Corrèze"/>
    <x v="22"/>
    <x v="22"/>
    <x v="0"/>
    <x v="3"/>
    <x v="106"/>
    <x v="86"/>
    <x v="0"/>
    <x v="1"/>
    <x v="0"/>
    <n v="9.4218343372388103E-3"/>
    <n v="5.1212576302753898E-3"/>
    <n v="359.23795526591863"/>
    <n v="38128.239407274268"/>
    <m/>
    <m/>
    <m/>
    <m/>
    <x v="0"/>
    <s v="E32"/>
    <s v="45.317613999999999"/>
    <s v="1.797856000000000"/>
    <s v="paragneiss plagioclasiques"/>
    <s v="paléozoïque"/>
    <s v="cambrien, ordovicien"/>
    <s v="siliceux, alumineux"/>
    <s v="Massif central"/>
    <s v="ko"/>
    <s v="T"/>
    <s v="15686-ko"/>
  </r>
  <r>
    <x v="44"/>
    <x v="0"/>
    <x v="0"/>
    <s v="Filtrée"/>
    <s v="Liquide filtré"/>
    <x v="44"/>
    <x v="44"/>
    <s v="dordogne"/>
    <s v="aval"/>
    <s v="Dordogne"/>
    <s v="Dordogne aval confluence la Luzege"/>
    <x v="44"/>
    <x v="44"/>
    <x v="18"/>
    <x v="4"/>
    <x v="107"/>
    <x v="87"/>
    <x v="0"/>
    <x v="1"/>
    <x v="0"/>
    <n v="1.5428194076874599E-3"/>
    <n v="1.07997358538122E-3"/>
    <n v="1322.7836753684671"/>
    <n v="857380.75939243892"/>
    <m/>
    <m/>
    <m/>
    <m/>
    <x v="0"/>
    <s v="E13"/>
    <s v="45.220115000000000"/>
    <s v="2.112536000000000"/>
    <s v="micaschistes, paragneiss"/>
    <s v="protozoïque, paléozoïque"/>
    <s v="néoprotozoïque, ordovicien"/>
    <s v="siliceux, alumineux"/>
    <s v="Massif central"/>
    <s v="bo"/>
    <s v="T"/>
    <s v="16231-bo"/>
  </r>
  <r>
    <x v="22"/>
    <x v="0"/>
    <x v="0"/>
    <s v="Filtrée"/>
    <s v="Liquide filtré"/>
    <x v="22"/>
    <x v="22"/>
    <s v="Secteur 4"/>
    <s v="Amont total"/>
    <s v="Amont BV"/>
    <s v="32 - Amont Vimbelle Corrèze"/>
    <x v="22"/>
    <x v="22"/>
    <x v="0"/>
    <x v="5"/>
    <x v="108"/>
    <x v="88"/>
    <x v="0"/>
    <x v="1"/>
    <x v="0"/>
    <n v="5.7191885912049198E-2"/>
    <n v="4.48350487419246E-2"/>
    <n v="28.451104136388466"/>
    <n v="497.46749355566158"/>
    <m/>
    <m/>
    <m/>
    <m/>
    <x v="0"/>
    <s v="E32"/>
    <s v="45.317613999999999"/>
    <s v="1.797856000000000"/>
    <s v="paragneiss plagioclasiques"/>
    <s v="paléozoïque"/>
    <s v="cambrien, ordovicien"/>
    <s v="siliceux, alumineux"/>
    <s v="Massif central"/>
    <s v="ko"/>
    <s v="T"/>
    <s v="15686-ko"/>
  </r>
  <r>
    <x v="45"/>
    <x v="0"/>
    <x v="3"/>
    <s v="Filtrée"/>
    <s v="Liquide filtré"/>
    <x v="45"/>
    <x v="45"/>
    <s v="dordogne"/>
    <m/>
    <s v="Dordogne"/>
    <s v="barrage d'Argentat"/>
    <x v="45"/>
    <x v="45"/>
    <x v="19"/>
    <x v="4"/>
    <x v="82"/>
    <x v="0"/>
    <x v="0"/>
    <x v="0"/>
    <x v="0"/>
    <n v="1.24420919974795E-3"/>
    <n v="6.2210459987397499E-4"/>
    <n v="3214.8934446155149"/>
    <n v="2583884.9650579528"/>
    <m/>
    <m/>
    <m/>
    <m/>
    <x v="0"/>
    <s v="E24a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23"/>
    <x v="0"/>
    <x v="0"/>
    <s v="Filtrée"/>
    <s v="Liquide filtré"/>
    <x v="23"/>
    <x v="23"/>
    <s v="Secteur 4"/>
    <s v="aval"/>
    <s v="aval BV"/>
    <s v="33 - Aval vimbelle Corrèze"/>
    <x v="23"/>
    <x v="23"/>
    <x v="0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33"/>
    <s v="45.318176000000001"/>
    <s v="1.794267000000000"/>
    <s v="paragneiss plagioclasiques"/>
    <s v="paléozoïque"/>
    <s v="cambrien, ordovicien"/>
    <s v="siliceux, alumineux"/>
    <s v="Massif central"/>
    <s v="ko"/>
    <s v="T"/>
    <s v="15686-ko"/>
  </r>
  <r>
    <x v="23"/>
    <x v="0"/>
    <x v="0"/>
    <s v="Filtrée"/>
    <s v="Liquide filtré"/>
    <x v="23"/>
    <x v="23"/>
    <s v="Secteur 4"/>
    <s v="aval"/>
    <s v="aval BV"/>
    <s v="33 - Aval vimbelle Corrèze"/>
    <x v="23"/>
    <x v="23"/>
    <x v="0"/>
    <x v="1"/>
    <x v="95"/>
    <x v="0"/>
    <x v="0"/>
    <x v="0"/>
    <x v="0"/>
    <n v="1.3000000000000001E-2"/>
    <n v="6.5000000000000006E-3"/>
    <n v="307.69230769230762"/>
    <n v="23668.639053254432"/>
    <m/>
    <m/>
    <m/>
    <m/>
    <x v="0"/>
    <s v="E33"/>
    <s v="45.318176000000001"/>
    <s v="1.794267000000000"/>
    <s v="paragneiss plagioclasiques"/>
    <s v="paléozoïque"/>
    <s v="cambrien, ordovicien"/>
    <s v="siliceux, alumineux"/>
    <s v="Massif central"/>
    <s v="ko"/>
    <s v="T"/>
    <s v="15686-ko"/>
  </r>
  <r>
    <x v="23"/>
    <x v="0"/>
    <x v="0"/>
    <s v="Filtrée"/>
    <s v="Liquide filtré"/>
    <x v="23"/>
    <x v="23"/>
    <s v="Secteur 4"/>
    <s v="aval"/>
    <s v="aval BV"/>
    <s v="33 - Aval vimbelle Corrèze"/>
    <x v="23"/>
    <x v="23"/>
    <x v="0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33"/>
    <s v="45.318176000000001"/>
    <s v="1.794267000000000"/>
    <s v="paragneiss plagioclasiques"/>
    <s v="paléozoïque"/>
    <s v="cambrien, ordovicien"/>
    <s v="siliceux, alumineux"/>
    <s v="Massif central"/>
    <s v="ko"/>
    <s v="T"/>
    <s v="15686-ko"/>
  </r>
  <r>
    <x v="23"/>
    <x v="0"/>
    <x v="0"/>
    <s v="Filtrée"/>
    <s v="Liquide filtré"/>
    <x v="23"/>
    <x v="23"/>
    <s v="Secteur 4"/>
    <s v="aval"/>
    <s v="aval BV"/>
    <s v="33 - Aval vimbelle Corrèze"/>
    <x v="23"/>
    <x v="23"/>
    <x v="0"/>
    <x v="3"/>
    <x v="109"/>
    <x v="89"/>
    <x v="0"/>
    <x v="1"/>
    <x v="0"/>
    <n v="9.9700417472478702E-3"/>
    <n v="5.4572078727492101E-3"/>
    <n v="334.77728490425369"/>
    <n v="33578.323280006887"/>
    <m/>
    <m/>
    <m/>
    <m/>
    <x v="0"/>
    <s v="E33"/>
    <s v="45.318176000000001"/>
    <s v="1.794267000000000"/>
    <s v="paragneiss plagioclasiques"/>
    <s v="paléozoïque"/>
    <s v="cambrien, ordovicien"/>
    <s v="siliceux, alumineux"/>
    <s v="Massif central"/>
    <s v="ko"/>
    <s v="T"/>
    <s v="15686-ko"/>
  </r>
  <r>
    <x v="46"/>
    <x v="0"/>
    <x v="0"/>
    <s v="Filtrée"/>
    <s v="Liquide filtré"/>
    <x v="46"/>
    <x v="46"/>
    <s v="dordogne"/>
    <m/>
    <s v="Dordogne"/>
    <s v="De Servières à Gleny"/>
    <x v="46"/>
    <x v="46"/>
    <x v="20"/>
    <x v="4"/>
    <x v="110"/>
    <x v="0"/>
    <x v="0"/>
    <x v="0"/>
    <x v="0"/>
    <n v="1.2193250157529899E-3"/>
    <n v="6.0966250787649495E-4"/>
    <n v="3280.5035149137939"/>
    <n v="2690425.8278404386"/>
    <m/>
    <m/>
    <m/>
    <m/>
    <x v="0"/>
    <s v="E50"/>
    <s v="45.131107000000000"/>
    <s v="2.0027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3"/>
    <x v="0"/>
    <x v="0"/>
    <s v="Filtrée"/>
    <s v="Liquide filtré"/>
    <x v="23"/>
    <x v="23"/>
    <s v="Secteur 4"/>
    <s v="aval"/>
    <s v="aval BV"/>
    <s v="33 - Aval vimbelle Corrèze"/>
    <x v="23"/>
    <x v="23"/>
    <x v="0"/>
    <x v="5"/>
    <x v="111"/>
    <x v="90"/>
    <x v="0"/>
    <x v="1"/>
    <x v="0"/>
    <n v="6.9008857108071503E-2"/>
    <n v="4.5146776585383006E-2"/>
    <n v="33.857223418058474"/>
    <n v="490.62141929167552"/>
    <m/>
    <m/>
    <m/>
    <m/>
    <x v="0"/>
    <s v="E33"/>
    <s v="45.318176000000001"/>
    <s v="1.794267000000000"/>
    <s v="paragneiss plagioclasiques"/>
    <s v="paléozoïque"/>
    <s v="cambrien, ordovicien"/>
    <s v="siliceux, alumineux"/>
    <s v="Massif central"/>
    <s v="ko"/>
    <s v="T"/>
    <s v="15686-ko"/>
  </r>
  <r>
    <x v="47"/>
    <x v="0"/>
    <x v="0"/>
    <s v="Filtrée"/>
    <s v="Liquide filtré"/>
    <x v="47"/>
    <x v="47"/>
    <s v="dordogne"/>
    <m/>
    <s v="Dordogne"/>
    <s v="La maronne à Escourbanniez"/>
    <x v="47"/>
    <x v="47"/>
    <x v="21"/>
    <x v="4"/>
    <x v="112"/>
    <x v="91"/>
    <x v="0"/>
    <x v="1"/>
    <x v="0"/>
    <n v="1.44328267170762E-3"/>
    <n v="1.0102978701953399E-3"/>
    <n v="1414.0101357386882"/>
    <n v="979718.08534616581"/>
    <m/>
    <m/>
    <m/>
    <m/>
    <x v="0"/>
    <s v="E49"/>
    <s v="45.074714999999998"/>
    <s v="1.923017000000000"/>
    <s v="micaschistes, paragneiss"/>
    <s v="protozoïque, paléozoïque"/>
    <s v="néoprotozoïque, ordovicien"/>
    <s v="siliceux, alumineux"/>
    <s v="Massif central"/>
    <s v="bo"/>
    <s v="T"/>
    <s v="16209-bo"/>
  </r>
  <r>
    <x v="24"/>
    <x v="0"/>
    <x v="0"/>
    <s v="Filtrée"/>
    <s v="Liquide filtré"/>
    <x v="24"/>
    <x v="24"/>
    <s v="Secteur 4"/>
    <s v="amont"/>
    <s v="aval BV"/>
    <s v="34 - La Corrèze - vimbelle amont confluence"/>
    <x v="24"/>
    <x v="24"/>
    <x v="0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34"/>
    <s v="45.167355999999998"/>
    <s v="1.460110000000000"/>
    <s v="grès, conglomérats, schistes, charbons"/>
    <s v="paléozoïque"/>
    <s v="permien"/>
    <s v="siliceux, alumineux, carboné"/>
    <s v="Massif central"/>
    <s v="r"/>
    <s v="T"/>
    <s v="16360-r"/>
  </r>
  <r>
    <x v="24"/>
    <x v="0"/>
    <x v="0"/>
    <s v="Filtrée"/>
    <s v="Liquide filtré"/>
    <x v="24"/>
    <x v="24"/>
    <s v="Secteur 4"/>
    <s v="amont"/>
    <s v="aval BV"/>
    <s v="34 - La Corrèze - vimbelle amont confluence"/>
    <x v="24"/>
    <x v="24"/>
    <x v="0"/>
    <x v="1"/>
    <x v="66"/>
    <x v="0"/>
    <x v="0"/>
    <x v="0"/>
    <x v="0"/>
    <n v="1.2E-2"/>
    <n v="6.0000000000000001E-3"/>
    <n v="333.33333333333331"/>
    <n v="27777.777777777777"/>
    <m/>
    <m/>
    <m/>
    <m/>
    <x v="0"/>
    <s v="E34"/>
    <s v="45.167355999999998"/>
    <s v="1.460110000000000"/>
    <s v="grès, conglomérats, schistes, charbons"/>
    <s v="paléozoïque"/>
    <s v="permien"/>
    <s v="siliceux, alumineux, carboné"/>
    <s v="Massif central"/>
    <s v="r"/>
    <s v="T"/>
    <s v="16360-r"/>
  </r>
  <r>
    <x v="24"/>
    <x v="0"/>
    <x v="0"/>
    <s v="Filtrée"/>
    <s v="Liquide filtré"/>
    <x v="24"/>
    <x v="24"/>
    <s v="Secteur 4"/>
    <s v="amont"/>
    <s v="aval BV"/>
    <s v="34 - La Corrèze - vimbelle amont confluence"/>
    <x v="24"/>
    <x v="24"/>
    <x v="0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34"/>
    <s v="45.167355999999998"/>
    <s v="1.460110000000000"/>
    <s v="grès, conglomérats, schistes, charbons"/>
    <s v="paléozoïque"/>
    <s v="permien"/>
    <s v="siliceux, alumineux, carboné"/>
    <s v="Massif central"/>
    <s v="r"/>
    <s v="T"/>
    <s v="16360-r"/>
  </r>
  <r>
    <x v="24"/>
    <x v="0"/>
    <x v="0"/>
    <s v="Filtrée"/>
    <s v="Liquide filtré"/>
    <x v="24"/>
    <x v="24"/>
    <s v="Secteur 4"/>
    <s v="amont"/>
    <s v="aval BV"/>
    <s v="34 - La Corrèze - vimbelle amont confluence"/>
    <x v="24"/>
    <x v="24"/>
    <x v="0"/>
    <x v="3"/>
    <x v="113"/>
    <x v="92"/>
    <x v="0"/>
    <x v="1"/>
    <x v="0"/>
    <n v="5.6529735717601405E-3"/>
    <n v="4.7260228238656405E-3"/>
    <n v="253.0960257723994"/>
    <n v="44772.19335267369"/>
    <m/>
    <m/>
    <m/>
    <m/>
    <x v="0"/>
    <s v="E34"/>
    <s v="45.167355999999998"/>
    <s v="1.460110000000000"/>
    <s v="grès, conglomérats, schistes, charbons"/>
    <s v="paléozoïque"/>
    <s v="permien"/>
    <s v="siliceux, alumineux, carboné"/>
    <s v="Massif central"/>
    <s v="r"/>
    <s v="T"/>
    <s v="16360-r"/>
  </r>
  <r>
    <x v="48"/>
    <x v="0"/>
    <x v="3"/>
    <s v="Filtrée"/>
    <s v="Liquide filtré"/>
    <x v="48"/>
    <x v="48"/>
    <s v="Secteur 5"/>
    <m/>
    <m/>
    <s v="barrage du Gour noir"/>
    <x v="48"/>
    <x v="48"/>
    <x v="22"/>
    <x v="4"/>
    <x v="114"/>
    <x v="93"/>
    <x v="0"/>
    <x v="1"/>
    <x v="0"/>
    <n v="2.5381867674858201E-3"/>
    <n v="1.0152747069943301E-3"/>
    <n v="2462.3877486331949"/>
    <n v="970136.54793902056"/>
    <m/>
    <m/>
    <m/>
    <m/>
    <x v="0"/>
    <s v="E48"/>
    <s v="45.083094000000003"/>
    <s v="2.138534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4"/>
    <x v="0"/>
    <x v="0"/>
    <s v="Filtrée"/>
    <s v="Liquide filtré"/>
    <x v="24"/>
    <x v="24"/>
    <s v="Secteur 4"/>
    <s v="amont"/>
    <s v="aval BV"/>
    <s v="34 - La Corrèze - vimbelle amont confluence"/>
    <x v="24"/>
    <x v="24"/>
    <x v="0"/>
    <x v="5"/>
    <x v="115"/>
    <x v="94"/>
    <x v="0"/>
    <x v="1"/>
    <x v="0"/>
    <n v="5.6375329321634096E-2"/>
    <n v="4.5150957711830503E-2"/>
    <n v="27.653821704520581"/>
    <n v="490.53055720081437"/>
    <m/>
    <m/>
    <m/>
    <m/>
    <x v="0"/>
    <s v="E34"/>
    <s v="45.167355999999998"/>
    <s v="1.460110000000000"/>
    <s v="grès, conglomérats, schistes, charbons"/>
    <s v="paléozoïque"/>
    <s v="permien"/>
    <s v="siliceux, alumineux, carboné"/>
    <s v="Massif central"/>
    <s v="r"/>
    <s v="T"/>
    <s v="16360-r"/>
  </r>
  <r>
    <x v="49"/>
    <x v="0"/>
    <x v="0"/>
    <s v="Filtrée"/>
    <s v="Liquide filtré"/>
    <x v="49"/>
    <x v="49"/>
    <s v="dordogne"/>
    <m/>
    <s v="Dordogne"/>
    <s v="La Cère à Bretenoux"/>
    <x v="49"/>
    <x v="49"/>
    <x v="23"/>
    <x v="4"/>
    <x v="116"/>
    <x v="95"/>
    <x v="0"/>
    <x v="1"/>
    <x v="0"/>
    <n v="1.39351430371771E-3"/>
    <n v="9.75460012602394E-4"/>
    <n v="1464.5104977293736"/>
    <n v="1050947.5890001669"/>
    <m/>
    <m/>
    <m/>
    <m/>
    <x v="0"/>
    <s v="E53"/>
    <s v="44.908374000000002"/>
    <s v="1.810196000000000"/>
    <s v="sables, argiles, graviers, galets"/>
    <s v="cénozoïque"/>
    <s v="quaternaire"/>
    <s v="siliceux, alumineux"/>
    <s v="Formations superficielles"/>
    <s v="q3"/>
    <s v="T"/>
    <s v="17227-q3"/>
  </r>
  <r>
    <x v="25"/>
    <x v="0"/>
    <x v="0"/>
    <s v="Filtrée"/>
    <s v="Liquide filtré"/>
    <x v="25"/>
    <x v="25"/>
    <s v="Secteur 4"/>
    <s v="aval"/>
    <s v="aval BV"/>
    <s v="35 - La Corrèze - vimbelle aval conf,"/>
    <x v="25"/>
    <x v="25"/>
    <x v="0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35"/>
    <s v="45.164608000000001"/>
    <s v="1.458296000000000"/>
    <s v="grès, conglomérats, schistes, charbons"/>
    <s v="paléozoïque"/>
    <s v="permien"/>
    <s v="siliceux, alumineux, carboné"/>
    <s v="Massif central"/>
    <s v="r"/>
    <s v="T"/>
    <s v="16360-r"/>
  </r>
  <r>
    <x v="25"/>
    <x v="0"/>
    <x v="0"/>
    <s v="Filtrée"/>
    <s v="Liquide filtré"/>
    <x v="25"/>
    <x v="25"/>
    <s v="Secteur 4"/>
    <s v="aval"/>
    <s v="aval BV"/>
    <s v="35 - La Corrèze - vimbelle aval conf,"/>
    <x v="25"/>
    <x v="25"/>
    <x v="0"/>
    <x v="1"/>
    <x v="66"/>
    <x v="0"/>
    <x v="0"/>
    <x v="0"/>
    <x v="0"/>
    <n v="1.2E-2"/>
    <n v="6.0000000000000001E-3"/>
    <n v="333.33333333333331"/>
    <n v="27777.777777777777"/>
    <m/>
    <m/>
    <m/>
    <m/>
    <x v="0"/>
    <s v="E35"/>
    <s v="45.164608000000001"/>
    <s v="1.458296000000000"/>
    <s v="grès, conglomérats, schistes, charbons"/>
    <s v="paléozoïque"/>
    <s v="permien"/>
    <s v="siliceux, alumineux, carboné"/>
    <s v="Massif central"/>
    <s v="r"/>
    <s v="T"/>
    <s v="16360-r"/>
  </r>
  <r>
    <x v="25"/>
    <x v="0"/>
    <x v="0"/>
    <s v="Filtrée"/>
    <s v="Liquide filtré"/>
    <x v="25"/>
    <x v="25"/>
    <s v="Secteur 4"/>
    <s v="aval"/>
    <s v="aval BV"/>
    <s v="35 - La Corrèze - vimbelle aval conf,"/>
    <x v="25"/>
    <x v="25"/>
    <x v="0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35"/>
    <s v="45.164608000000001"/>
    <s v="1.458296000000000"/>
    <s v="grès, conglomérats, schistes, charbons"/>
    <s v="paléozoïque"/>
    <s v="permien"/>
    <s v="siliceux, alumineux, carboné"/>
    <s v="Massif central"/>
    <s v="r"/>
    <s v="T"/>
    <s v="16360-r"/>
  </r>
  <r>
    <x v="25"/>
    <x v="0"/>
    <x v="0"/>
    <s v="Filtrée"/>
    <s v="Liquide filtré"/>
    <x v="25"/>
    <x v="25"/>
    <s v="Secteur 4"/>
    <s v="aval"/>
    <s v="aval BV"/>
    <s v="35 - La Corrèze - vimbelle aval conf,"/>
    <x v="25"/>
    <x v="25"/>
    <x v="0"/>
    <x v="3"/>
    <x v="117"/>
    <x v="96"/>
    <x v="0"/>
    <x v="1"/>
    <x v="0"/>
    <n v="9.2649318651625706E-3"/>
    <n v="6.1816156937144198E-3"/>
    <n v="242.45895343472253"/>
    <n v="26169.534429756775"/>
    <m/>
    <m/>
    <m/>
    <m/>
    <x v="0"/>
    <s v="E35"/>
    <s v="45.164608000000001"/>
    <s v="1.458296000000000"/>
    <s v="grès, conglomérats, schistes, charbons"/>
    <s v="paléozoïque"/>
    <s v="permien"/>
    <s v="siliceux, alumineux, carboné"/>
    <s v="Massif central"/>
    <s v="r"/>
    <s v="T"/>
    <s v="16360-r"/>
  </r>
  <r>
    <x v="50"/>
    <x v="0"/>
    <x v="3"/>
    <s v="Filtrée"/>
    <s v="Liquide filtré"/>
    <x v="50"/>
    <x v="50"/>
    <s v="dordogne"/>
    <s v="Amont total"/>
    <s v="Dordogne"/>
    <s v="chateau du Val"/>
    <x v="50"/>
    <x v="50"/>
    <x v="24"/>
    <x v="4"/>
    <x v="82"/>
    <x v="0"/>
    <x v="0"/>
    <x v="0"/>
    <x v="0"/>
    <n v="1.24420919974795E-3"/>
    <n v="6.2210459987397499E-4"/>
    <n v="3214.8934446155149"/>
    <n v="2583884.9650579528"/>
    <m/>
    <m/>
    <m/>
    <m/>
    <x v="0"/>
    <s v="E0a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25"/>
    <x v="0"/>
    <x v="0"/>
    <s v="Filtrée"/>
    <s v="Liquide filtré"/>
    <x v="25"/>
    <x v="25"/>
    <s v="Secteur 4"/>
    <s v="aval"/>
    <s v="aval BV"/>
    <s v="35 - La Corrèze - vimbelle aval conf,"/>
    <x v="25"/>
    <x v="25"/>
    <x v="0"/>
    <x v="5"/>
    <x v="118"/>
    <x v="97"/>
    <x v="0"/>
    <x v="1"/>
    <x v="0"/>
    <n v="0.185228488991382"/>
    <n v="7.3643278959812E-2"/>
    <n v="34.15399807469926"/>
    <n v="184.38847210100775"/>
    <m/>
    <m/>
    <m/>
    <m/>
    <x v="0"/>
    <s v="E35"/>
    <s v="45.164608000000001"/>
    <s v="1.458296000000000"/>
    <s v="grès, conglomérats, schistes, charbons"/>
    <s v="paléozoïque"/>
    <s v="permien"/>
    <s v="siliceux, alumineux, carboné"/>
    <s v="Massif central"/>
    <s v="r"/>
    <s v="T"/>
    <s v="16360-r"/>
  </r>
  <r>
    <x v="26"/>
    <x v="0"/>
    <x v="0"/>
    <s v="Filtrée"/>
    <s v="Liquide filtré"/>
    <x v="26"/>
    <x v="26"/>
    <s v="Secteur 5"/>
    <s v="Amont total"/>
    <s v="Amont BV"/>
    <s v="37B - Glane de Serveil amont conf pré bos"/>
    <x v="26"/>
    <x v="26"/>
    <x v="4"/>
    <x v="0"/>
    <x v="119"/>
    <x v="98"/>
    <x v="0"/>
    <x v="1"/>
    <x v="0"/>
    <n v="1.1312967796460201E-4"/>
    <n v="7.9481147100142309E-5"/>
    <n v="17908.049993045257"/>
    <n v="158296658.44756174"/>
    <m/>
    <m/>
    <m/>
    <m/>
    <x v="0"/>
    <s v="E37B"/>
    <s v="45.159700999999998"/>
    <s v="2.10218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6"/>
    <x v="0"/>
    <x v="0"/>
    <s v="Filtrée"/>
    <s v="Liquide filtré"/>
    <x v="26"/>
    <x v="26"/>
    <s v="Secteur 5"/>
    <s v="Amont total"/>
    <s v="Amont BV"/>
    <s v="37B - Glane de Serveil amont conf pré bos"/>
    <x v="26"/>
    <x v="26"/>
    <x v="4"/>
    <x v="1"/>
    <x v="66"/>
    <x v="0"/>
    <x v="0"/>
    <x v="0"/>
    <x v="0"/>
    <n v="1.2E-2"/>
    <n v="6.0000000000000001E-3"/>
    <n v="333.33333333333331"/>
    <n v="27777.777777777777"/>
    <m/>
    <m/>
    <m/>
    <m/>
    <x v="0"/>
    <s v="E37B"/>
    <s v="45.159700999999998"/>
    <s v="2.10218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6"/>
    <x v="0"/>
    <x v="0"/>
    <s v="Filtrée"/>
    <s v="Liquide filtré"/>
    <x v="26"/>
    <x v="26"/>
    <s v="Secteur 5"/>
    <s v="Amont total"/>
    <s v="Amont BV"/>
    <s v="37B - Glane de Serveil amont conf pré bos"/>
    <x v="26"/>
    <x v="26"/>
    <x v="4"/>
    <x v="2"/>
    <x v="120"/>
    <x v="99"/>
    <x v="0"/>
    <x v="1"/>
    <x v="0"/>
    <n v="2.4091767860194803E-3"/>
    <n v="1.71982152210513E-3"/>
    <n v="814.52029684257252"/>
    <n v="338090.71279835352"/>
    <m/>
    <m/>
    <m/>
    <m/>
    <x v="0"/>
    <s v="E37B"/>
    <s v="45.159700999999998"/>
    <s v="2.10218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6"/>
    <x v="0"/>
    <x v="0"/>
    <s v="Filtrée"/>
    <s v="Liquide filtré"/>
    <x v="26"/>
    <x v="26"/>
    <s v="Secteur 5"/>
    <s v="Amont total"/>
    <s v="Amont BV"/>
    <s v="37B - Glane de Serveil amont conf pré bos"/>
    <x v="26"/>
    <x v="26"/>
    <x v="4"/>
    <x v="3"/>
    <x v="121"/>
    <x v="100"/>
    <x v="0"/>
    <x v="1"/>
    <x v="0"/>
    <n v="1.3038909611920601E-2"/>
    <n v="6.1623654007703201E-3"/>
    <n v="343.35737635634837"/>
    <n v="26333.289099760284"/>
    <m/>
    <m/>
    <m/>
    <m/>
    <x v="0"/>
    <s v="E37B"/>
    <s v="45.159700999999998"/>
    <s v="2.10218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6"/>
    <x v="0"/>
    <x v="0"/>
    <s v="Filtrée"/>
    <s v="Liquide filtré"/>
    <x v="26"/>
    <x v="26"/>
    <s v="Secteur 5"/>
    <s v="Amont total"/>
    <s v="Amont BV"/>
    <s v="37B - Glane de Serveil amont conf pré bos"/>
    <x v="26"/>
    <x v="26"/>
    <x v="4"/>
    <x v="5"/>
    <x v="122"/>
    <x v="101"/>
    <x v="0"/>
    <x v="1"/>
    <x v="0"/>
    <n v="8.6482068179716598E-2"/>
    <n v="5.0823128869585801E-2"/>
    <n v="33.481373852211483"/>
    <n v="387.14816327743841"/>
    <m/>
    <m/>
    <m/>
    <m/>
    <x v="0"/>
    <s v="E37B"/>
    <s v="45.159700999999998"/>
    <s v="2.10218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7"/>
    <x v="0"/>
    <x v="0"/>
    <s v="Filtrée"/>
    <s v="Liquide filtré"/>
    <x v="27"/>
    <x v="27"/>
    <s v="Secteur 5"/>
    <s v="Aval site"/>
    <s v="Aval site"/>
    <s v="38 - Glane de Seveil aval pre bos"/>
    <x v="27"/>
    <x v="27"/>
    <x v="1"/>
    <x v="0"/>
    <x v="123"/>
    <x v="102"/>
    <x v="0"/>
    <x v="1"/>
    <x v="0"/>
    <n v="7.0925521279646003E-4"/>
    <n v="8.2712660539688502E-5"/>
    <n v="103671.30256934348"/>
    <n v="146169250.0793713"/>
    <m/>
    <m/>
    <m/>
    <m/>
    <x v="0"/>
    <s v="E38"/>
    <s v="45.165595000000003"/>
    <s v="2.0935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7"/>
    <x v="0"/>
    <x v="0"/>
    <s v="Filtrée"/>
    <s v="Liquide filtré"/>
    <x v="27"/>
    <x v="27"/>
    <s v="Secteur 5"/>
    <s v="Aval site"/>
    <s v="Aval site"/>
    <s v="38 - Glane de Seveil aval pre bos"/>
    <x v="27"/>
    <x v="27"/>
    <x v="1"/>
    <x v="1"/>
    <x v="1"/>
    <x v="0"/>
    <x v="0"/>
    <x v="0"/>
    <x v="0"/>
    <n v="1.5000000000000001E-2"/>
    <n v="7.5000000000000006E-3"/>
    <n v="266.66666666666663"/>
    <n v="17777.777777777774"/>
    <m/>
    <m/>
    <m/>
    <m/>
    <x v="0"/>
    <s v="E38"/>
    <s v="45.165595000000003"/>
    <s v="2.0935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7"/>
    <x v="0"/>
    <x v="0"/>
    <s v="Filtrée"/>
    <s v="Liquide filtré"/>
    <x v="27"/>
    <x v="27"/>
    <s v="Secteur 5"/>
    <s v="Aval site"/>
    <s v="Aval site"/>
    <s v="38 - Glane de Seveil aval pre bos"/>
    <x v="27"/>
    <x v="27"/>
    <x v="1"/>
    <x v="2"/>
    <x v="124"/>
    <x v="103"/>
    <x v="0"/>
    <x v="1"/>
    <x v="0"/>
    <n v="1.5922713257562799E-2"/>
    <n v="1.8568915008052801E-3"/>
    <n v="4617.8946122628922"/>
    <n v="290019.32883954525"/>
    <m/>
    <m/>
    <m/>
    <m/>
    <x v="0"/>
    <s v="E38"/>
    <s v="45.165595000000003"/>
    <s v="2.0935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7"/>
    <x v="0"/>
    <x v="0"/>
    <s v="Filtrée"/>
    <s v="Liquide filtré"/>
    <x v="27"/>
    <x v="27"/>
    <s v="Secteur 5"/>
    <s v="Aval site"/>
    <s v="Aval site"/>
    <s v="38 - Glane de Seveil aval pre bos"/>
    <x v="27"/>
    <x v="27"/>
    <x v="1"/>
    <x v="3"/>
    <x v="125"/>
    <x v="104"/>
    <x v="0"/>
    <x v="1"/>
    <x v="0"/>
    <n v="4.5408160521070905E-2"/>
    <n v="1.3189484957154E-2"/>
    <n v="261.02267450877889"/>
    <n v="5748.3648646735128"/>
    <m/>
    <m/>
    <m/>
    <m/>
    <x v="0"/>
    <s v="E38"/>
    <s v="45.165595000000003"/>
    <s v="2.0935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7"/>
    <x v="0"/>
    <x v="0"/>
    <s v="Filtrée"/>
    <s v="Liquide filtré"/>
    <x v="27"/>
    <x v="27"/>
    <s v="Secteur 5"/>
    <s v="Aval site"/>
    <s v="Aval site"/>
    <s v="38 - Glane de Seveil aval pre bos"/>
    <x v="27"/>
    <x v="27"/>
    <x v="1"/>
    <x v="5"/>
    <x v="126"/>
    <x v="105"/>
    <x v="0"/>
    <x v="1"/>
    <x v="0"/>
    <n v="9.1730882913352393E-2"/>
    <n v="5.24930608207205E-2"/>
    <n v="33.289845533619584"/>
    <n v="362.90771958517689"/>
    <m/>
    <m/>
    <m/>
    <m/>
    <x v="0"/>
    <s v="E38"/>
    <s v="45.165595000000003"/>
    <s v="2.0935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8"/>
    <x v="0"/>
    <x v="0"/>
    <s v="Filtrée"/>
    <s v="Liquide filtré"/>
    <x v="28"/>
    <x v="28"/>
    <s v="Secteur 5"/>
    <s v="amont"/>
    <s v="aval BV"/>
    <s v="42 - La Rochette amont ru de Clamensac / conf"/>
    <x v="28"/>
    <x v="28"/>
    <x v="1"/>
    <x v="0"/>
    <x v="127"/>
    <x v="106"/>
    <x v="0"/>
    <x v="1"/>
    <x v="0"/>
    <n v="4.3529078240708006E-4"/>
    <n v="9.0891383776668005E-5"/>
    <n v="52690.708702084266"/>
    <n v="121047150.16181616"/>
    <m/>
    <m/>
    <m/>
    <m/>
    <x v="0"/>
    <s v="E42"/>
    <s v="45.124687000000002"/>
    <s v="2.1538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8"/>
    <x v="0"/>
    <x v="0"/>
    <s v="Filtrée"/>
    <s v="Liquide filtré"/>
    <x v="28"/>
    <x v="28"/>
    <s v="Secteur 5"/>
    <s v="amont"/>
    <s v="aval BV"/>
    <s v="42 - La Rochette amont ru de Clamensac / conf"/>
    <x v="28"/>
    <x v="28"/>
    <x v="1"/>
    <x v="1"/>
    <x v="49"/>
    <x v="107"/>
    <x v="0"/>
    <x v="1"/>
    <x v="0"/>
    <n v="1.7000000000000001E-2"/>
    <n v="7.8199999999999988E-3"/>
    <n v="277.99399532970097"/>
    <n v="16352.587960570643"/>
    <m/>
    <m/>
    <m/>
    <m/>
    <x v="0"/>
    <s v="E42"/>
    <s v="45.124687000000002"/>
    <s v="2.1538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8"/>
    <x v="0"/>
    <x v="0"/>
    <s v="Filtrée"/>
    <s v="Liquide filtré"/>
    <x v="28"/>
    <x v="28"/>
    <s v="Secteur 5"/>
    <s v="amont"/>
    <s v="aval BV"/>
    <s v="42 - La Rochette amont ru de Clamensac / conf"/>
    <x v="28"/>
    <x v="28"/>
    <x v="1"/>
    <x v="2"/>
    <x v="128"/>
    <x v="108"/>
    <x v="0"/>
    <x v="1"/>
    <x v="0"/>
    <n v="1.0297509919671799E-2"/>
    <n v="2.51394255076088E-3"/>
    <n v="1629.3767736877755"/>
    <n v="158230.17276973955"/>
    <m/>
    <m/>
    <m/>
    <m/>
    <x v="0"/>
    <s v="E42"/>
    <s v="45.124687000000002"/>
    <s v="2.1538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8"/>
    <x v="0"/>
    <x v="0"/>
    <s v="Filtrée"/>
    <s v="Liquide filtré"/>
    <x v="28"/>
    <x v="28"/>
    <s v="Secteur 5"/>
    <s v="amont"/>
    <s v="aval BV"/>
    <s v="42 - La Rochette amont ru de Clamensac / conf"/>
    <x v="28"/>
    <x v="28"/>
    <x v="1"/>
    <x v="3"/>
    <x v="129"/>
    <x v="109"/>
    <x v="0"/>
    <x v="1"/>
    <x v="0"/>
    <n v="4.7955576734283106E-2"/>
    <n v="1.38127275637822E-2"/>
    <n v="251.35077361305952"/>
    <n v="5241.3252165805061"/>
    <m/>
    <m/>
    <m/>
    <m/>
    <x v="0"/>
    <s v="E42"/>
    <s v="45.124687000000002"/>
    <s v="2.1538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8"/>
    <x v="0"/>
    <x v="0"/>
    <s v="Filtrée"/>
    <s v="Liquide filtré"/>
    <x v="28"/>
    <x v="28"/>
    <s v="Secteur 5"/>
    <s v="amont"/>
    <s v="aval BV"/>
    <s v="42 - La Rochette amont ru de Clamensac / conf"/>
    <x v="28"/>
    <x v="28"/>
    <x v="1"/>
    <x v="5"/>
    <x v="130"/>
    <x v="110"/>
    <x v="0"/>
    <x v="1"/>
    <x v="0"/>
    <n v="0.108599865505521"/>
    <n v="5.6191729513784802E-2"/>
    <n v="34.39414269042279"/>
    <n v="316.70520520740661"/>
    <m/>
    <m/>
    <m/>
    <m/>
    <x v="0"/>
    <s v="E42"/>
    <s v="45.124687000000002"/>
    <s v="2.1538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9"/>
    <x v="0"/>
    <x v="2"/>
    <s v="Filtrée"/>
    <s v="Liquide filtré"/>
    <x v="29"/>
    <x v="29"/>
    <s v="Secteur 5"/>
    <m/>
    <m/>
    <s v="Etang de Saint Privat"/>
    <x v="29"/>
    <x v="29"/>
    <x v="1"/>
    <x v="0"/>
    <x v="131"/>
    <x v="111"/>
    <x v="0"/>
    <x v="1"/>
    <x v="0"/>
    <n v="1.29419957787611E-4"/>
    <n v="5.2347133326525098E-5"/>
    <n v="47229.728259407442"/>
    <n v="364933887.06643981"/>
    <m/>
    <m/>
    <m/>
    <m/>
    <x v="0"/>
    <s v="E42T"/>
    <s v="45.141956000000000"/>
    <s v="2.098827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9"/>
    <x v="0"/>
    <x v="2"/>
    <s v="Filtrée"/>
    <s v="Liquide filtré"/>
    <x v="29"/>
    <x v="29"/>
    <s v="Secteur 5"/>
    <m/>
    <m/>
    <s v="Etang de Saint Privat"/>
    <x v="29"/>
    <x v="29"/>
    <x v="1"/>
    <x v="1"/>
    <x v="66"/>
    <x v="0"/>
    <x v="0"/>
    <x v="0"/>
    <x v="0"/>
    <n v="1.2E-2"/>
    <n v="6.0000000000000001E-3"/>
    <n v="333.33333333333331"/>
    <n v="27777.777777777777"/>
    <m/>
    <m/>
    <m/>
    <m/>
    <x v="0"/>
    <s v="E42T"/>
    <s v="45.141956000000000"/>
    <s v="2.098827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9"/>
    <x v="0"/>
    <x v="2"/>
    <s v="Filtrée"/>
    <s v="Liquide filtré"/>
    <x v="29"/>
    <x v="29"/>
    <s v="Secteur 5"/>
    <m/>
    <m/>
    <s v="Etang de Saint Privat"/>
    <x v="29"/>
    <x v="29"/>
    <x v="1"/>
    <x v="2"/>
    <x v="132"/>
    <x v="112"/>
    <x v="0"/>
    <x v="1"/>
    <x v="0"/>
    <n v="2.8724339715433299E-3"/>
    <n v="1.21731569241071E-3"/>
    <n v="1938.4009469574146"/>
    <n v="674828.72231730749"/>
    <m/>
    <m/>
    <m/>
    <m/>
    <x v="0"/>
    <s v="E42T"/>
    <s v="45.141956000000000"/>
    <s v="2.098827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9"/>
    <x v="0"/>
    <x v="2"/>
    <s v="Filtrée"/>
    <s v="Liquide filtré"/>
    <x v="29"/>
    <x v="29"/>
    <s v="Secteur 5"/>
    <m/>
    <m/>
    <s v="Etang de Saint Privat"/>
    <x v="29"/>
    <x v="29"/>
    <x v="1"/>
    <x v="3"/>
    <x v="133"/>
    <x v="113"/>
    <x v="0"/>
    <x v="1"/>
    <x v="0"/>
    <n v="1.0603109667365501E-2"/>
    <n v="5.4952623882093708E-3"/>
    <n v="351.12066094843169"/>
    <n v="33114.875915045857"/>
    <m/>
    <m/>
    <m/>
    <m/>
    <x v="0"/>
    <s v="E42T"/>
    <s v="45.141956000000000"/>
    <s v="2.098827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9"/>
    <x v="0"/>
    <x v="2"/>
    <s v="Filtrée"/>
    <s v="Liquide filtré"/>
    <x v="29"/>
    <x v="29"/>
    <s v="Secteur 5"/>
    <m/>
    <m/>
    <s v="Etang de Saint Privat"/>
    <x v="29"/>
    <x v="29"/>
    <x v="1"/>
    <x v="5"/>
    <x v="134"/>
    <x v="114"/>
    <x v="0"/>
    <x v="1"/>
    <x v="0"/>
    <n v="5.6474481475375503E-2"/>
    <n v="4.5189523457219806E-2"/>
    <n v="27.65519525197066"/>
    <n v="489.69365507196591"/>
    <m/>
    <m/>
    <m/>
    <m/>
    <x v="0"/>
    <s v="E42T"/>
    <s v="45.141956000000000"/>
    <s v="2.098827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0"/>
    <x v="0"/>
    <x v="0"/>
    <s v="Filtrée"/>
    <s v="Liquide filtré"/>
    <x v="30"/>
    <x v="30"/>
    <s v="Secteur 5"/>
    <s v="aval"/>
    <s v="aval BV"/>
    <s v="La Rochette aval confluence ruisseau Clamensac"/>
    <x v="30"/>
    <x v="30"/>
    <x v="5"/>
    <x v="0"/>
    <x v="135"/>
    <x v="115"/>
    <x v="0"/>
    <x v="1"/>
    <x v="0"/>
    <n v="2.2576901893805302E-4"/>
    <n v="9.1317916783313998E-5"/>
    <n v="27073.995654514314"/>
    <n v="119919002.97862805"/>
    <m/>
    <m/>
    <m/>
    <m/>
    <x v="0"/>
    <s v="E43"/>
    <s v="45.117409000000002"/>
    <s v="2.15290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0"/>
    <x v="0"/>
    <x v="0"/>
    <s v="Filtrée"/>
    <s v="Liquide filtré"/>
    <x v="30"/>
    <x v="30"/>
    <s v="Secteur 5"/>
    <s v="aval"/>
    <s v="aval BV"/>
    <s v="La Rochette aval confluence ruisseau Clamensac"/>
    <x v="30"/>
    <x v="30"/>
    <x v="5"/>
    <x v="1"/>
    <x v="38"/>
    <x v="116"/>
    <x v="0"/>
    <x v="1"/>
    <x v="0"/>
    <n v="1.1000000000000001E-2"/>
    <n v="5.7199999999999994E-3"/>
    <n v="336.20225927918244"/>
    <n v="30563.841752652945"/>
    <m/>
    <m/>
    <m/>
    <m/>
    <x v="0"/>
    <s v="E43"/>
    <s v="45.117409000000002"/>
    <s v="2.15290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0"/>
    <x v="0"/>
    <x v="0"/>
    <s v="Filtrée"/>
    <s v="Liquide filtré"/>
    <x v="30"/>
    <x v="30"/>
    <s v="Secteur 5"/>
    <s v="aval"/>
    <s v="aval BV"/>
    <s v="La Rochette aval confluence ruisseau Clamensac"/>
    <x v="30"/>
    <x v="30"/>
    <x v="5"/>
    <x v="2"/>
    <x v="136"/>
    <x v="117"/>
    <x v="0"/>
    <x v="1"/>
    <x v="0"/>
    <n v="5.6760803631857809E-3"/>
    <n v="2.4054797311068802E-3"/>
    <n v="980.94607092334832"/>
    <n v="172821.03285316742"/>
    <m/>
    <m/>
    <m/>
    <m/>
    <x v="0"/>
    <s v="E43"/>
    <s v="45.117409000000002"/>
    <s v="2.15290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0"/>
    <x v="0"/>
    <x v="0"/>
    <s v="Filtrée"/>
    <s v="Liquide filtré"/>
    <x v="30"/>
    <x v="30"/>
    <s v="Secteur 5"/>
    <s v="aval"/>
    <s v="aval BV"/>
    <s v="La Rochette aval confluence ruisseau Clamensac"/>
    <x v="30"/>
    <x v="30"/>
    <x v="5"/>
    <x v="3"/>
    <x v="137"/>
    <x v="118"/>
    <x v="0"/>
    <x v="1"/>
    <x v="0"/>
    <n v="3.8063170297320301E-2"/>
    <n v="1.1698702689219902E-2"/>
    <n v="278.11828976740952"/>
    <n v="7306.7557850531812"/>
    <m/>
    <m/>
    <m/>
    <m/>
    <x v="0"/>
    <s v="E43"/>
    <s v="45.117409000000002"/>
    <s v="2.15290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0"/>
    <x v="0"/>
    <x v="0"/>
    <s v="Filtrée"/>
    <s v="Liquide filtré"/>
    <x v="30"/>
    <x v="30"/>
    <s v="Secteur 5"/>
    <s v="aval"/>
    <s v="aval BV"/>
    <s v="La Rochette aval confluence ruisseau Clamensac"/>
    <x v="30"/>
    <x v="30"/>
    <x v="5"/>
    <x v="5"/>
    <x v="138"/>
    <x v="119"/>
    <x v="0"/>
    <x v="1"/>
    <x v="0"/>
    <n v="7.8002346868718694E-2"/>
    <n v="4.9802168429330398E-2"/>
    <n v="31.449313090834746"/>
    <n v="403.18419064704926"/>
    <m/>
    <m/>
    <m/>
    <m/>
    <x v="0"/>
    <s v="E43"/>
    <s v="45.117409000000002"/>
    <s v="2.15290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1"/>
    <x v="0"/>
    <x v="0"/>
    <s v="Filtrée"/>
    <s v="Liquide filtré"/>
    <x v="31"/>
    <x v="31"/>
    <s v="Secteur 5"/>
    <s v="amont"/>
    <s v="aval BV"/>
    <s v="44 - Riou tort Amont"/>
    <x v="31"/>
    <x v="31"/>
    <x v="1"/>
    <x v="0"/>
    <x v="0"/>
    <x v="0"/>
    <x v="0"/>
    <x v="0"/>
    <x v="0"/>
    <n v="5.9999999999999995E-5"/>
    <n v="2.9999999999999997E-5"/>
    <n v="66666.666666666672"/>
    <n v="1111111111.1111112"/>
    <m/>
    <m/>
    <m/>
    <m/>
    <x v="0"/>
    <s v="E44"/>
    <s v="45.111567999999998"/>
    <s v="2.1546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1"/>
    <x v="0"/>
    <x v="0"/>
    <s v="Filtrée"/>
    <s v="Liquide filtré"/>
    <x v="31"/>
    <x v="31"/>
    <s v="Secteur 5"/>
    <s v="amont"/>
    <s v="aval BV"/>
    <s v="44 - Riou tort Amont"/>
    <x v="31"/>
    <x v="31"/>
    <x v="1"/>
    <x v="1"/>
    <x v="66"/>
    <x v="0"/>
    <x v="0"/>
    <x v="0"/>
    <x v="0"/>
    <n v="1.2E-2"/>
    <n v="6.0000000000000001E-3"/>
    <n v="333.33333333333331"/>
    <n v="27777.777777777777"/>
    <m/>
    <m/>
    <m/>
    <m/>
    <x v="0"/>
    <s v="E44"/>
    <s v="45.111567999999998"/>
    <s v="2.1546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1"/>
    <x v="0"/>
    <x v="0"/>
    <s v="Filtrée"/>
    <s v="Liquide filtré"/>
    <x v="31"/>
    <x v="31"/>
    <s v="Secteur 5"/>
    <s v="amont"/>
    <s v="aval BV"/>
    <s v="44 - Riou tort Amont"/>
    <x v="31"/>
    <x v="31"/>
    <x v="1"/>
    <x v="2"/>
    <x v="2"/>
    <x v="0"/>
    <x v="0"/>
    <x v="0"/>
    <x v="0"/>
    <n v="2.6000000000000003E-3"/>
    <n v="1.3000000000000002E-3"/>
    <n v="1538.4615384615383"/>
    <n v="591715.97633136087"/>
    <m/>
    <m/>
    <m/>
    <m/>
    <x v="0"/>
    <s v="E44"/>
    <s v="45.111567999999998"/>
    <s v="2.1546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1"/>
    <x v="0"/>
    <x v="0"/>
    <s v="Filtrée"/>
    <s v="Liquide filtré"/>
    <x v="31"/>
    <x v="31"/>
    <s v="Secteur 5"/>
    <s v="amont"/>
    <s v="aval BV"/>
    <s v="44 - Riou tort Amont"/>
    <x v="31"/>
    <x v="31"/>
    <x v="1"/>
    <x v="3"/>
    <x v="139"/>
    <x v="120"/>
    <x v="0"/>
    <x v="1"/>
    <x v="0"/>
    <n v="4.7611154294919002E-3"/>
    <n v="3.9930576221481094E-3"/>
    <n v="298.6053303739709"/>
    <n v="62717.515421766962"/>
    <m/>
    <m/>
    <m/>
    <m/>
    <x v="0"/>
    <s v="E44"/>
    <s v="45.111567999999998"/>
    <s v="2.1546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1"/>
    <x v="0"/>
    <x v="0"/>
    <s v="Filtrée"/>
    <s v="Liquide filtré"/>
    <x v="31"/>
    <x v="31"/>
    <s v="Secteur 5"/>
    <s v="amont"/>
    <s v="aval BV"/>
    <s v="44 - Riou tort Amont"/>
    <x v="31"/>
    <x v="31"/>
    <x v="1"/>
    <x v="5"/>
    <x v="140"/>
    <x v="121"/>
    <x v="0"/>
    <x v="1"/>
    <x v="0"/>
    <n v="9.9646480387181893E-2"/>
    <n v="5.4532899785188098E-2"/>
    <n v="33.507712446943103"/>
    <n v="336.26589034301099"/>
    <m/>
    <m/>
    <m/>
    <m/>
    <x v="0"/>
    <s v="E44"/>
    <s v="45.111567999999998"/>
    <s v="2.1546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2"/>
    <x v="0"/>
    <x v="0"/>
    <s v="Filtrée"/>
    <s v="Liquide filtré"/>
    <x v="32"/>
    <x v="32"/>
    <s v="Secteur 5"/>
    <s v="aval"/>
    <s v="aval BV"/>
    <s v="45 - Riou tort aval"/>
    <x v="32"/>
    <x v="32"/>
    <x v="6"/>
    <x v="0"/>
    <x v="141"/>
    <x v="122"/>
    <x v="0"/>
    <x v="1"/>
    <x v="0"/>
    <n v="2.2517983141592899E-4"/>
    <n v="9.1079605178966591E-5"/>
    <n v="27144.835304377109"/>
    <n v="120547364.89360791"/>
    <m/>
    <m/>
    <m/>
    <m/>
    <x v="0"/>
    <s v="E45"/>
    <s v="45.111482000000002"/>
    <s v="2.1544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2"/>
    <x v="0"/>
    <x v="0"/>
    <s v="Filtrée"/>
    <s v="Liquide filtré"/>
    <x v="32"/>
    <x v="32"/>
    <s v="Secteur 5"/>
    <s v="aval"/>
    <s v="aval BV"/>
    <s v="45 - Riou tort aval"/>
    <x v="32"/>
    <x v="32"/>
    <x v="6"/>
    <x v="1"/>
    <x v="95"/>
    <x v="0"/>
    <x v="0"/>
    <x v="0"/>
    <x v="0"/>
    <n v="1.3000000000000001E-2"/>
    <n v="6.5000000000000006E-3"/>
    <n v="307.69230769230762"/>
    <n v="23668.639053254432"/>
    <m/>
    <m/>
    <m/>
    <m/>
    <x v="0"/>
    <s v="E45"/>
    <s v="45.111482000000002"/>
    <s v="2.1544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2"/>
    <x v="0"/>
    <x v="0"/>
    <s v="Filtrée"/>
    <s v="Liquide filtré"/>
    <x v="32"/>
    <x v="32"/>
    <s v="Secteur 5"/>
    <s v="aval"/>
    <s v="aval BV"/>
    <s v="45 - Riou tort aval"/>
    <x v="32"/>
    <x v="32"/>
    <x v="6"/>
    <x v="2"/>
    <x v="142"/>
    <x v="123"/>
    <x v="0"/>
    <x v="1"/>
    <x v="0"/>
    <n v="5.1041627435481109E-3"/>
    <n v="2.1631053893297397E-3"/>
    <n v="1090.8603448333167"/>
    <n v="213719.74203060294"/>
    <m/>
    <m/>
    <m/>
    <m/>
    <x v="0"/>
    <s v="E45"/>
    <s v="45.111482000000002"/>
    <s v="2.1544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2"/>
    <x v="0"/>
    <x v="0"/>
    <s v="Filtrée"/>
    <s v="Liquide filtré"/>
    <x v="32"/>
    <x v="32"/>
    <s v="Secteur 5"/>
    <s v="aval"/>
    <s v="aval BV"/>
    <s v="45 - Riou tort aval"/>
    <x v="32"/>
    <x v="32"/>
    <x v="6"/>
    <x v="3"/>
    <x v="143"/>
    <x v="124"/>
    <x v="0"/>
    <x v="1"/>
    <x v="0"/>
    <n v="3.0026898051009901E-2"/>
    <n v="1.0024370318670799E-2"/>
    <n v="298.81078303474447"/>
    <n v="9951.4369591931427"/>
    <m/>
    <m/>
    <m/>
    <m/>
    <x v="0"/>
    <s v="E45"/>
    <s v="45.111482000000002"/>
    <s v="2.1544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2"/>
    <x v="0"/>
    <x v="0"/>
    <s v="Filtrée"/>
    <s v="Liquide filtré"/>
    <x v="32"/>
    <x v="32"/>
    <s v="Secteur 5"/>
    <s v="aval"/>
    <s v="aval BV"/>
    <s v="45 - Riou tort aval"/>
    <x v="32"/>
    <x v="32"/>
    <x v="6"/>
    <x v="5"/>
    <x v="144"/>
    <x v="125"/>
    <x v="0"/>
    <x v="1"/>
    <x v="0"/>
    <n v="0.11316236452020201"/>
    <n v="5.7832798033569104E-2"/>
    <n v="33.834020197914185"/>
    <n v="298.98650793810572"/>
    <m/>
    <m/>
    <m/>
    <m/>
    <x v="0"/>
    <s v="E45"/>
    <s v="45.111482000000002"/>
    <s v="2.1544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3"/>
    <x v="0"/>
    <x v="2"/>
    <s v="Filtrée"/>
    <s v="Liquide filtré"/>
    <x v="33"/>
    <x v="33"/>
    <s v="Secteur 5"/>
    <s v="Aval site"/>
    <s v="Aval site"/>
    <s v="19 - Etang de Quinsac"/>
    <x v="33"/>
    <x v="33"/>
    <x v="7"/>
    <x v="0"/>
    <x v="145"/>
    <x v="0"/>
    <x v="0"/>
    <x v="0"/>
    <x v="0"/>
    <n v="5.8335398230088496E-5"/>
    <n v="2.9167699115044248E-5"/>
    <n v="68569.001350141843"/>
    <n v="1175426986.5389385"/>
    <m/>
    <m/>
    <m/>
    <m/>
    <x v="0"/>
    <s v="E58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3"/>
    <x v="0"/>
    <x v="2"/>
    <s v="Filtrée"/>
    <s v="Liquide filtré"/>
    <x v="33"/>
    <x v="33"/>
    <s v="Secteur 5"/>
    <s v="Aval site"/>
    <s v="Aval site"/>
    <s v="19 - Etang de Quinsac"/>
    <x v="33"/>
    <x v="33"/>
    <x v="7"/>
    <x v="1"/>
    <x v="146"/>
    <x v="0"/>
    <x v="0"/>
    <x v="0"/>
    <x v="0"/>
    <n v="1.29E-2"/>
    <n v="6.45E-3"/>
    <n v="310.07751937984494"/>
    <n v="24037.017006189533"/>
    <m/>
    <m/>
    <m/>
    <m/>
    <x v="0"/>
    <s v="E58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3"/>
    <x v="0"/>
    <x v="2"/>
    <s v="Filtrée"/>
    <s v="Liquide filtré"/>
    <x v="33"/>
    <x v="33"/>
    <s v="Secteur 5"/>
    <s v="Aval site"/>
    <s v="Aval site"/>
    <s v="19 - Etang de Quinsac"/>
    <x v="33"/>
    <x v="33"/>
    <x v="7"/>
    <x v="2"/>
    <x v="147"/>
    <x v="0"/>
    <x v="0"/>
    <x v="0"/>
    <x v="0"/>
    <n v="2.5323406255341003E-3"/>
    <n v="1.2661703127670502E-3"/>
    <n v="1579.5663346657218"/>
    <n v="623757.45140232577"/>
    <m/>
    <m/>
    <m/>
    <m/>
    <x v="0"/>
    <s v="E58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3"/>
    <x v="0"/>
    <x v="2"/>
    <s v="Filtrée"/>
    <s v="Liquide filtré"/>
    <x v="33"/>
    <x v="33"/>
    <s v="Secteur 5"/>
    <s v="Aval site"/>
    <s v="Aval site"/>
    <s v="19 - Etang de Quinsac"/>
    <x v="33"/>
    <x v="33"/>
    <x v="7"/>
    <x v="3"/>
    <x v="148"/>
    <x v="126"/>
    <x v="0"/>
    <x v="1"/>
    <x v="0"/>
    <n v="8.6248587336044801E-3"/>
    <n v="4.8791687816214704E-3"/>
    <n v="362.2933039274194"/>
    <n v="42005.708744635944"/>
    <m/>
    <m/>
    <m/>
    <m/>
    <x v="0"/>
    <s v="E58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3"/>
    <x v="0"/>
    <x v="2"/>
    <s v="Filtrée"/>
    <s v="Liquide filtré"/>
    <x v="33"/>
    <x v="33"/>
    <s v="Secteur 5"/>
    <s v="Aval site"/>
    <s v="Aval site"/>
    <s v="19 - Etang de Quinsac"/>
    <x v="33"/>
    <x v="33"/>
    <x v="7"/>
    <x v="5"/>
    <x v="149"/>
    <x v="127"/>
    <x v="0"/>
    <x v="1"/>
    <x v="0"/>
    <n v="5.8591531026902101E-2"/>
    <n v="4.4675295414649402E-2"/>
    <n v="29.356209649889479"/>
    <n v="501.03161899644977"/>
    <m/>
    <m/>
    <m/>
    <m/>
    <x v="0"/>
    <s v="E58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3"/>
    <x v="0"/>
    <x v="2"/>
    <s v="Filtrée"/>
    <s v="Liquide filtré"/>
    <x v="33"/>
    <x v="33"/>
    <s v="Secteur 5"/>
    <s v="Aval site"/>
    <s v="Aval site"/>
    <s v="19 - Etang de Quinsac"/>
    <x v="33"/>
    <x v="33"/>
    <x v="7"/>
    <x v="6"/>
    <x v="150"/>
    <x v="0"/>
    <x v="1"/>
    <x v="0"/>
    <x v="0"/>
    <n v="6.6"/>
    <n v="3.3"/>
    <n v="0.60606060606060608"/>
    <n v="9.1827364554637289E-2"/>
    <m/>
    <m/>
    <m/>
    <m/>
    <x v="0"/>
    <s v="E58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1"/>
    <x v="1"/>
    <x v="4"/>
    <s v="Entier eviscéré"/>
    <s v="SCAL"/>
    <x v="51"/>
    <x v="51"/>
    <m/>
    <m/>
    <m/>
    <s v="FP C-DO_Pisciculture"/>
    <x v="51"/>
    <x v="51"/>
    <x v="3"/>
    <x v="7"/>
    <x v="6"/>
    <x v="0"/>
    <x v="2"/>
    <x v="0"/>
    <x v="1"/>
    <n v="7"/>
    <n v="3.5"/>
    <n v="0.5714285714285714"/>
    <n v="8.1632653061224483E-2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8"/>
    <x v="151"/>
    <x v="0"/>
    <x v="2"/>
    <x v="0"/>
    <x v="1"/>
    <n v="1.7"/>
    <n v="0.85"/>
    <n v="2.3529411764705883"/>
    <n v="1.3840830449826991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9"/>
    <x v="152"/>
    <x v="0"/>
    <x v="2"/>
    <x v="0"/>
    <x v="1"/>
    <n v="2400"/>
    <n v="1200"/>
    <n v="1.6666666666666668E-3"/>
    <n v="6.9444444444444448E-7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0"/>
    <x v="153"/>
    <x v="0"/>
    <x v="2"/>
    <x v="0"/>
    <x v="1"/>
    <n v="1.9"/>
    <n v="0.95"/>
    <n v="2.1052631578947367"/>
    <n v="1.10803324099723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1"/>
    <x v="154"/>
    <x v="0"/>
    <x v="2"/>
    <x v="0"/>
    <x v="1"/>
    <n v="100"/>
    <n v="50"/>
    <n v="0.04"/>
    <n v="4.0000000000000002E-4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2"/>
    <x v="155"/>
    <x v="0"/>
    <x v="2"/>
    <x v="0"/>
    <x v="1"/>
    <n v="2.7"/>
    <n v="1.35"/>
    <n v="1.4814814814814814"/>
    <n v="0.5486968449931412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3"/>
    <x v="156"/>
    <x v="0"/>
    <x v="2"/>
    <x v="0"/>
    <x v="1"/>
    <n v="2.2000000000000002"/>
    <n v="1.1000000000000001"/>
    <n v="1.8181818181818181"/>
    <n v="0.82644628099173545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4"/>
    <x v="157"/>
    <x v="128"/>
    <x v="2"/>
    <x v="1"/>
    <x v="1"/>
    <n v="12.3"/>
    <n v="1.5"/>
    <n v="5.4666666666666668"/>
    <n v="0.44444444444444442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5"/>
    <x v="158"/>
    <x v="0"/>
    <x v="2"/>
    <x v="0"/>
    <x v="1"/>
    <n v="1.8"/>
    <n v="0.9"/>
    <n v="2.2222222222222223"/>
    <n v="1.2345679012345678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6"/>
    <x v="159"/>
    <x v="129"/>
    <x v="2"/>
    <x v="1"/>
    <x v="1"/>
    <n v="5100"/>
    <n v="600"/>
    <n v="1.4166666666666666E-2"/>
    <n v="2.7777777777777779E-6"/>
    <n v="4.9000000000000004"/>
    <n v="10.57"/>
    <n v="51.79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7"/>
    <x v="160"/>
    <x v="0"/>
    <x v="2"/>
    <x v="0"/>
    <x v="1"/>
    <n v="5"/>
    <n v="2.5"/>
    <n v="0.8"/>
    <n v="0.16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8"/>
    <x v="160"/>
    <x v="0"/>
    <x v="2"/>
    <x v="0"/>
    <x v="1"/>
    <n v="5"/>
    <n v="2.5"/>
    <n v="0.8"/>
    <n v="0.16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9"/>
    <x v="161"/>
    <x v="0"/>
    <x v="2"/>
    <x v="0"/>
    <x v="1"/>
    <n v="30"/>
    <n v="15"/>
    <n v="0.13333333333333333"/>
    <n v="4.4444444444444444E-3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0"/>
    <x v="162"/>
    <x v="0"/>
    <x v="2"/>
    <x v="0"/>
    <x v="1"/>
    <n v="180"/>
    <n v="90"/>
    <n v="2.2222222222222223E-2"/>
    <n v="1.2345679012345679E-4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1"/>
    <x v="163"/>
    <x v="0"/>
    <x v="2"/>
    <x v="0"/>
    <x v="1"/>
    <n v="6"/>
    <n v="3"/>
    <n v="0.66666666666666663"/>
    <n v="0.1111111111111111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2"/>
    <x v="157"/>
    <x v="130"/>
    <x v="2"/>
    <x v="1"/>
    <x v="1"/>
    <n v="12.3"/>
    <n v="3.3"/>
    <n v="1.1294765840220387"/>
    <n v="9.1827364554637289E-2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3"/>
    <x v="164"/>
    <x v="131"/>
    <x v="2"/>
    <x v="1"/>
    <x v="1"/>
    <n v="10.3"/>
    <n v="1.4"/>
    <n v="5.2551020408163271"/>
    <n v="0.51020408163265318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4"/>
    <x v="165"/>
    <x v="132"/>
    <x v="2"/>
    <x v="1"/>
    <x v="1"/>
    <n v="14"/>
    <n v="8"/>
    <n v="0.21875"/>
    <n v="1.5625E-2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5"/>
    <x v="166"/>
    <x v="133"/>
    <x v="2"/>
    <x v="1"/>
    <x v="1"/>
    <n v="2.5"/>
    <n v="0.9"/>
    <n v="3.0864197530864197"/>
    <n v="1.2345679012345678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6"/>
    <x v="167"/>
    <x v="0"/>
    <x v="2"/>
    <x v="0"/>
    <x v="1"/>
    <n v="16"/>
    <n v="8"/>
    <n v="0.25"/>
    <n v="1.5625E-2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7"/>
    <x v="168"/>
    <x v="0"/>
    <x v="2"/>
    <x v="0"/>
    <x v="1"/>
    <n v="220"/>
    <n v="110"/>
    <n v="1.8181818181818181E-2"/>
    <n v="8.264462809917356E-5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"/>
    <x v="169"/>
    <x v="0"/>
    <x v="2"/>
    <x v="0"/>
    <x v="1"/>
    <n v="1300"/>
    <n v="650"/>
    <n v="3.0769230769230769E-3"/>
    <n v="2.3668639053254436E-6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"/>
    <x v="170"/>
    <x v="134"/>
    <x v="2"/>
    <x v="1"/>
    <x v="1"/>
    <n v="129"/>
    <n v="16"/>
    <n v="0.50390625"/>
    <n v="3.90625E-3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8"/>
    <x v="171"/>
    <x v="135"/>
    <x v="2"/>
    <x v="1"/>
    <x v="1"/>
    <n v="111"/>
    <n v="11"/>
    <n v="0.9173553719008265"/>
    <n v="8.2644628099173556E-3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9"/>
    <x v="172"/>
    <x v="136"/>
    <x v="2"/>
    <x v="1"/>
    <x v="1"/>
    <n v="101"/>
    <n v="12"/>
    <n v="0.70138888888888884"/>
    <n v="6.9444444444444441E-3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0"/>
    <x v="173"/>
    <x v="0"/>
    <x v="2"/>
    <x v="0"/>
    <x v="1"/>
    <n v="18"/>
    <n v="9"/>
    <n v="0.22222222222222221"/>
    <n v="1.2345679012345678E-2"/>
    <n v="4.9000000000000004"/>
    <n v="10.57"/>
    <d v="1900-02-19T18:57:36"/>
    <n v="133378"/>
    <x v="1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0"/>
    <x v="174"/>
    <x v="0"/>
    <x v="2"/>
    <x v="0"/>
    <x v="1"/>
    <n v="0.53270000000000006"/>
    <n v="0.26635000000000003"/>
    <n v="7.5089168387460097"/>
    <n v="14.095958022800843"/>
    <m/>
    <m/>
    <m/>
    <m/>
    <x v="2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"/>
    <x v="51"/>
    <x v="51"/>
    <m/>
    <m/>
    <m/>
    <s v="FP C-DO_Pisciculture"/>
    <x v="51"/>
    <x v="51"/>
    <x v="3"/>
    <x v="31"/>
    <x v="175"/>
    <x v="137"/>
    <x v="3"/>
    <x v="1"/>
    <x v="1"/>
    <n v="0.95860000000000001"/>
    <n v="0.89149800000000001"/>
    <n v="1.2061371054161658"/>
    <n v="1.2582277335866534"/>
    <m/>
    <m/>
    <m/>
    <m/>
    <x v="3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"/>
    <x v="51"/>
    <x v="51"/>
    <m/>
    <m/>
    <m/>
    <s v="FP C-DO_Pisciculture"/>
    <x v="51"/>
    <x v="51"/>
    <x v="3"/>
    <x v="32"/>
    <x v="176"/>
    <x v="0"/>
    <x v="4"/>
    <x v="0"/>
    <x v="1"/>
    <n v="2.0017"/>
    <n v="1.00085"/>
    <n v="1.9983014437727931"/>
    <n v="0.99830216504610725"/>
    <m/>
    <m/>
    <m/>
    <m/>
    <x v="4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8"/>
    <x v="177"/>
    <x v="0"/>
    <x v="2"/>
    <x v="0"/>
    <x v="1"/>
    <n v="3.8200000000000003"/>
    <n v="1.9100000000000001"/>
    <n v="1.0471204188481675"/>
    <n v="0.27411529289219044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5"/>
    <x v="178"/>
    <x v="138"/>
    <x v="2"/>
    <x v="1"/>
    <x v="1"/>
    <n v="3.87"/>
    <n v="2.1203729999999998"/>
    <n v="0.86076863595340614"/>
    <n v="0.22242083616367084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3"/>
    <x v="179"/>
    <x v="0"/>
    <x v="2"/>
    <x v="0"/>
    <x v="1"/>
    <n v="3.95"/>
    <n v="1.9750000000000001"/>
    <n v="1.0126582278481013"/>
    <n v="0.25636917160711425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2"/>
    <x v="180"/>
    <x v="0"/>
    <x v="2"/>
    <x v="0"/>
    <x v="1"/>
    <n v="4.3"/>
    <n v="2.15"/>
    <n v="0.93023255813953487"/>
    <n v="0.2163331530557058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"/>
    <x v="181"/>
    <x v="139"/>
    <x v="2"/>
    <x v="1"/>
    <x v="1"/>
    <n v="4.4710000000000001"/>
    <n v="1.07304"/>
    <n v="3.8830487835184768"/>
    <n v="0.86849670845861704"/>
    <m/>
    <m/>
    <m/>
    <m/>
    <x v="2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4"/>
    <x v="182"/>
    <x v="140"/>
    <x v="2"/>
    <x v="1"/>
    <x v="1"/>
    <n v="4.6290000000000004"/>
    <n v="1.1109599999999999"/>
    <n v="3.7505100693694349"/>
    <n v="0.81022036495343153"/>
    <m/>
    <m/>
    <m/>
    <m/>
    <x v="2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2"/>
    <x v="183"/>
    <x v="0"/>
    <x v="4"/>
    <x v="0"/>
    <x v="1"/>
    <n v="5.0216699999999994"/>
    <n v="2.5108349999999997"/>
    <n v="0.79654776199949429"/>
    <n v="0.15862208428660074"/>
    <m/>
    <m/>
    <m/>
    <m/>
    <x v="4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7"/>
    <x v="184"/>
    <x v="0"/>
    <x v="2"/>
    <x v="0"/>
    <x v="1"/>
    <n v="6.0200000000000005"/>
    <n v="3.0100000000000002"/>
    <n v="0.66445182724252483"/>
    <n v="0.11037405768148252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3"/>
    <x v="185"/>
    <x v="0"/>
    <x v="2"/>
    <x v="0"/>
    <x v="1"/>
    <n v="6.24"/>
    <n v="3.12"/>
    <n v="0.64102564102564097"/>
    <n v="0.10272846811308349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3"/>
    <x v="186"/>
    <x v="141"/>
    <x v="2"/>
    <x v="1"/>
    <x v="1"/>
    <n v="9.17"/>
    <n v="3.8889969999999998"/>
    <n v="0.6063091458857659"/>
    <n v="6.6118772724729116E-2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0"/>
    <x v="187"/>
    <x v="0"/>
    <x v="2"/>
    <x v="0"/>
    <x v="1"/>
    <n v="13.344000000000001"/>
    <n v="6.6720000000000006"/>
    <n v="0.29976019184652275"/>
    <n v="2.246404315396603E-2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4"/>
    <x v="188"/>
    <x v="142"/>
    <x v="2"/>
    <x v="1"/>
    <x v="1"/>
    <n v="13.5"/>
    <n v="4.5630000000000006"/>
    <n v="0.64838480860328818"/>
    <n v="4.802850434098431E-2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4"/>
    <x v="189"/>
    <x v="0"/>
    <x v="2"/>
    <x v="0"/>
    <x v="1"/>
    <n v="14.6"/>
    <n v="7.3"/>
    <n v="0.27397260273972601"/>
    <n v="1.8765246762994934E-2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5"/>
    <x v="190"/>
    <x v="0"/>
    <x v="2"/>
    <x v="0"/>
    <x v="1"/>
    <n v="17.2"/>
    <n v="8.6"/>
    <n v="0.23255813953488372"/>
    <n v="1.3520822065981613E-2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6"/>
    <x v="191"/>
    <x v="0"/>
    <x v="5"/>
    <x v="0"/>
    <x v="1"/>
    <n v="19.322171952435902"/>
    <n v="9.6610859762179508"/>
    <n v="0.20701606474916653"/>
    <n v="1.0713912766057777E-2"/>
    <m/>
    <m/>
    <m/>
    <m/>
    <x v="6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7"/>
    <x v="192"/>
    <x v="0"/>
    <x v="4"/>
    <x v="0"/>
    <x v="1"/>
    <n v="19.900000000000002"/>
    <n v="9.9500000000000011"/>
    <n v="0.20100502512562812"/>
    <n v="1.0100755031438598E-2"/>
    <m/>
    <m/>
    <m/>
    <m/>
    <x v="7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8"/>
    <x v="193"/>
    <x v="0"/>
    <x v="2"/>
    <x v="0"/>
    <x v="1"/>
    <n v="20"/>
    <n v="10"/>
    <n v="0.2"/>
    <n v="0.01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2"/>
    <x v="194"/>
    <x v="143"/>
    <x v="2"/>
    <x v="1"/>
    <x v="1"/>
    <n v="22.6"/>
    <n v="9.9620800000000003"/>
    <n v="0.22772378266735921"/>
    <n v="1.0076273569352177E-2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6"/>
    <x v="195"/>
    <x v="0"/>
    <x v="2"/>
    <x v="0"/>
    <x v="1"/>
    <n v="34.700000000000003"/>
    <n v="17.350000000000001"/>
    <n v="0.11527377521613832"/>
    <n v="3.3220108131451964E-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0"/>
    <x v="196"/>
    <x v="0"/>
    <x v="2"/>
    <x v="0"/>
    <x v="1"/>
    <n v="35.6"/>
    <n v="17.8"/>
    <n v="0.11235955056179775"/>
    <n v="3.1561671506122962E-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4"/>
    <x v="197"/>
    <x v="0"/>
    <x v="2"/>
    <x v="0"/>
    <x v="1"/>
    <n v="47.9"/>
    <n v="23.95"/>
    <n v="8.3507306889352817E-2"/>
    <n v="1.7433675759781382E-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6"/>
    <x v="198"/>
    <x v="0"/>
    <x v="6"/>
    <x v="0"/>
    <x v="1"/>
    <n v="94.6462715105162"/>
    <n v="47.3231357552581"/>
    <n v="4.2262626262626286E-2"/>
    <n v="4.4653239465360729E-4"/>
    <m/>
    <m/>
    <m/>
    <m/>
    <x v="6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9"/>
    <x v="154"/>
    <x v="144"/>
    <x v="2"/>
    <x v="1"/>
    <x v="1"/>
    <n v="100"/>
    <n v="13.35"/>
    <n v="0.56109638233107495"/>
    <n v="5.6109638233107495E-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28"/>
    <x v="199"/>
    <x v="145"/>
    <x v="2"/>
    <x v="1"/>
    <x v="1"/>
    <n v="117"/>
    <n v="15.046200000000001"/>
    <n v="0.51681153824344395"/>
    <n v="4.4171926345593499E-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39"/>
    <x v="200"/>
    <x v="146"/>
    <x v="7"/>
    <x v="1"/>
    <x v="1"/>
    <n v="183"/>
    <n v="22.7652"/>
    <n v="0.35310848176177739"/>
    <n v="1.9295545451463248E-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"/>
    <x v="51"/>
    <x v="51"/>
    <m/>
    <m/>
    <m/>
    <s v="FP C-DO_Pisciculture"/>
    <x v="51"/>
    <x v="51"/>
    <x v="3"/>
    <x v="36"/>
    <x v="201"/>
    <x v="0"/>
    <x v="8"/>
    <x v="0"/>
    <x v="1"/>
    <n v="204.15143295199903"/>
    <n v="102.07571647599951"/>
    <n v="1.9593298671288274E-2"/>
    <n v="9.5974338205576717E-5"/>
    <m/>
    <m/>
    <m/>
    <m/>
    <x v="6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"/>
    <x v="51"/>
    <x v="51"/>
    <m/>
    <m/>
    <m/>
    <s v="FP C-DO_Pisciculture"/>
    <x v="51"/>
    <x v="51"/>
    <x v="3"/>
    <x v="36"/>
    <x v="202"/>
    <x v="0"/>
    <x v="8"/>
    <x v="0"/>
    <x v="1"/>
    <n v="205.04908800000001"/>
    <n v="102.52454400000001"/>
    <n v="1.950752397396666E-2"/>
    <n v="9.5135872898721014E-5"/>
    <m/>
    <m/>
    <m/>
    <m/>
    <x v="6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"/>
    <x v="203"/>
    <x v="0"/>
    <x v="2"/>
    <x v="0"/>
    <x v="1"/>
    <n v="214.64000000000001"/>
    <n v="107.32000000000001"/>
    <n v="1.8635855385762207E-2"/>
    <n v="8.6823776489760557E-5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"/>
    <x v="51"/>
    <x v="51"/>
    <m/>
    <m/>
    <m/>
    <s v="FP C-DO_Pisciculture"/>
    <x v="51"/>
    <x v="51"/>
    <x v="3"/>
    <x v="40"/>
    <x v="204"/>
    <x v="0"/>
    <x v="4"/>
    <x v="0"/>
    <x v="1"/>
    <n v="313.8"/>
    <n v="156.9"/>
    <n v="1.2746972594008922E-2"/>
    <n v="4.0621327578103643E-5"/>
    <m/>
    <m/>
    <m/>
    <m/>
    <x v="7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FRA"/>
    <x v="51"/>
    <x v="51"/>
    <m/>
    <m/>
    <m/>
    <s v="FP C-DO_Pisciculture"/>
    <x v="51"/>
    <x v="51"/>
    <x v="3"/>
    <x v="40"/>
    <x v="205"/>
    <x v="0"/>
    <x v="4"/>
    <x v="0"/>
    <x v="1"/>
    <n v="356.5"/>
    <n v="178.25"/>
    <n v="1.1220196353436185E-2"/>
    <n v="3.1473201552415669E-5"/>
    <m/>
    <m/>
    <m/>
    <m/>
    <x v="7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41"/>
    <x v="206"/>
    <x v="0"/>
    <x v="2"/>
    <x v="0"/>
    <x v="1"/>
    <n v="403"/>
    <n v="201.5"/>
    <n v="9.9255583126550868E-3"/>
    <n v="2.4629176954479123E-5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42"/>
    <x v="207"/>
    <x v="0"/>
    <x v="2"/>
    <x v="0"/>
    <x v="1"/>
    <n v="485"/>
    <n v="242.5"/>
    <n v="8.2474226804123713E-3"/>
    <n v="1.7004995217345094E-5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9"/>
    <x v="208"/>
    <x v="0"/>
    <x v="2"/>
    <x v="0"/>
    <x v="1"/>
    <n v="515"/>
    <n v="257.5"/>
    <n v="7.7669902912621356E-3"/>
    <n v="1.5081534546140071E-5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FRA"/>
    <x v="51"/>
    <x v="51"/>
    <m/>
    <m/>
    <m/>
    <s v="FP C-DO_Pisciculture"/>
    <x v="51"/>
    <x v="51"/>
    <x v="3"/>
    <x v="40"/>
    <x v="209"/>
    <x v="0"/>
    <x v="4"/>
    <x v="0"/>
    <x v="1"/>
    <n v="1695.8"/>
    <n v="847.9"/>
    <n v="2.3587687227267368E-3"/>
    <n v="1.3909474718284804E-6"/>
    <m/>
    <m/>
    <m/>
    <m/>
    <x v="7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CAL"/>
    <x v="51"/>
    <x v="51"/>
    <m/>
    <m/>
    <m/>
    <s v="FP C-DO_Pisciculture"/>
    <x v="51"/>
    <x v="51"/>
    <x v="3"/>
    <x v="16"/>
    <x v="210"/>
    <x v="147"/>
    <x v="2"/>
    <x v="1"/>
    <x v="1"/>
    <n v="5670"/>
    <n v="705.34800000000007"/>
    <n v="1.1396622956332498E-2"/>
    <n v="2.0099864120515869E-6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2"/>
    <x v="2"/>
    <x v="5"/>
    <s v=""/>
    <s v="SCAL"/>
    <x v="52"/>
    <x v="52"/>
    <m/>
    <m/>
    <m/>
    <s v="VC C-DO"/>
    <x v="52"/>
    <x v="52"/>
    <x v="25"/>
    <x v="32"/>
    <x v="211"/>
    <x v="0"/>
    <x v="4"/>
    <x v="0"/>
    <x v="0"/>
    <n v="0.50483999999999996"/>
    <n v="0.25241999999999998"/>
    <n v="7.9233024324538466"/>
    <n v="15.694680359032263"/>
    <m/>
    <m/>
    <m/>
    <m/>
    <x v="4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CAL"/>
    <x v="52"/>
    <x v="52"/>
    <m/>
    <m/>
    <m/>
    <s v="VC C-DO"/>
    <x v="52"/>
    <x v="52"/>
    <x v="25"/>
    <x v="0"/>
    <x v="212"/>
    <x v="148"/>
    <x v="2"/>
    <x v="1"/>
    <x v="0"/>
    <n v="0.74630000000000007"/>
    <n v="0.649281"/>
    <n v="1.7703048254243108"/>
    <n v="2.3721088374974015"/>
    <m/>
    <m/>
    <m/>
    <m/>
    <x v="2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25"/>
    <x v="213"/>
    <x v="149"/>
    <x v="3"/>
    <x v="1"/>
    <x v="0"/>
    <n v="1.048"/>
    <n v="0.45378399999999997"/>
    <n v="5.0893570997895505"/>
    <n v="4.8562567746083491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8"/>
    <x v="214"/>
    <x v="0"/>
    <x v="3"/>
    <x v="0"/>
    <x v="0"/>
    <n v="1.07"/>
    <n v="0.53500000000000003"/>
    <n v="3.7383177570093458"/>
    <n v="3.4937549130928462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13"/>
    <x v="215"/>
    <x v="0"/>
    <x v="3"/>
    <x v="0"/>
    <x v="0"/>
    <n v="1.1300000000000001"/>
    <n v="0.56500000000000006"/>
    <n v="3.5398230088495568"/>
    <n v="3.1325867334951827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0"/>
    <x v="216"/>
    <x v="0"/>
    <x v="3"/>
    <x v="0"/>
    <x v="0"/>
    <n v="1.1500000000000001"/>
    <n v="0.57500000000000007"/>
    <n v="3.4782608695652173"/>
    <n v="3.0245746691871451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12"/>
    <x v="217"/>
    <x v="0"/>
    <x v="3"/>
    <x v="0"/>
    <x v="0"/>
    <n v="1.33"/>
    <n v="0.66500000000000004"/>
    <n v="3.007518796992481"/>
    <n v="2.2612923285657751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23"/>
    <x v="218"/>
    <x v="150"/>
    <x v="3"/>
    <x v="1"/>
    <x v="0"/>
    <n v="1.367"/>
    <n v="0.68760100000000002"/>
    <n v="2.8913157057312899"/>
    <n v="2.1150809844413239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17"/>
    <x v="219"/>
    <x v="0"/>
    <x v="3"/>
    <x v="0"/>
    <x v="0"/>
    <n v="1.67"/>
    <n v="0.83499999999999996"/>
    <n v="2.3952095808383231"/>
    <n v="1.4342572340349242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29"/>
    <x v="220"/>
    <x v="151"/>
    <x v="3"/>
    <x v="1"/>
    <x v="0"/>
    <n v="1.984"/>
    <n v="0.80748799999999998"/>
    <n v="3.0427727186069102"/>
    <n v="1.5336556041365477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2"/>
    <x v="221"/>
    <x v="0"/>
    <x v="4"/>
    <x v="0"/>
    <x v="0"/>
    <n v="2.0108999999999999"/>
    <n v="1.00545"/>
    <n v="1.9891590829976629"/>
    <n v="0.98918846436802577"/>
    <m/>
    <m/>
    <m/>
    <m/>
    <x v="4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3"/>
    <x v="222"/>
    <x v="0"/>
    <x v="3"/>
    <x v="0"/>
    <x v="0"/>
    <n v="2.25"/>
    <n v="1.125"/>
    <n v="1.7777777777777777"/>
    <n v="0.79012345679012341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28"/>
    <x v="223"/>
    <x v="0"/>
    <x v="3"/>
    <x v="0"/>
    <x v="0"/>
    <n v="2.27"/>
    <n v="1.135"/>
    <n v="1.7621145374449341"/>
    <n v="0.77626191076869333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CAL"/>
    <x v="52"/>
    <x v="52"/>
    <m/>
    <m/>
    <m/>
    <s v="VC C-DO"/>
    <x v="52"/>
    <x v="52"/>
    <x v="25"/>
    <x v="32"/>
    <x v="224"/>
    <x v="0"/>
    <x v="4"/>
    <x v="0"/>
    <x v="0"/>
    <n v="4.0010599999999998"/>
    <n v="2.0005299999999999"/>
    <n v="0.99973507020639529"/>
    <n v="0.24986755265014654"/>
    <m/>
    <m/>
    <m/>
    <m/>
    <x v="4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CAL"/>
    <x v="52"/>
    <x v="52"/>
    <m/>
    <m/>
    <m/>
    <s v="VC C-DO"/>
    <x v="52"/>
    <x v="52"/>
    <x v="25"/>
    <x v="32"/>
    <x v="225"/>
    <x v="0"/>
    <x v="4"/>
    <x v="0"/>
    <x v="0"/>
    <n v="4.0153099999999995"/>
    <n v="2.0076549999999997"/>
    <n v="0.996187093898105"/>
    <n v="0.24809718151228802"/>
    <m/>
    <m/>
    <m/>
    <m/>
    <x v="4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5"/>
    <x v="226"/>
    <x v="0"/>
    <x v="3"/>
    <x v="0"/>
    <x v="0"/>
    <n v="4.74"/>
    <n v="2.37"/>
    <n v="0.84388185654008441"/>
    <n v="0.17803414694938488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22"/>
    <x v="227"/>
    <x v="0"/>
    <x v="3"/>
    <x v="0"/>
    <x v="0"/>
    <n v="4.9800000000000004"/>
    <n v="2.4900000000000002"/>
    <n v="0.80321285140562249"/>
    <n v="0.16128772116578763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8"/>
    <x v="228"/>
    <x v="0"/>
    <x v="3"/>
    <x v="0"/>
    <x v="0"/>
    <n v="4.99"/>
    <n v="2.4950000000000001"/>
    <n v="0.80160320641282568"/>
    <n v="0.16064192513283079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4"/>
    <x v="229"/>
    <x v="0"/>
    <x v="3"/>
    <x v="0"/>
    <x v="0"/>
    <n v="5.3"/>
    <n v="2.65"/>
    <n v="0.75471698113207542"/>
    <n v="0.1423994304022784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26"/>
    <x v="230"/>
    <x v="0"/>
    <x v="3"/>
    <x v="0"/>
    <x v="0"/>
    <n v="8.83"/>
    <n v="4.415"/>
    <n v="0.45300113250283125"/>
    <n v="5.1302506512211916E-2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CAL"/>
    <x v="52"/>
    <x v="52"/>
    <m/>
    <m/>
    <m/>
    <s v="VC C-DO"/>
    <x v="52"/>
    <x v="52"/>
    <x v="25"/>
    <x v="36"/>
    <x v="231"/>
    <x v="0"/>
    <x v="5"/>
    <x v="0"/>
    <x v="0"/>
    <n v="9.1032524692258896"/>
    <n v="4.5516262346129448"/>
    <n v="0.43940339054884486"/>
    <n v="4.8268834906455178E-2"/>
    <m/>
    <m/>
    <m/>
    <m/>
    <x v="6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CAL"/>
    <x v="52"/>
    <x v="52"/>
    <m/>
    <m/>
    <m/>
    <s v="VC C-DO"/>
    <x v="52"/>
    <x v="52"/>
    <x v="25"/>
    <x v="2"/>
    <x v="232"/>
    <x v="152"/>
    <x v="2"/>
    <x v="1"/>
    <x v="0"/>
    <n v="11.42"/>
    <n v="2.3982000000000001"/>
    <n v="1.9856161962741894"/>
    <n v="0.17387182103977142"/>
    <m/>
    <m/>
    <m/>
    <m/>
    <x v="2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CAL"/>
    <x v="52"/>
    <x v="52"/>
    <m/>
    <m/>
    <m/>
    <s v="VC C-DO"/>
    <x v="52"/>
    <x v="52"/>
    <x v="25"/>
    <x v="1"/>
    <x v="233"/>
    <x v="153"/>
    <x v="2"/>
    <x v="1"/>
    <x v="0"/>
    <n v="12"/>
    <n v="3"/>
    <n v="1.3333333333333333"/>
    <n v="0.1111111111111111"/>
    <m/>
    <m/>
    <m/>
    <m/>
    <x v="8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CAL"/>
    <x v="52"/>
    <x v="52"/>
    <m/>
    <m/>
    <m/>
    <s v="VC C-DO"/>
    <x v="52"/>
    <x v="52"/>
    <x v="25"/>
    <x v="4"/>
    <x v="234"/>
    <x v="154"/>
    <x v="2"/>
    <x v="1"/>
    <x v="0"/>
    <n v="13.34"/>
    <n v="2.5346000000000002"/>
    <n v="2.0765240648373871"/>
    <n v="0.15566147412574116"/>
    <m/>
    <m/>
    <m/>
    <m/>
    <x v="2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14"/>
    <x v="235"/>
    <x v="155"/>
    <x v="3"/>
    <x v="1"/>
    <x v="0"/>
    <n v="13.6"/>
    <n v="1.8727199999999999"/>
    <n v="3.8778696894940103"/>
    <n v="0.28513747716867727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24"/>
    <x v="236"/>
    <x v="0"/>
    <x v="3"/>
    <x v="0"/>
    <x v="0"/>
    <n v="14.8"/>
    <n v="7.4"/>
    <n v="0.27027027027027029"/>
    <n v="1.8261504747991233E-2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1"/>
    <x v="237"/>
    <x v="156"/>
    <x v="3"/>
    <x v="1"/>
    <x v="0"/>
    <n v="14.81"/>
    <n v="3.9987000000000004"/>
    <n v="0.92622694968457331"/>
    <n v="6.2540644813273011E-2"/>
    <m/>
    <m/>
    <m/>
    <m/>
    <x v="3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0"/>
    <x v="238"/>
    <x v="157"/>
    <x v="3"/>
    <x v="1"/>
    <x v="0"/>
    <n v="15.8"/>
    <n v="6.5001199999999999"/>
    <n v="0.37395068950389315"/>
    <n v="2.3667765158474248E-2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1"/>
    <x v="239"/>
    <x v="0"/>
    <x v="3"/>
    <x v="0"/>
    <x v="0"/>
    <n v="18.3"/>
    <n v="9.15"/>
    <n v="0.21857923497267759"/>
    <n v="1.1944220490310249E-2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9"/>
    <x v="240"/>
    <x v="158"/>
    <x v="9"/>
    <x v="1"/>
    <x v="0"/>
    <n v="34.800000000000004"/>
    <n v="4.3743599999999994"/>
    <n v="1.8186544964053684"/>
    <n v="5.2260186678315175E-2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7"/>
    <x v="241"/>
    <x v="0"/>
    <x v="4"/>
    <x v="0"/>
    <x v="0"/>
    <n v="54.5"/>
    <n v="27.25"/>
    <n v="7.3394495412844041E-2"/>
    <n v="1.3466879892264961E-3"/>
    <m/>
    <m/>
    <m/>
    <m/>
    <x v="7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7"/>
    <x v="241"/>
    <x v="0"/>
    <x v="4"/>
    <x v="0"/>
    <x v="0"/>
    <n v="54.5"/>
    <n v="27.25"/>
    <n v="7.3394495412844041E-2"/>
    <n v="1.3466879892264961E-3"/>
    <m/>
    <m/>
    <m/>
    <m/>
    <x v="7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6"/>
    <x v="242"/>
    <x v="0"/>
    <x v="8"/>
    <x v="0"/>
    <x v="0"/>
    <n v="75.708716369062003"/>
    <n v="37.854358184531002"/>
    <n v="5.2834075015893149E-2"/>
    <n v="6.9785987069625631E-4"/>
    <m/>
    <m/>
    <m/>
    <m/>
    <x v="6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36"/>
    <x v="243"/>
    <x v="0"/>
    <x v="8"/>
    <x v="0"/>
    <x v="0"/>
    <n v="80.837937999999994"/>
    <n v="40.418968999999997"/>
    <n v="4.9481717358995474E-2"/>
    <n v="6.1211008819887856E-4"/>
    <m/>
    <m/>
    <m/>
    <m/>
    <x v="6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9"/>
    <x v="244"/>
    <x v="0"/>
    <x v="3"/>
    <x v="0"/>
    <x v="0"/>
    <n v="98.7"/>
    <n v="49.35"/>
    <n v="4.0526849037487336E-2"/>
    <n v="4.10606373226822E-4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40"/>
    <x v="245"/>
    <x v="0"/>
    <x v="4"/>
    <x v="0"/>
    <x v="0"/>
    <n v="99.8"/>
    <n v="49.9"/>
    <n v="4.0080160320641288E-2"/>
    <n v="4.01604812832077E-4"/>
    <m/>
    <m/>
    <m/>
    <m/>
    <x v="7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41"/>
    <x v="246"/>
    <x v="0"/>
    <x v="3"/>
    <x v="0"/>
    <x v="0"/>
    <n v="103"/>
    <n v="51.5"/>
    <n v="3.8834951456310676E-2"/>
    <n v="3.7703836365350174E-4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CAL"/>
    <x v="52"/>
    <x v="52"/>
    <m/>
    <m/>
    <m/>
    <s v="VC C-DO"/>
    <x v="52"/>
    <x v="52"/>
    <x v="25"/>
    <x v="36"/>
    <x v="247"/>
    <x v="0"/>
    <x v="6"/>
    <x v="0"/>
    <x v="0"/>
    <n v="120.24048096192401"/>
    <n v="60.120240480962003"/>
    <n v="3.3266666666666625E-2"/>
    <n v="2.7666777777777705E-4"/>
    <m/>
    <m/>
    <m/>
    <m/>
    <x v="6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42"/>
    <x v="248"/>
    <x v="0"/>
    <x v="3"/>
    <x v="0"/>
    <x v="0"/>
    <n v="146"/>
    <n v="73"/>
    <n v="2.7397260273972601E-2"/>
    <n v="1.8765246762994934E-4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FRA"/>
    <x v="52"/>
    <x v="52"/>
    <m/>
    <m/>
    <m/>
    <s v="VC C-DO"/>
    <x v="52"/>
    <x v="52"/>
    <x v="25"/>
    <x v="40"/>
    <x v="249"/>
    <x v="0"/>
    <x v="4"/>
    <x v="0"/>
    <x v="0"/>
    <n v="778.1"/>
    <n v="389.05"/>
    <n v="5.1407274129289301E-3"/>
    <n v="6.6067695835097413E-6"/>
    <m/>
    <m/>
    <m/>
    <m/>
    <x v="7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SEC"/>
    <x v="52"/>
    <x v="52"/>
    <m/>
    <m/>
    <m/>
    <s v="VC C-DO"/>
    <x v="52"/>
    <x v="52"/>
    <x v="25"/>
    <x v="16"/>
    <x v="250"/>
    <x v="159"/>
    <x v="3"/>
    <x v="1"/>
    <x v="0"/>
    <n v="1080"/>
    <n v="135.756"/>
    <n v="5.8601089328617406E-2"/>
    <n v="5.4260267896867964E-5"/>
    <m/>
    <m/>
    <m/>
    <m/>
    <x v="5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2"/>
    <x v="2"/>
    <x v="5"/>
    <s v=""/>
    <s v="SFRA"/>
    <x v="52"/>
    <x v="52"/>
    <m/>
    <m/>
    <m/>
    <s v="VC C-DO"/>
    <x v="52"/>
    <x v="52"/>
    <x v="25"/>
    <x v="40"/>
    <x v="251"/>
    <x v="0"/>
    <x v="4"/>
    <x v="0"/>
    <x v="0"/>
    <n v="2077.6999999999998"/>
    <n v="1038.8499999999999"/>
    <n v="1.9252057563652117E-3"/>
    <n v="9.266043010854367E-7"/>
    <m/>
    <m/>
    <m/>
    <m/>
    <x v="7"/>
    <s v="CHAMP1"/>
    <s v="45.633530000000000"/>
    <s v="2.101598000000000"/>
    <s v="leucogranites peralumineux"/>
    <s v="paléozoïque"/>
    <s v="carbonifère"/>
    <s v="peralumineux"/>
    <s v="Massif central"/>
    <n v="17"/>
    <s v="granitoïdes peralumineux - leucogranites - T"/>
    <s v="10468-17"/>
  </r>
  <r>
    <x v="53"/>
    <x v="3"/>
    <x v="6"/>
    <s v=""/>
    <s v="SCAL"/>
    <x v="53"/>
    <x v="53"/>
    <m/>
    <m/>
    <m/>
    <s v="VC C-DO"/>
    <x v="53"/>
    <x v="53"/>
    <x v="3"/>
    <x v="7"/>
    <x v="37"/>
    <x v="0"/>
    <x v="2"/>
    <x v="0"/>
    <x v="0"/>
    <n v="10"/>
    <n v="5"/>
    <n v="0.4"/>
    <n v="0.04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8"/>
    <x v="252"/>
    <x v="0"/>
    <x v="2"/>
    <x v="0"/>
    <x v="0"/>
    <n v="2.4"/>
    <n v="1.2"/>
    <n v="1.6666666666666667"/>
    <n v="0.69444444444444442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9"/>
    <x v="253"/>
    <x v="0"/>
    <x v="2"/>
    <x v="0"/>
    <x v="0"/>
    <n v="4000"/>
    <n v="2000"/>
    <n v="1E-3"/>
    <n v="2.4999999999999999E-7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0"/>
    <x v="155"/>
    <x v="0"/>
    <x v="2"/>
    <x v="0"/>
    <x v="0"/>
    <n v="2.7"/>
    <n v="1.35"/>
    <n v="1.4814814814814814"/>
    <n v="0.5486968449931412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1"/>
    <x v="254"/>
    <x v="0"/>
    <x v="2"/>
    <x v="0"/>
    <x v="0"/>
    <n v="150"/>
    <n v="75"/>
    <n v="2.6666666666666668E-2"/>
    <n v="1.7777777777777779E-4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2"/>
    <x v="255"/>
    <x v="0"/>
    <x v="2"/>
    <x v="0"/>
    <x v="0"/>
    <n v="4"/>
    <n v="2"/>
    <n v="1"/>
    <n v="0.25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3"/>
    <x v="256"/>
    <x v="0"/>
    <x v="2"/>
    <x v="0"/>
    <x v="0"/>
    <n v="3.3"/>
    <n v="1.65"/>
    <n v="1.2121212121212122"/>
    <n v="0.36730945821854916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4"/>
    <x v="163"/>
    <x v="160"/>
    <x v="2"/>
    <x v="1"/>
    <x v="0"/>
    <n v="6"/>
    <n v="1.3"/>
    <n v="3.5502958579881652"/>
    <n v="0.59171597633136086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5"/>
    <x v="166"/>
    <x v="0"/>
    <x v="2"/>
    <x v="0"/>
    <x v="0"/>
    <n v="2.5"/>
    <n v="1.25"/>
    <n v="1.6"/>
    <n v="0.64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6"/>
    <x v="257"/>
    <x v="161"/>
    <x v="2"/>
    <x v="1"/>
    <x v="0"/>
    <n v="8500"/>
    <n v="900"/>
    <n v="1.0493827160493827E-2"/>
    <n v="1.2345679012345679E-6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7"/>
    <x v="6"/>
    <x v="0"/>
    <x v="2"/>
    <x v="0"/>
    <x v="0"/>
    <n v="7"/>
    <n v="3.5"/>
    <n v="0.5714285714285714"/>
    <n v="8.1632653061224483E-2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8"/>
    <x v="6"/>
    <x v="0"/>
    <x v="2"/>
    <x v="0"/>
    <x v="0"/>
    <n v="7"/>
    <n v="3.5"/>
    <n v="0.5714285714285714"/>
    <n v="8.1632653061224483E-2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9"/>
    <x v="258"/>
    <x v="0"/>
    <x v="2"/>
    <x v="0"/>
    <x v="0"/>
    <n v="50"/>
    <n v="25"/>
    <n v="0.08"/>
    <n v="1.6000000000000001E-3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0"/>
    <x v="259"/>
    <x v="0"/>
    <x v="2"/>
    <x v="0"/>
    <x v="0"/>
    <n v="270"/>
    <n v="135"/>
    <n v="1.4814814814814815E-2"/>
    <n v="5.4869684499314129E-5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1"/>
    <x v="260"/>
    <x v="0"/>
    <x v="2"/>
    <x v="0"/>
    <x v="0"/>
    <n v="8"/>
    <n v="4"/>
    <n v="0.5"/>
    <n v="6.25E-2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2"/>
    <x v="261"/>
    <x v="162"/>
    <x v="2"/>
    <x v="1"/>
    <x v="0"/>
    <n v="53"/>
    <n v="9"/>
    <n v="0.65432098765432101"/>
    <n v="1.2345679012345678E-2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3"/>
    <x v="262"/>
    <x v="163"/>
    <x v="2"/>
    <x v="1"/>
    <x v="0"/>
    <n v="36"/>
    <n v="4"/>
    <n v="2.25"/>
    <n v="6.25E-2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4"/>
    <x v="263"/>
    <x v="164"/>
    <x v="2"/>
    <x v="1"/>
    <x v="0"/>
    <n v="34"/>
    <n v="14"/>
    <n v="0.17346938775510204"/>
    <n v="5.1020408163265302E-3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5"/>
    <x v="264"/>
    <x v="165"/>
    <x v="2"/>
    <x v="1"/>
    <x v="0"/>
    <n v="12.9"/>
    <n v="2.1"/>
    <n v="2.925170068027211"/>
    <n v="0.22675736961451246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6"/>
    <x v="265"/>
    <x v="162"/>
    <x v="2"/>
    <x v="1"/>
    <x v="0"/>
    <n v="26"/>
    <n v="9"/>
    <n v="0.32098765432098764"/>
    <n v="1.2345679012345678E-2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7"/>
    <x v="266"/>
    <x v="0"/>
    <x v="2"/>
    <x v="0"/>
    <x v="0"/>
    <n v="310"/>
    <n v="155"/>
    <n v="1.2903225806451613E-2"/>
    <n v="4.1623309053069721E-5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"/>
    <x v="267"/>
    <x v="0"/>
    <x v="2"/>
    <x v="0"/>
    <x v="0"/>
    <n v="1900"/>
    <n v="950"/>
    <n v="2.1052631578947368E-3"/>
    <n v="1.10803324099723E-6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1"/>
    <x v="268"/>
    <x v="0"/>
    <x v="2"/>
    <x v="0"/>
    <x v="0"/>
    <n v="130"/>
    <n v="65"/>
    <n v="3.0769230769230771E-2"/>
    <n v="2.3668639053254438E-4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8"/>
    <x v="269"/>
    <x v="132"/>
    <x v="2"/>
    <x v="1"/>
    <x v="0"/>
    <n v="70"/>
    <n v="8"/>
    <n v="1.09375"/>
    <n v="1.5625E-2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29"/>
    <x v="270"/>
    <x v="162"/>
    <x v="2"/>
    <x v="1"/>
    <x v="0"/>
    <n v="69"/>
    <n v="9"/>
    <n v="0.85185185185185186"/>
    <n v="1.2345679012345678E-2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3"/>
    <x v="30"/>
    <x v="271"/>
    <x v="166"/>
    <x v="2"/>
    <x v="1"/>
    <x v="0"/>
    <n v="38"/>
    <n v="10"/>
    <n v="0.38"/>
    <n v="0.01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2"/>
    <x v="272"/>
    <x v="0"/>
    <x v="4"/>
    <x v="0"/>
    <x v="0"/>
    <n v="0.53967999999999994"/>
    <n v="0.26983999999999997"/>
    <n v="7.4117995849392235"/>
    <n v="13.733693271826313"/>
    <m/>
    <m/>
    <m/>
    <m/>
    <x v="4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0"/>
    <x v="273"/>
    <x v="167"/>
    <x v="2"/>
    <x v="1"/>
    <x v="0"/>
    <n v="0.82490000000000008"/>
    <n v="0.62692399999999993"/>
    <n v="2.098802205186292"/>
    <n v="2.54431107429542"/>
    <m/>
    <m/>
    <m/>
    <m/>
    <x v="2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"/>
    <x v="53"/>
    <x v="53"/>
    <m/>
    <m/>
    <m/>
    <s v="VC C-DO"/>
    <x v="53"/>
    <x v="53"/>
    <x v="25"/>
    <x v="32"/>
    <x v="274"/>
    <x v="0"/>
    <x v="4"/>
    <x v="0"/>
    <x v="0"/>
    <n v="2.00875"/>
    <n v="1.004375"/>
    <n v="1.9912881144990664"/>
    <n v="0.99130708873631179"/>
    <m/>
    <m/>
    <m/>
    <m/>
    <x v="4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2"/>
    <x v="275"/>
    <x v="0"/>
    <x v="4"/>
    <x v="0"/>
    <x v="0"/>
    <n v="3.9990799999999997"/>
    <n v="1.9995399999999999"/>
    <n v="1.0002300529121697"/>
    <n v="0.25011503968717053"/>
    <m/>
    <m/>
    <m/>
    <m/>
    <x v="4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2"/>
    <x v="276"/>
    <x v="0"/>
    <x v="4"/>
    <x v="0"/>
    <x v="0"/>
    <n v="4.02806"/>
    <n v="2.01403"/>
    <n v="0.99303386742004829"/>
    <n v="0.24652906546080455"/>
    <m/>
    <m/>
    <m/>
    <m/>
    <x v="4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"/>
    <x v="53"/>
    <x v="53"/>
    <m/>
    <m/>
    <m/>
    <s v="VC C-DO"/>
    <x v="53"/>
    <x v="53"/>
    <x v="25"/>
    <x v="31"/>
    <x v="277"/>
    <x v="168"/>
    <x v="3"/>
    <x v="1"/>
    <x v="0"/>
    <n v="4.0790000000000006"/>
    <n v="1.1829099999999999"/>
    <n v="2.9150787989525546"/>
    <n v="0.71465525838503419"/>
    <m/>
    <m/>
    <m/>
    <m/>
    <x v="3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43"/>
    <x v="278"/>
    <x v="0"/>
    <x v="2"/>
    <x v="0"/>
    <x v="0"/>
    <n v="4.08"/>
    <n v="2.04"/>
    <n v="0.98039215686274517"/>
    <n v="0.24029219530949636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13"/>
    <x v="279"/>
    <x v="0"/>
    <x v="2"/>
    <x v="0"/>
    <x v="0"/>
    <n v="4.53"/>
    <n v="2.2650000000000001"/>
    <n v="0.88300220750551872"/>
    <n v="0.1949232246149048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3"/>
    <x v="280"/>
    <x v="0"/>
    <x v="2"/>
    <x v="0"/>
    <x v="0"/>
    <n v="4.6100000000000003"/>
    <n v="2.3050000000000002"/>
    <n v="0.86767895878524948"/>
    <n v="0.18821669387966364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8"/>
    <x v="281"/>
    <x v="0"/>
    <x v="2"/>
    <x v="0"/>
    <x v="0"/>
    <n v="5.0200000000000005"/>
    <n v="2.5100000000000002"/>
    <n v="0.79681274900398391"/>
    <n v="0.15872763924382149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12"/>
    <x v="282"/>
    <x v="0"/>
    <x v="2"/>
    <x v="0"/>
    <x v="0"/>
    <n v="5.25"/>
    <n v="2.625"/>
    <n v="0.76190476190476186"/>
    <n v="0.14512471655328799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17"/>
    <x v="283"/>
    <x v="0"/>
    <x v="2"/>
    <x v="0"/>
    <x v="0"/>
    <n v="5.32"/>
    <n v="2.66"/>
    <n v="0.75187969924812026"/>
    <n v="0.14133077053536094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14"/>
    <x v="284"/>
    <x v="169"/>
    <x v="2"/>
    <x v="1"/>
    <x v="0"/>
    <n v="8.64"/>
    <n v="1.871424"/>
    <n v="2.467001155709124"/>
    <n v="0.28553254117003746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25"/>
    <x v="285"/>
    <x v="170"/>
    <x v="2"/>
    <x v="1"/>
    <x v="0"/>
    <n v="10.8"/>
    <n v="3.6061199999999998"/>
    <n v="0.83050720865806305"/>
    <n v="7.6898815616487315E-2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0"/>
    <x v="286"/>
    <x v="0"/>
    <x v="2"/>
    <x v="0"/>
    <x v="0"/>
    <n v="12.161000000000001"/>
    <n v="6.0805000000000007"/>
    <n v="0.32892031905270941"/>
    <n v="2.7047144071434041E-2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6"/>
    <x v="287"/>
    <x v="0"/>
    <x v="5"/>
    <x v="0"/>
    <x v="0"/>
    <n v="13.769848455066199"/>
    <n v="6.8849242275330997"/>
    <n v="0.29048976196454224"/>
    <n v="2.1096075451554105E-2"/>
    <m/>
    <m/>
    <m/>
    <m/>
    <x v="6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7"/>
    <x v="288"/>
    <x v="0"/>
    <x v="4"/>
    <x v="0"/>
    <x v="0"/>
    <n v="14.200000000000001"/>
    <n v="7.1000000000000005"/>
    <n v="0.28169014084507038"/>
    <n v="1.9837333862328898E-2"/>
    <m/>
    <m/>
    <m/>
    <m/>
    <x v="7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4"/>
    <x v="289"/>
    <x v="0"/>
    <x v="2"/>
    <x v="0"/>
    <x v="0"/>
    <n v="22.2"/>
    <n v="11.1"/>
    <n v="0.18018018018018017"/>
    <n v="8.1162243324405491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2"/>
    <x v="290"/>
    <x v="171"/>
    <x v="2"/>
    <x v="1"/>
    <x v="0"/>
    <n v="22.48"/>
    <n v="3.5968"/>
    <n v="1.7376556939501779"/>
    <n v="7.7297851154367339E-2"/>
    <m/>
    <m/>
    <m/>
    <m/>
    <x v="2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5"/>
    <x v="291"/>
    <x v="0"/>
    <x v="2"/>
    <x v="0"/>
    <x v="0"/>
    <n v="22.8"/>
    <n v="11.4"/>
    <n v="0.17543859649122806"/>
    <n v="7.6946752847029849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4"/>
    <x v="292"/>
    <x v="172"/>
    <x v="2"/>
    <x v="1"/>
    <x v="0"/>
    <n v="24.44"/>
    <n v="3.9104000000000001"/>
    <n v="1.5983019639934533"/>
    <n v="6.5396970703496454E-2"/>
    <m/>
    <m/>
    <m/>
    <m/>
    <x v="2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8"/>
    <x v="293"/>
    <x v="0"/>
    <x v="2"/>
    <x v="0"/>
    <x v="0"/>
    <n v="25.7"/>
    <n v="12.85"/>
    <n v="0.1556420233463035"/>
    <n v="6.0561098578328209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9"/>
    <x v="294"/>
    <x v="0"/>
    <x v="2"/>
    <x v="0"/>
    <x v="0"/>
    <n v="36.9"/>
    <n v="18.45"/>
    <n v="0.10840108401084012"/>
    <n v="2.9376987536813039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26"/>
    <x v="295"/>
    <x v="0"/>
    <x v="2"/>
    <x v="0"/>
    <x v="0"/>
    <n v="37"/>
    <n v="18.5"/>
    <n v="0.10810810810810811"/>
    <n v="2.9218407596785976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23"/>
    <x v="296"/>
    <x v="173"/>
    <x v="2"/>
    <x v="1"/>
    <x v="0"/>
    <n v="38.300000000000004"/>
    <n v="9.7703299999999995"/>
    <n v="0.40121790771149829"/>
    <n v="1.0475663386723191E-2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24"/>
    <x v="297"/>
    <x v="174"/>
    <x v="2"/>
    <x v="1"/>
    <x v="0"/>
    <n v="39.35"/>
    <n v="20.658749999999998"/>
    <n v="9.2201217632330384E-2"/>
    <n v="2.3431059118762484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1"/>
    <x v="298"/>
    <x v="175"/>
    <x v="2"/>
    <x v="1"/>
    <x v="0"/>
    <n v="41"/>
    <n v="9.02"/>
    <n v="0.5039306591413022"/>
    <n v="1.2290991686373223E-2"/>
    <m/>
    <m/>
    <m/>
    <m/>
    <x v="8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0"/>
    <x v="299"/>
    <x v="0"/>
    <x v="2"/>
    <x v="0"/>
    <x v="0"/>
    <n v="46.4"/>
    <n v="23.2"/>
    <n v="8.620689655172413E-2"/>
    <n v="1.8579072532699168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22"/>
    <x v="300"/>
    <x v="176"/>
    <x v="2"/>
    <x v="1"/>
    <x v="0"/>
    <n v="70.7"/>
    <n v="17.455829999999999"/>
    <n v="0.23202693668831126"/>
    <n v="3.2818520040779529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29"/>
    <x v="301"/>
    <x v="177"/>
    <x v="2"/>
    <x v="1"/>
    <x v="0"/>
    <n v="83.2"/>
    <n v="12.554879999999999"/>
    <n v="0.52783501198379723"/>
    <n v="6.3441708171129482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28"/>
    <x v="302"/>
    <x v="178"/>
    <x v="2"/>
    <x v="1"/>
    <x v="0"/>
    <n v="93.5"/>
    <n v="13.146100000000001"/>
    <n v="0.54102551581291525"/>
    <n v="5.7863691530793066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"/>
    <x v="53"/>
    <x v="53"/>
    <m/>
    <m/>
    <m/>
    <s v="VC C-DO"/>
    <x v="53"/>
    <x v="53"/>
    <x v="25"/>
    <x v="36"/>
    <x v="303"/>
    <x v="0"/>
    <x v="8"/>
    <x v="0"/>
    <x v="0"/>
    <n v="103.424628177103"/>
    <n v="51.712314088551501"/>
    <n v="3.8675507666804963E-2"/>
    <n v="3.7394872332127243E-4"/>
    <m/>
    <m/>
    <m/>
    <m/>
    <x v="6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6"/>
    <x v="304"/>
    <x v="0"/>
    <x v="6"/>
    <x v="0"/>
    <x v="0"/>
    <n v="133.138969873664"/>
    <n v="66.569484936831998"/>
    <n v="3.0043795620437901E-2"/>
    <n v="2.2565741382066091E-4"/>
    <m/>
    <m/>
    <m/>
    <m/>
    <x v="6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1"/>
    <x v="305"/>
    <x v="0"/>
    <x v="2"/>
    <x v="0"/>
    <x v="0"/>
    <n v="196"/>
    <n v="98"/>
    <n v="2.0408163265306121E-2"/>
    <n v="1.0412328196584757E-4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39"/>
    <x v="306"/>
    <x v="179"/>
    <x v="7"/>
    <x v="1"/>
    <x v="0"/>
    <n v="285"/>
    <n v="35.340000000000003"/>
    <n v="0.22819796629972428"/>
    <n v="8.0069461859552378E-4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"/>
    <x v="53"/>
    <x v="53"/>
    <m/>
    <m/>
    <m/>
    <s v="VC C-DO"/>
    <x v="53"/>
    <x v="53"/>
    <x v="25"/>
    <x v="40"/>
    <x v="307"/>
    <x v="0"/>
    <x v="4"/>
    <x v="0"/>
    <x v="0"/>
    <n v="411.6"/>
    <n v="205.8"/>
    <n v="9.7181729834791043E-3"/>
    <n v="2.3610721534205792E-5"/>
    <m/>
    <m/>
    <m/>
    <m/>
    <x v="7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"/>
    <x v="53"/>
    <x v="53"/>
    <m/>
    <m/>
    <m/>
    <s v="VC C-DO"/>
    <x v="53"/>
    <x v="53"/>
    <x v="25"/>
    <x v="40"/>
    <x v="308"/>
    <x v="0"/>
    <x v="4"/>
    <x v="0"/>
    <x v="0"/>
    <n v="514.6"/>
    <n v="257.3"/>
    <n v="7.7730275942479591E-3"/>
    <n v="1.5104989495235053E-5"/>
    <m/>
    <m/>
    <m/>
    <m/>
    <x v="7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41"/>
    <x v="309"/>
    <x v="0"/>
    <x v="2"/>
    <x v="0"/>
    <x v="0"/>
    <n v="539"/>
    <n v="269.5"/>
    <n v="7.4211502782931356E-3"/>
    <n v="1.3768367863252571E-5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42"/>
    <x v="310"/>
    <x v="0"/>
    <x v="2"/>
    <x v="0"/>
    <x v="0"/>
    <n v="730"/>
    <n v="365"/>
    <n v="5.4794520547945206E-3"/>
    <n v="7.5060987051979735E-6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"/>
    <x v="53"/>
    <x v="53"/>
    <m/>
    <m/>
    <m/>
    <s v="VC C-DO"/>
    <x v="53"/>
    <x v="53"/>
    <x v="25"/>
    <x v="40"/>
    <x v="311"/>
    <x v="0"/>
    <x v="4"/>
    <x v="0"/>
    <x v="0"/>
    <n v="4666.2"/>
    <n v="2333.1"/>
    <n v="8.5722858000085726E-4"/>
    <n v="1.8371020959257153E-7"/>
    <m/>
    <m/>
    <m/>
    <m/>
    <x v="7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CAL"/>
    <x v="53"/>
    <x v="53"/>
    <m/>
    <m/>
    <m/>
    <s v="VC C-DO"/>
    <x v="53"/>
    <x v="53"/>
    <x v="25"/>
    <x v="16"/>
    <x v="312"/>
    <x v="180"/>
    <x v="2"/>
    <x v="1"/>
    <x v="0"/>
    <n v="8820"/>
    <n v="1093.68"/>
    <n v="7.3737438090046977E-3"/>
    <n v="8.3602537517060065E-7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4"/>
    <x v="4"/>
    <x v="7"/>
    <s v="tige"/>
    <s v="SSEC"/>
    <x v="54"/>
    <x v="54"/>
    <s v="Secteur 1"/>
    <s v="Etang de Ponty, au NO site Les Salles"/>
    <s v="aval BV"/>
    <s v="Etang de Ponty, au NO site Les Salles"/>
    <x v="54"/>
    <x v="54"/>
    <x v="2"/>
    <x v="7"/>
    <x v="37"/>
    <x v="0"/>
    <x v="3"/>
    <x v="0"/>
    <x v="0"/>
    <n v="10"/>
    <n v="5"/>
    <n v="0.4"/>
    <n v="0.04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Etang de Ponty, au NO site Les Salles"/>
    <s v="aval BV"/>
    <s v="Etang de Ponty, au NO site Les Salles"/>
    <x v="54"/>
    <x v="54"/>
    <x v="2"/>
    <x v="8"/>
    <x v="158"/>
    <x v="0"/>
    <x v="3"/>
    <x v="0"/>
    <x v="0"/>
    <n v="1.8"/>
    <n v="0.9"/>
    <n v="2.2222222222222223"/>
    <n v="1.2345679012345678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Etang de Ponty, au NO site Les Salles"/>
    <s v="aval BV"/>
    <s v="Etang de Ponty, au NO site Les Salles"/>
    <x v="54"/>
    <x v="54"/>
    <x v="2"/>
    <x v="9"/>
    <x v="313"/>
    <x v="0"/>
    <x v="3"/>
    <x v="0"/>
    <x v="0"/>
    <n v="3300"/>
    <n v="1650"/>
    <n v="1.2121212121212121E-3"/>
    <n v="3.6730945821854913E-7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Etang de Ponty, au NO site Les Salles"/>
    <s v="aval BV"/>
    <s v="Etang de Ponty, au NO site Les Salles"/>
    <x v="54"/>
    <x v="54"/>
    <x v="2"/>
    <x v="10"/>
    <x v="314"/>
    <x v="0"/>
    <x v="3"/>
    <x v="0"/>
    <x v="0"/>
    <n v="2.1"/>
    <n v="1.05"/>
    <n v="1.9047619047619049"/>
    <n v="0.90702947845804982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Etang de Ponty, au NO site Les Salles"/>
    <s v="aval BV"/>
    <s v="Etang de Ponty, au NO site Les Salles"/>
    <x v="54"/>
    <x v="54"/>
    <x v="2"/>
    <x v="11"/>
    <x v="315"/>
    <x v="0"/>
    <x v="3"/>
    <x v="0"/>
    <x v="0"/>
    <n v="140"/>
    <n v="70"/>
    <n v="2.8571428571428571E-2"/>
    <n v="2.0408163265306123E-4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Etang de Ponty, au NO site Les Salles"/>
    <s v="aval BV"/>
    <s v="Etang de Ponty, au NO site Les Salles"/>
    <x v="54"/>
    <x v="54"/>
    <x v="2"/>
    <x v="12"/>
    <x v="256"/>
    <x v="0"/>
    <x v="3"/>
    <x v="0"/>
    <x v="0"/>
    <n v="3.3"/>
    <n v="1.65"/>
    <n v="1.2121212121212122"/>
    <n v="0.36730945821854916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Etang de Ponty, au NO site Les Salles"/>
    <s v="aval BV"/>
    <s v="Etang de Ponty, au NO site Les Salles"/>
    <x v="54"/>
    <x v="54"/>
    <x v="2"/>
    <x v="13"/>
    <x v="255"/>
    <x v="0"/>
    <x v="3"/>
    <x v="0"/>
    <x v="0"/>
    <n v="4"/>
    <n v="2"/>
    <n v="1"/>
    <n v="0.25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Etang de Ponty, au NO site Les Salles"/>
    <s v="aval BV"/>
    <s v="Etang de Ponty, au NO site Les Salles"/>
    <x v="54"/>
    <x v="54"/>
    <x v="2"/>
    <x v="14"/>
    <x v="316"/>
    <x v="0"/>
    <x v="3"/>
    <x v="0"/>
    <x v="0"/>
    <n v="2.2999999999999998"/>
    <n v="1.1499999999999999"/>
    <n v="1.7391304347826089"/>
    <n v="0.7561436672967865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Etang de Ponty, au NO site Les Salles"/>
    <s v="aval BV"/>
    <s v="Etang de Ponty, au NO site Les Salles"/>
    <x v="54"/>
    <x v="54"/>
    <x v="2"/>
    <x v="15"/>
    <x v="158"/>
    <x v="0"/>
    <x v="3"/>
    <x v="0"/>
    <x v="0"/>
    <n v="1.8"/>
    <n v="0.9"/>
    <n v="2.2222222222222223"/>
    <n v="1.2345679012345678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16"/>
    <x v="317"/>
    <x v="181"/>
    <x v="3"/>
    <x v="1"/>
    <x v="0"/>
    <n v="1470"/>
    <n v="170"/>
    <n v="5.0865051903114189E-2"/>
    <n v="3.4602076124567477E-5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17"/>
    <x v="163"/>
    <x v="0"/>
    <x v="3"/>
    <x v="0"/>
    <x v="0"/>
    <n v="6"/>
    <n v="3"/>
    <n v="0.66666666666666663"/>
    <n v="0.1111111111111111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18"/>
    <x v="163"/>
    <x v="0"/>
    <x v="3"/>
    <x v="0"/>
    <x v="0"/>
    <n v="6"/>
    <n v="3"/>
    <n v="0.66666666666666663"/>
    <n v="0.1111111111111111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19"/>
    <x v="258"/>
    <x v="0"/>
    <x v="3"/>
    <x v="0"/>
    <x v="0"/>
    <n v="50"/>
    <n v="25"/>
    <n v="0.08"/>
    <n v="1.6000000000000001E-3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0"/>
    <x v="318"/>
    <x v="0"/>
    <x v="3"/>
    <x v="0"/>
    <x v="0"/>
    <n v="240"/>
    <n v="120"/>
    <n v="1.6666666666666666E-2"/>
    <n v="6.9444444444444444E-5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1"/>
    <x v="260"/>
    <x v="0"/>
    <x v="3"/>
    <x v="0"/>
    <x v="0"/>
    <n v="8"/>
    <n v="4"/>
    <n v="0.5"/>
    <n v="6.25E-2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2"/>
    <x v="319"/>
    <x v="0"/>
    <x v="3"/>
    <x v="0"/>
    <x v="0"/>
    <n v="11"/>
    <n v="5.5"/>
    <n v="0.36363636363636365"/>
    <n v="3.3057851239669422E-2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3"/>
    <x v="320"/>
    <x v="182"/>
    <x v="3"/>
    <x v="1"/>
    <x v="0"/>
    <n v="3.2"/>
    <n v="1.2"/>
    <n v="2.2222222222222223"/>
    <n v="0.69444444444444442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4"/>
    <x v="321"/>
    <x v="0"/>
    <x v="3"/>
    <x v="0"/>
    <x v="0"/>
    <n v="40"/>
    <n v="20"/>
    <n v="0.1"/>
    <n v="2.5000000000000001E-3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5"/>
    <x v="322"/>
    <x v="0"/>
    <x v="3"/>
    <x v="0"/>
    <x v="0"/>
    <n v="2.8"/>
    <n v="1.4"/>
    <n v="1.4285714285714286"/>
    <n v="0.51020408163265318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6"/>
    <x v="323"/>
    <x v="0"/>
    <x v="3"/>
    <x v="0"/>
    <x v="0"/>
    <n v="19"/>
    <n v="9.5"/>
    <n v="0.21052631578947367"/>
    <n v="1.1080332409972299E-2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7"/>
    <x v="324"/>
    <x v="0"/>
    <x v="3"/>
    <x v="0"/>
    <x v="0"/>
    <n v="300"/>
    <n v="150"/>
    <n v="1.3333333333333334E-2"/>
    <n v="4.4444444444444447E-5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"/>
    <x v="325"/>
    <x v="0"/>
    <x v="3"/>
    <x v="0"/>
    <x v="0"/>
    <n v="1500"/>
    <n v="750"/>
    <n v="2.6666666666666666E-3"/>
    <n v="1.7777777777777777E-6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1"/>
    <x v="315"/>
    <x v="0"/>
    <x v="3"/>
    <x v="0"/>
    <x v="0"/>
    <n v="140"/>
    <n v="70"/>
    <n v="2.8571428571428571E-2"/>
    <n v="2.0408163265306123E-4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8"/>
    <x v="262"/>
    <x v="183"/>
    <x v="3"/>
    <x v="1"/>
    <x v="0"/>
    <n v="36"/>
    <n v="6"/>
    <n v="1"/>
    <n v="2.7777777777777776E-2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29"/>
    <x v="326"/>
    <x v="184"/>
    <x v="3"/>
    <x v="1"/>
    <x v="0"/>
    <n v="39"/>
    <n v="7"/>
    <n v="0.79591836734693877"/>
    <n v="2.0408163265306121E-2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"/>
    <x v="30"/>
    <x v="327"/>
    <x v="136"/>
    <x v="3"/>
    <x v="1"/>
    <x v="0"/>
    <n v="46"/>
    <n v="12"/>
    <n v="0.31944444444444442"/>
    <n v="6.9444444444444441E-3"/>
    <n v="11.63"/>
    <m/>
    <m/>
    <n v="133381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7"/>
    <x v="180"/>
    <x v="0"/>
    <x v="4"/>
    <x v="0"/>
    <x v="0"/>
    <n v="4.3"/>
    <n v="2.15"/>
    <n v="0.93023255813953487"/>
    <n v="0.2163331530557058"/>
    <m/>
    <m/>
    <m/>
    <m/>
    <x v="7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8"/>
    <x v="328"/>
    <x v="0"/>
    <x v="3"/>
    <x v="0"/>
    <x v="0"/>
    <n v="8.7200000000000006"/>
    <n v="4.3600000000000003"/>
    <n v="0.4587155963302752"/>
    <n v="5.2604999579159997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14"/>
    <x v="157"/>
    <x v="0"/>
    <x v="3"/>
    <x v="0"/>
    <x v="0"/>
    <n v="12.3"/>
    <n v="6.15"/>
    <n v="0.32520325203252032"/>
    <n v="2.6439288783131731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13"/>
    <x v="329"/>
    <x v="0"/>
    <x v="3"/>
    <x v="0"/>
    <x v="0"/>
    <n v="12.8"/>
    <n v="6.4"/>
    <n v="0.31249999999999994"/>
    <n v="2.4414062499999997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25"/>
    <x v="330"/>
    <x v="0"/>
    <x v="3"/>
    <x v="0"/>
    <x v="0"/>
    <n v="13.8"/>
    <n v="6.9"/>
    <n v="0.28985507246376807"/>
    <n v="2.1003990758244065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12"/>
    <x v="331"/>
    <x v="0"/>
    <x v="3"/>
    <x v="0"/>
    <x v="0"/>
    <n v="14.4"/>
    <n v="7.2"/>
    <n v="0.27777777777777779"/>
    <n v="1.9290123456790122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0"/>
    <x v="332"/>
    <x v="0"/>
    <x v="3"/>
    <x v="0"/>
    <x v="0"/>
    <n v="15.67"/>
    <n v="7.835"/>
    <n v="0.25526483726866622"/>
    <n v="1.6290034286449664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3"/>
    <x v="333"/>
    <x v="0"/>
    <x v="3"/>
    <x v="0"/>
    <x v="0"/>
    <n v="17.7"/>
    <n v="8.85"/>
    <n v="0.22598870056497178"/>
    <n v="1.2767723195761117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17"/>
    <x v="334"/>
    <x v="0"/>
    <x v="3"/>
    <x v="0"/>
    <x v="0"/>
    <n v="18.400000000000002"/>
    <n v="9.2000000000000011"/>
    <n v="0.21739130434782608"/>
    <n v="1.1814744801512286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23"/>
    <x v="335"/>
    <x v="0"/>
    <x v="3"/>
    <x v="0"/>
    <x v="0"/>
    <n v="19.400000000000002"/>
    <n v="9.7000000000000011"/>
    <n v="0.20618556701030927"/>
    <n v="1.0628122010840683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8"/>
    <x v="336"/>
    <x v="0"/>
    <x v="3"/>
    <x v="0"/>
    <x v="0"/>
    <n v="35.200000000000003"/>
    <n v="17.600000000000001"/>
    <n v="0.11363636363636363"/>
    <n v="3.2283057851239666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5"/>
    <x v="294"/>
    <x v="0"/>
    <x v="3"/>
    <x v="0"/>
    <x v="0"/>
    <n v="36.9"/>
    <n v="18.45"/>
    <n v="0.10840108401084012"/>
    <n v="2.9376987536813039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4"/>
    <x v="337"/>
    <x v="0"/>
    <x v="3"/>
    <x v="0"/>
    <x v="0"/>
    <n v="56"/>
    <n v="28"/>
    <n v="7.1428571428571425E-2"/>
    <n v="1.2755102040816326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9"/>
    <x v="338"/>
    <x v="185"/>
    <x v="9"/>
    <x v="1"/>
    <x v="0"/>
    <n v="57.9"/>
    <n v="8.9050200000000004"/>
    <n v="0.7301444112619121"/>
    <n v="1.2610438881898308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22"/>
    <x v="339"/>
    <x v="0"/>
    <x v="3"/>
    <x v="0"/>
    <x v="0"/>
    <n v="59.5"/>
    <n v="29.75"/>
    <n v="6.7226890756302518E-2"/>
    <n v="1.1298637101899583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29"/>
    <x v="340"/>
    <x v="186"/>
    <x v="3"/>
    <x v="1"/>
    <x v="0"/>
    <n v="68.8"/>
    <n v="17.63344"/>
    <n v="0.22126582909631987"/>
    <n v="3.2160730973302305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28"/>
    <x v="341"/>
    <x v="187"/>
    <x v="3"/>
    <x v="1"/>
    <x v="0"/>
    <n v="71.7"/>
    <n v="17.68122"/>
    <n v="0.2293478640360507"/>
    <n v="3.1987149795822969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0"/>
    <x v="342"/>
    <x v="188"/>
    <x v="3"/>
    <x v="1"/>
    <x v="0"/>
    <n v="72.3"/>
    <n v="30.0045"/>
    <n v="8.0309238754749032E-2"/>
    <n v="1.1107778527627806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26"/>
    <x v="343"/>
    <x v="0"/>
    <x v="3"/>
    <x v="0"/>
    <x v="0"/>
    <n v="75.8"/>
    <n v="37.9"/>
    <n v="5.2770448548812667E-2"/>
    <n v="6.9618006001072124E-4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6"/>
    <x v="344"/>
    <x v="0"/>
    <x v="8"/>
    <x v="0"/>
    <x v="0"/>
    <n v="85.975282106394388"/>
    <n v="42.987641053197194"/>
    <n v="4.6525000000000011E-2"/>
    <n v="5.4114390625000029E-4"/>
    <m/>
    <m/>
    <m/>
    <m/>
    <x v="6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24"/>
    <x v="345"/>
    <x v="0"/>
    <x v="3"/>
    <x v="0"/>
    <x v="0"/>
    <n v="158"/>
    <n v="79"/>
    <n v="2.5316455696202531E-2"/>
    <n v="1.602307322544464E-4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FRA"/>
    <x v="54"/>
    <x v="54"/>
    <s v="Secteur 1"/>
    <s v="Hors influence"/>
    <s v="aval BV"/>
    <s v="Etang de Ponty, au NO site Les Salles"/>
    <x v="54"/>
    <x v="54"/>
    <x v="26"/>
    <x v="40"/>
    <x v="346"/>
    <x v="0"/>
    <x v="4"/>
    <x v="0"/>
    <x v="0"/>
    <n v="186.1"/>
    <n v="93.05"/>
    <n v="2.1493820526598602E-2"/>
    <n v="1.1549608020740786E-4"/>
    <m/>
    <m/>
    <m/>
    <m/>
    <x v="7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1"/>
    <x v="347"/>
    <x v="0"/>
    <x v="3"/>
    <x v="0"/>
    <x v="0"/>
    <n v="252"/>
    <n v="126"/>
    <n v="1.5873015873015872E-2"/>
    <n v="6.2988158226253471E-5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41"/>
    <x v="348"/>
    <x v="0"/>
    <x v="3"/>
    <x v="0"/>
    <x v="0"/>
    <n v="908"/>
    <n v="454"/>
    <n v="4.4052863436123352E-3"/>
    <n v="4.8516369423043337E-6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9"/>
    <x v="250"/>
    <x v="0"/>
    <x v="3"/>
    <x v="0"/>
    <x v="0"/>
    <n v="1080"/>
    <n v="540"/>
    <n v="3.7037037037037038E-3"/>
    <n v="3.429355281207133E-6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42"/>
    <x v="349"/>
    <x v="0"/>
    <x v="3"/>
    <x v="0"/>
    <x v="0"/>
    <n v="1530"/>
    <n v="765"/>
    <n v="2.6143790849673201E-3"/>
    <n v="1.7087444999786407E-6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16"/>
    <x v="350"/>
    <x v="189"/>
    <x v="3"/>
    <x v="1"/>
    <x v="0"/>
    <n v="1800"/>
    <n v="276.84000000000003"/>
    <n v="2.34863118955915E-2"/>
    <n v="1.3047951053106388E-5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7"/>
    <x v="314"/>
    <x v="0"/>
    <x v="2"/>
    <x v="0"/>
    <x v="2"/>
    <n v="2.1"/>
    <n v="1.05"/>
    <n v="1.9047619047619049"/>
    <n v="0.90702947845804982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9"/>
    <x v="351"/>
    <x v="0"/>
    <x v="2"/>
    <x v="0"/>
    <x v="2"/>
    <n v="1000"/>
    <n v="500"/>
    <n v="4.0000000000000001E-3"/>
    <n v="3.9999999999999998E-6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0"/>
    <x v="352"/>
    <x v="0"/>
    <x v="2"/>
    <x v="0"/>
    <x v="2"/>
    <n v="0.9"/>
    <n v="0.45"/>
    <n v="4.4444444444444446"/>
    <n v="4.9382716049382713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1"/>
    <x v="353"/>
    <x v="0"/>
    <x v="2"/>
    <x v="0"/>
    <x v="2"/>
    <n v="33"/>
    <n v="16.5"/>
    <n v="0.12121212121212122"/>
    <n v="3.6730945821854912E-3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2"/>
    <x v="354"/>
    <x v="0"/>
    <x v="2"/>
    <x v="0"/>
    <x v="2"/>
    <n v="0.8"/>
    <n v="0.4"/>
    <n v="4.9999999999999991"/>
    <n v="6.2499999999999991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3"/>
    <x v="354"/>
    <x v="0"/>
    <x v="2"/>
    <x v="0"/>
    <x v="2"/>
    <n v="0.8"/>
    <n v="0.4"/>
    <n v="4.9999999999999991"/>
    <n v="6.2499999999999991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4"/>
    <x v="355"/>
    <x v="190"/>
    <x v="2"/>
    <x v="1"/>
    <x v="2"/>
    <n v="9"/>
    <n v="0.8"/>
    <n v="14.062499999999996"/>
    <n v="1.5624999999999998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5"/>
    <x v="354"/>
    <x v="0"/>
    <x v="2"/>
    <x v="0"/>
    <x v="2"/>
    <n v="0.8"/>
    <n v="0.4"/>
    <n v="4.9999999999999991"/>
    <n v="6.2499999999999991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6"/>
    <x v="356"/>
    <x v="191"/>
    <x v="2"/>
    <x v="1"/>
    <x v="2"/>
    <n v="1310"/>
    <n v="120"/>
    <n v="9.0972222222222218E-2"/>
    <n v="6.9444444444444444E-5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7"/>
    <x v="252"/>
    <x v="0"/>
    <x v="2"/>
    <x v="0"/>
    <x v="2"/>
    <n v="2.4"/>
    <n v="1.2"/>
    <n v="1.6666666666666667"/>
    <n v="0.69444444444444442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8"/>
    <x v="357"/>
    <x v="0"/>
    <x v="2"/>
    <x v="0"/>
    <x v="2"/>
    <n v="1.2"/>
    <n v="0.6"/>
    <n v="3.3333333333333335"/>
    <n v="2.7777777777777777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9"/>
    <x v="319"/>
    <x v="0"/>
    <x v="2"/>
    <x v="0"/>
    <x v="2"/>
    <n v="11"/>
    <n v="5.5"/>
    <n v="0.36363636363636365"/>
    <n v="3.3057851239669422E-2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20"/>
    <x v="269"/>
    <x v="0"/>
    <x v="2"/>
    <x v="0"/>
    <x v="2"/>
    <n v="70"/>
    <n v="35"/>
    <n v="5.7142857142857141E-2"/>
    <n v="8.1632653061224493E-4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21"/>
    <x v="358"/>
    <x v="0"/>
    <x v="2"/>
    <x v="0"/>
    <x v="2"/>
    <n v="2"/>
    <n v="1"/>
    <n v="2"/>
    <n v="1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22"/>
    <x v="199"/>
    <x v="192"/>
    <x v="2"/>
    <x v="1"/>
    <x v="2"/>
    <n v="117"/>
    <n v="13"/>
    <n v="0.69230769230769229"/>
    <n v="5.9171597633136093E-3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23"/>
    <x v="359"/>
    <x v="132"/>
    <x v="2"/>
    <x v="1"/>
    <x v="2"/>
    <n v="90"/>
    <n v="8"/>
    <n v="1.40625"/>
    <n v="1.5625E-2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24"/>
    <x v="359"/>
    <x v="135"/>
    <x v="2"/>
    <x v="1"/>
    <x v="2"/>
    <n v="90"/>
    <n v="11"/>
    <n v="0.74380165289256195"/>
    <n v="8.2644628099173556E-3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25"/>
    <x v="360"/>
    <x v="130"/>
    <x v="2"/>
    <x v="1"/>
    <x v="2"/>
    <n v="32.4"/>
    <n v="3.3"/>
    <n v="2.9752066115702482"/>
    <n v="9.1827364554637289E-2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27"/>
    <x v="361"/>
    <x v="193"/>
    <x v="2"/>
    <x v="1"/>
    <x v="2"/>
    <n v="114"/>
    <n v="27"/>
    <n v="0.15637860082304528"/>
    <n v="1.3717421124828531E-3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1"/>
    <x v="362"/>
    <x v="194"/>
    <x v="2"/>
    <x v="1"/>
    <x v="2"/>
    <n v="280"/>
    <n v="29"/>
    <n v="0.33293697978596909"/>
    <n v="1.1890606420927466E-3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28"/>
    <x v="363"/>
    <x v="195"/>
    <x v="2"/>
    <x v="1"/>
    <x v="2"/>
    <n v="202"/>
    <n v="17"/>
    <n v="0.69896193771626303"/>
    <n v="3.4602076124567475E-3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"/>
    <x v="29"/>
    <x v="364"/>
    <x v="196"/>
    <x v="2"/>
    <x v="1"/>
    <x v="2"/>
    <n v="198"/>
    <n v="20"/>
    <n v="0.495"/>
    <n v="2.5000000000000001E-3"/>
    <n v="5.62"/>
    <n v="1.54"/>
    <d v="1900-01-07T15:36:00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13"/>
    <x v="365"/>
    <x v="0"/>
    <x v="2"/>
    <x v="0"/>
    <x v="2"/>
    <n v="0.65900000000000003"/>
    <n v="0.32950000000000002"/>
    <n v="6.0698027314112286"/>
    <n v="9.210626299561804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3"/>
    <x v="366"/>
    <x v="0"/>
    <x v="2"/>
    <x v="0"/>
    <x v="2"/>
    <n v="0.69600000000000006"/>
    <n v="0.34800000000000003"/>
    <n v="5.7471264367816088"/>
    <n v="8.2573655700885169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43"/>
    <x v="367"/>
    <x v="0"/>
    <x v="2"/>
    <x v="0"/>
    <x v="2"/>
    <n v="0.72100000000000009"/>
    <n v="0.36050000000000004"/>
    <n v="5.5478502080443821"/>
    <n v="7.694660482724524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12"/>
    <x v="368"/>
    <x v="0"/>
    <x v="2"/>
    <x v="0"/>
    <x v="2"/>
    <n v="0.78900000000000003"/>
    <n v="0.39450000000000002"/>
    <n v="5.0697084917617232"/>
    <n v="6.4254860478602316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17"/>
    <x v="369"/>
    <x v="0"/>
    <x v="2"/>
    <x v="0"/>
    <x v="2"/>
    <n v="0.80400000000000005"/>
    <n v="0.40200000000000002"/>
    <n v="4.9751243781094523"/>
    <n v="6.187965644414741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2"/>
    <x v="370"/>
    <x v="0"/>
    <x v="4"/>
    <x v="0"/>
    <x v="2"/>
    <n v="1.0085299999999999"/>
    <n v="0.50426499999999996"/>
    <n v="3.9661685819955781"/>
    <n v="3.9326233052022035"/>
    <m/>
    <m/>
    <m/>
    <m/>
    <x v="4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2"/>
    <x v="371"/>
    <x v="0"/>
    <x v="4"/>
    <x v="0"/>
    <x v="2"/>
    <n v="1.0335000000000001"/>
    <n v="0.51675000000000004"/>
    <n v="3.8703434929850018"/>
    <n v="3.7448896884228362"/>
    <m/>
    <m/>
    <m/>
    <m/>
    <x v="4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8"/>
    <x v="372"/>
    <x v="0"/>
    <x v="2"/>
    <x v="0"/>
    <x v="2"/>
    <n v="1.52"/>
    <n v="0.76"/>
    <n v="2.6315789473684212"/>
    <n v="1.7313019390581716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2"/>
    <x v="373"/>
    <x v="0"/>
    <x v="4"/>
    <x v="0"/>
    <x v="2"/>
    <n v="2.0057100000000001"/>
    <n v="1.0028550000000001"/>
    <n v="1.9943062556401472"/>
    <n v="0.99431436032135601"/>
    <m/>
    <m/>
    <m/>
    <m/>
    <x v="4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9"/>
    <x v="374"/>
    <x v="197"/>
    <x v="2"/>
    <x v="1"/>
    <x v="2"/>
    <n v="4.6399999999999997"/>
    <n v="1.5622879999999999"/>
    <n v="1.9010598366005307"/>
    <n v="0.4097111716811489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0"/>
    <x v="375"/>
    <x v="198"/>
    <x v="2"/>
    <x v="1"/>
    <x v="2"/>
    <n v="4.6550000000000002"/>
    <n v="0.65170000000000006"/>
    <n v="10.960345470089216"/>
    <n v="2.3545317873446221"/>
    <m/>
    <m/>
    <m/>
    <m/>
    <x v="2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2"/>
    <x v="376"/>
    <x v="0"/>
    <x v="4"/>
    <x v="0"/>
    <x v="2"/>
    <n v="5.0234000000000005"/>
    <n v="2.5117000000000003"/>
    <n v="0.79627344029939873"/>
    <n v="0.15851284793156001"/>
    <m/>
    <m/>
    <m/>
    <m/>
    <x v="4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5"/>
    <x v="377"/>
    <x v="199"/>
    <x v="2"/>
    <x v="1"/>
    <x v="2"/>
    <n v="5.74"/>
    <n v="1.3896539999999999"/>
    <n v="2.9723402923470386"/>
    <n v="0.51782931922422271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8"/>
    <x v="378"/>
    <x v="0"/>
    <x v="2"/>
    <x v="0"/>
    <x v="2"/>
    <n v="8.5400000000000009"/>
    <n v="4.2700000000000005"/>
    <n v="0.46838407494145196"/>
    <n v="5.4845910414689919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14"/>
    <x v="379"/>
    <x v="200"/>
    <x v="2"/>
    <x v="1"/>
    <x v="2"/>
    <n v="9.01"/>
    <n v="1.1532799999999999"/>
    <n v="6.7741571864594903"/>
    <n v="0.75184874433512661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0"/>
    <x v="380"/>
    <x v="0"/>
    <x v="2"/>
    <x v="0"/>
    <x v="2"/>
    <n v="11.370000000000001"/>
    <n v="5.6850000000000005"/>
    <n v="0.35180299032541779"/>
    <n v="3.0941336000476494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4"/>
    <x v="381"/>
    <x v="201"/>
    <x v="2"/>
    <x v="1"/>
    <x v="2"/>
    <n v="25.400000000000002"/>
    <n v="6.3423799999999995"/>
    <n v="0.63143579648654058"/>
    <n v="2.4859677027029153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25"/>
    <x v="382"/>
    <x v="202"/>
    <x v="2"/>
    <x v="1"/>
    <x v="2"/>
    <n v="27.8"/>
    <n v="3.5862000000000003"/>
    <n v="2.1616022487580508"/>
    <n v="7.7755476574030605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9"/>
    <x v="383"/>
    <x v="203"/>
    <x v="7"/>
    <x v="1"/>
    <x v="2"/>
    <n v="44.800000000000004"/>
    <n v="5.54176"/>
    <n v="1.4587557695541193"/>
    <n v="3.2561512713261589E-2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26"/>
    <x v="384"/>
    <x v="204"/>
    <x v="2"/>
    <x v="1"/>
    <x v="2"/>
    <n v="86"/>
    <n v="26.23"/>
    <n v="0.12499765629394448"/>
    <n v="1.4534611196970288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23"/>
    <x v="385"/>
    <x v="205"/>
    <x v="2"/>
    <x v="1"/>
    <x v="2"/>
    <n v="87.7"/>
    <n v="16.075409999999998"/>
    <n v="0.33937158495061642"/>
    <n v="3.8696873996649536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24"/>
    <x v="385"/>
    <x v="206"/>
    <x v="2"/>
    <x v="1"/>
    <x v="2"/>
    <n v="87.7"/>
    <n v="14.979159999999998"/>
    <n v="0.39086310158701498"/>
    <n v="4.4568198584608318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4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1"/>
    <x v="386"/>
    <x v="207"/>
    <x v="3"/>
    <x v="1"/>
    <x v="0"/>
    <n v="87.74"/>
    <n v="8.7740000000000009"/>
    <n v="1.1397310234784588"/>
    <n v="1.2989868058792556E-2"/>
    <m/>
    <m/>
    <m/>
    <m/>
    <x v="3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4"/>
    <x v="387"/>
    <x v="208"/>
    <x v="2"/>
    <x v="1"/>
    <x v="2"/>
    <n v="92.23"/>
    <n v="9.2230000000000008"/>
    <n v="1.0842459069717012"/>
    <n v="1.1755891867848868E-2"/>
    <m/>
    <m/>
    <m/>
    <m/>
    <x v="2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2"/>
    <x v="388"/>
    <x v="209"/>
    <x v="2"/>
    <x v="1"/>
    <x v="2"/>
    <n v="96.53"/>
    <n v="9.6530000000000005"/>
    <n v="1.0359473738734071"/>
    <n v="1.0731869614352088E-2"/>
    <m/>
    <m/>
    <m/>
    <m/>
    <x v="2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42"/>
    <x v="389"/>
    <x v="210"/>
    <x v="2"/>
    <x v="1"/>
    <x v="2"/>
    <n v="102"/>
    <n v="59.374200000000002"/>
    <n v="2.8933743671917558E-2"/>
    <n v="2.8366415364625055E-4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0"/>
    <x v="390"/>
    <x v="211"/>
    <x v="2"/>
    <x v="1"/>
    <x v="2"/>
    <n v="105"/>
    <n v="14.994000000000002"/>
    <n v="0.46704022411952634"/>
    <n v="4.448002134471679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6"/>
    <x v="391"/>
    <x v="0"/>
    <x v="5"/>
    <x v="0"/>
    <x v="2"/>
    <n v="115.48827196496201"/>
    <n v="57.744135982481005"/>
    <n v="3.4635551575432348E-2"/>
    <n v="2.9990535823360863E-4"/>
    <m/>
    <m/>
    <m/>
    <m/>
    <x v="6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22"/>
    <x v="392"/>
    <x v="212"/>
    <x v="2"/>
    <x v="1"/>
    <x v="2"/>
    <n v="121"/>
    <n v="15.282300000000001"/>
    <n v="0.51809324340664553"/>
    <n v="4.2817623422036826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41"/>
    <x v="393"/>
    <x v="0"/>
    <x v="2"/>
    <x v="0"/>
    <x v="2"/>
    <n v="155"/>
    <n v="77.5"/>
    <n v="2.5806451612903226E-2"/>
    <n v="1.6649323621227888E-4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36"/>
    <x v="394"/>
    <x v="0"/>
    <x v="8"/>
    <x v="0"/>
    <x v="2"/>
    <n v="178.05676229116"/>
    <n v="89.028381145579999"/>
    <n v="2.2464746345657823E-2"/>
    <n v="1.2616620709368661E-4"/>
    <m/>
    <m/>
    <m/>
    <m/>
    <x v="6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29"/>
    <x v="395"/>
    <x v="213"/>
    <x v="2"/>
    <x v="1"/>
    <x v="2"/>
    <n v="191"/>
    <n v="23.1492"/>
    <n v="0.35641944786464547"/>
    <n v="1.8660704076683009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1"/>
    <x v="396"/>
    <x v="214"/>
    <x v="2"/>
    <x v="1"/>
    <x v="2"/>
    <n v="200"/>
    <n v="44"/>
    <n v="0.10330578512396695"/>
    <n v="5.1652892561983473E-4"/>
    <m/>
    <m/>
    <m/>
    <m/>
    <x v="8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28"/>
    <x v="397"/>
    <x v="215"/>
    <x v="2"/>
    <x v="1"/>
    <x v="2"/>
    <n v="213"/>
    <n v="25.7517"/>
    <n v="0.3211942743150642"/>
    <n v="1.5079543395073438E-3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7"/>
    <x v="398"/>
    <x v="0"/>
    <x v="4"/>
    <x v="0"/>
    <x v="2"/>
    <n v="239.6"/>
    <n v="119.8"/>
    <n v="1.6694490818030049E-2"/>
    <n v="6.9676505918322415E-5"/>
    <m/>
    <m/>
    <m/>
    <m/>
    <x v="7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1"/>
    <x v="399"/>
    <x v="0"/>
    <x v="2"/>
    <x v="0"/>
    <x v="2"/>
    <n v="392.6"/>
    <n v="196.3"/>
    <n v="1.0188487009679063E-2"/>
    <n v="2.5951316886599751E-5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FRA"/>
    <x v="54"/>
    <x v="54"/>
    <s v="Secteur 1"/>
    <s v="Hors influence"/>
    <s v="aval BV"/>
    <s v="Etang de Ponty, au NO site Les Salles"/>
    <x v="54"/>
    <x v="54"/>
    <x v="26"/>
    <x v="40"/>
    <x v="400"/>
    <x v="0"/>
    <x v="4"/>
    <x v="0"/>
    <x v="2"/>
    <n v="549.1"/>
    <n v="274.55"/>
    <n v="7.2846476051720999E-3"/>
    <n v="1.3266522682884902E-5"/>
    <m/>
    <m/>
    <m/>
    <m/>
    <x v="7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36"/>
    <x v="401"/>
    <x v="0"/>
    <x v="6"/>
    <x v="0"/>
    <x v="2"/>
    <n v="648.60368389780103"/>
    <n v="324.30184194890052"/>
    <n v="6.1670941736900005E-3"/>
    <n v="9.508262636790289E-6"/>
    <m/>
    <m/>
    <m/>
    <m/>
    <x v="6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"/>
    <x v="54"/>
    <x v="54"/>
    <s v="Secteur 1"/>
    <s v="Hors influence"/>
    <s v="aval BV"/>
    <s v="Etang de Ponty, au NO site Les Salles"/>
    <x v="54"/>
    <x v="54"/>
    <x v="26"/>
    <x v="40"/>
    <x v="402"/>
    <x v="0"/>
    <x v="4"/>
    <x v="0"/>
    <x v="2"/>
    <n v="841.5"/>
    <n v="420.75"/>
    <n v="4.7534165181224008E-3"/>
    <n v="5.6487421486897209E-6"/>
    <m/>
    <m/>
    <m/>
    <m/>
    <x v="7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CAL"/>
    <x v="54"/>
    <x v="54"/>
    <s v="Secteur 1"/>
    <s v="Hors influence"/>
    <s v="aval BV"/>
    <s v="Etang de Ponty, au NO site Les Salles"/>
    <x v="54"/>
    <x v="54"/>
    <x v="26"/>
    <x v="16"/>
    <x v="403"/>
    <x v="216"/>
    <x v="2"/>
    <x v="1"/>
    <x v="2"/>
    <n v="1390"/>
    <n v="171.94300000000001"/>
    <n v="4.7016013292103982E-2"/>
    <n v="3.382446999431941E-5"/>
    <m/>
    <m/>
    <m/>
    <m/>
    <x v="5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FRA"/>
    <x v="54"/>
    <x v="54"/>
    <s v="Secteur 1"/>
    <s v="Hors influence"/>
    <s v="aval BV"/>
    <s v="Etang de Ponty, au NO site Les Salles"/>
    <x v="54"/>
    <x v="54"/>
    <x v="26"/>
    <x v="40"/>
    <x v="404"/>
    <x v="0"/>
    <x v="4"/>
    <x v="0"/>
    <x v="2"/>
    <n v="5225.3"/>
    <n v="2612.65"/>
    <n v="7.6550628672037964E-4"/>
    <n v="1.4649996875210603E-7"/>
    <m/>
    <m/>
    <m/>
    <m/>
    <x v="7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0"/>
    <x v="405"/>
    <x v="0"/>
    <x v="2"/>
    <x v="0"/>
    <x v="1"/>
    <n v="1.4"/>
    <n v="0.7"/>
    <n v="2.8571428571428572"/>
    <n v="2.0408163265306127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5"/>
    <x v="405"/>
    <x v="0"/>
    <x v="2"/>
    <x v="0"/>
    <x v="1"/>
    <n v="1.4"/>
    <n v="0.7"/>
    <n v="2.8571428571428572"/>
    <n v="2.0408163265306127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8"/>
    <x v="406"/>
    <x v="0"/>
    <x v="2"/>
    <x v="0"/>
    <x v="1"/>
    <n v="1.5"/>
    <n v="0.75"/>
    <n v="2.6666666666666665"/>
    <n v="1.7777777777777777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5"/>
    <x v="406"/>
    <x v="0"/>
    <x v="2"/>
    <x v="0"/>
    <x v="1"/>
    <n v="1.5"/>
    <n v="0.75"/>
    <n v="2.6666666666666665"/>
    <n v="1.7777777777777777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3"/>
    <x v="158"/>
    <x v="0"/>
    <x v="2"/>
    <x v="0"/>
    <x v="1"/>
    <n v="1.8"/>
    <n v="0.9"/>
    <n v="2.2222222222222223"/>
    <n v="1.2345679012345678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9"/>
    <x v="252"/>
    <x v="182"/>
    <x v="2"/>
    <x v="1"/>
    <x v="1"/>
    <n v="2.4"/>
    <n v="1.2"/>
    <n v="1.6666666666666667"/>
    <n v="0.69444444444444442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2"/>
    <x v="166"/>
    <x v="0"/>
    <x v="2"/>
    <x v="0"/>
    <x v="1"/>
    <n v="2.5"/>
    <n v="1.25"/>
    <n v="1.6"/>
    <n v="0.64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8"/>
    <x v="166"/>
    <x v="160"/>
    <x v="2"/>
    <x v="1"/>
    <x v="1"/>
    <n v="2.5"/>
    <n v="1.3"/>
    <n v="1.4792899408284022"/>
    <n v="0.59171597633136086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7"/>
    <x v="407"/>
    <x v="0"/>
    <x v="2"/>
    <x v="0"/>
    <x v="1"/>
    <n v="3.1"/>
    <n v="1.55"/>
    <n v="1.2903225806451613"/>
    <n v="0.41623309053069713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1"/>
    <x v="255"/>
    <x v="0"/>
    <x v="2"/>
    <x v="0"/>
    <x v="1"/>
    <n v="4"/>
    <n v="2"/>
    <n v="1"/>
    <n v="0.25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3"/>
    <x v="255"/>
    <x v="0"/>
    <x v="2"/>
    <x v="0"/>
    <x v="1"/>
    <n v="4"/>
    <n v="2"/>
    <n v="1"/>
    <n v="0.25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4"/>
    <x v="408"/>
    <x v="133"/>
    <x v="2"/>
    <x v="1"/>
    <x v="1"/>
    <n v="4.5999999999999996"/>
    <n v="0.9"/>
    <n v="5.6790123456790118"/>
    <n v="1.2345679012345678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7"/>
    <x v="160"/>
    <x v="0"/>
    <x v="2"/>
    <x v="0"/>
    <x v="1"/>
    <n v="5"/>
    <n v="2.5"/>
    <n v="0.8"/>
    <n v="0.16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8"/>
    <x v="160"/>
    <x v="0"/>
    <x v="2"/>
    <x v="0"/>
    <x v="1"/>
    <n v="5"/>
    <n v="2.5"/>
    <n v="0.8"/>
    <n v="0.16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2"/>
    <x v="6"/>
    <x v="0"/>
    <x v="2"/>
    <x v="0"/>
    <x v="1"/>
    <n v="7"/>
    <n v="3.5"/>
    <n v="0.5714285714285714"/>
    <n v="8.1632653061224483E-2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"/>
    <x v="409"/>
    <x v="0"/>
    <x v="2"/>
    <x v="0"/>
    <x v="1"/>
    <n v="13"/>
    <n v="6.5"/>
    <n v="0.30769230769230771"/>
    <n v="2.3668639053254437E-2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6"/>
    <x v="165"/>
    <x v="0"/>
    <x v="2"/>
    <x v="0"/>
    <x v="1"/>
    <n v="14"/>
    <n v="7"/>
    <n v="0.2857142857142857"/>
    <n v="2.0408163265306121E-2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4"/>
    <x v="323"/>
    <x v="0"/>
    <x v="2"/>
    <x v="0"/>
    <x v="1"/>
    <n v="19"/>
    <n v="9.5"/>
    <n v="0.21052631578947367"/>
    <n v="1.1080332409972299E-2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9"/>
    <x v="410"/>
    <x v="0"/>
    <x v="2"/>
    <x v="0"/>
    <x v="1"/>
    <n v="28"/>
    <n v="14"/>
    <n v="0.14285714285714285"/>
    <n v="5.1020408163265302E-3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1"/>
    <x v="411"/>
    <x v="0"/>
    <x v="2"/>
    <x v="0"/>
    <x v="1"/>
    <n v="60"/>
    <n v="30"/>
    <n v="6.6666666666666666E-2"/>
    <n v="1.1111111111111111E-3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0"/>
    <x v="411"/>
    <x v="0"/>
    <x v="2"/>
    <x v="0"/>
    <x v="1"/>
    <n v="60"/>
    <n v="30"/>
    <n v="6.6666666666666666E-2"/>
    <n v="1.1111111111111111E-3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0"/>
    <x v="359"/>
    <x v="0"/>
    <x v="2"/>
    <x v="0"/>
    <x v="1"/>
    <n v="90"/>
    <n v="45"/>
    <n v="4.4444444444444446E-2"/>
    <n v="4.9382716049382717E-4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7"/>
    <x v="168"/>
    <x v="0"/>
    <x v="2"/>
    <x v="0"/>
    <x v="1"/>
    <n v="220"/>
    <n v="110"/>
    <n v="1.8181818181818181E-2"/>
    <n v="8.264462809917356E-5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9"/>
    <x v="351"/>
    <x v="0"/>
    <x v="2"/>
    <x v="0"/>
    <x v="1"/>
    <n v="1000"/>
    <n v="500"/>
    <n v="4.0000000000000001E-3"/>
    <n v="3.9999999999999998E-6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"/>
    <x v="351"/>
    <x v="0"/>
    <x v="2"/>
    <x v="0"/>
    <x v="1"/>
    <n v="1000"/>
    <n v="500"/>
    <n v="4.0000000000000001E-3"/>
    <n v="3.9999999999999998E-6"/>
    <n v="3.8"/>
    <n v="14.02"/>
    <d v="1900-02-21T06:43:12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6"/>
    <x v="412"/>
    <x v="217"/>
    <x v="2"/>
    <x v="1"/>
    <x v="1"/>
    <n v="6100"/>
    <n v="700"/>
    <n v="1.2448979591836735E-2"/>
    <n v="2.0408163265306121E-6"/>
    <n v="3.8"/>
    <n v="14.02"/>
    <n v="53.28"/>
    <n v="133383"/>
    <x v="1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0"/>
    <x v="413"/>
    <x v="0"/>
    <x v="2"/>
    <x v="0"/>
    <x v="1"/>
    <n v="0.1739"/>
    <n v="8.695E-2"/>
    <n v="23.001725129384702"/>
    <n v="132.26983973194194"/>
    <m/>
    <m/>
    <m/>
    <m/>
    <x v="2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4"/>
    <x v="414"/>
    <x v="218"/>
    <x v="2"/>
    <x v="1"/>
    <x v="1"/>
    <n v="0.40230000000000005"/>
    <n v="0.26149499999999998"/>
    <n v="5.8833306122929274"/>
    <n v="14.62423716702194"/>
    <m/>
    <m/>
    <m/>
    <m/>
    <x v="2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"/>
    <x v="415"/>
    <x v="219"/>
    <x v="2"/>
    <x v="1"/>
    <x v="1"/>
    <n v="0.67890000000000006"/>
    <n v="0.27155999999999997"/>
    <n v="9.2060686404477874"/>
    <n v="13.56027197002178"/>
    <m/>
    <m/>
    <m/>
    <m/>
    <x v="2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"/>
    <x v="55"/>
    <x v="55"/>
    <s v="Secteur 5"/>
    <m/>
    <m/>
    <s v="FP C-DO_Etang du Quinsac"/>
    <x v="33"/>
    <x v="33"/>
    <x v="7"/>
    <x v="31"/>
    <x v="416"/>
    <x v="0"/>
    <x v="3"/>
    <x v="0"/>
    <x v="1"/>
    <n v="1.0580000000000001"/>
    <n v="0.52900000000000003"/>
    <n v="3.7807183364839321"/>
    <n v="3.5734577849564575"/>
    <m/>
    <m/>
    <m/>
    <m/>
    <x v="3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"/>
    <x v="55"/>
    <x v="55"/>
    <s v="Secteur 5"/>
    <m/>
    <m/>
    <s v="FP C-DO_Etang du Quinsac"/>
    <x v="33"/>
    <x v="33"/>
    <x v="7"/>
    <x v="32"/>
    <x v="417"/>
    <x v="0"/>
    <x v="4"/>
    <x v="0"/>
    <x v="1"/>
    <n v="2.0022199999999999"/>
    <n v="1.0011099999999999"/>
    <n v="1.9977824614677708"/>
    <n v="0.99778369083705631"/>
    <m/>
    <m/>
    <m/>
    <m/>
    <x v="4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"/>
    <x v="156"/>
    <x v="220"/>
    <x v="2"/>
    <x v="1"/>
    <x v="1"/>
    <n v="2.2000000000000002"/>
    <n v="1.254"/>
    <n v="1.3990318699459974"/>
    <n v="0.6359235772481806"/>
    <m/>
    <m/>
    <m/>
    <m/>
    <x v="8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43"/>
    <x v="418"/>
    <x v="0"/>
    <x v="2"/>
    <x v="0"/>
    <x v="1"/>
    <n v="3.29"/>
    <n v="1.645"/>
    <n v="1.21580547112462"/>
    <n v="0.36954573590413986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3"/>
    <x v="419"/>
    <x v="0"/>
    <x v="2"/>
    <x v="0"/>
    <x v="1"/>
    <n v="3.62"/>
    <n v="1.81"/>
    <n v="1.1049723756906078"/>
    <n v="0.30524098775983638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8"/>
    <x v="420"/>
    <x v="0"/>
    <x v="2"/>
    <x v="0"/>
    <x v="1"/>
    <n v="3.7"/>
    <n v="1.85"/>
    <n v="1.0810810810810811"/>
    <n v="0.29218407596785972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0"/>
    <x v="421"/>
    <x v="0"/>
    <x v="2"/>
    <x v="0"/>
    <x v="1"/>
    <n v="3.74"/>
    <n v="1.87"/>
    <n v="1.0695187165775399"/>
    <n v="0.28596757127741712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3"/>
    <x v="422"/>
    <x v="0"/>
    <x v="2"/>
    <x v="0"/>
    <x v="1"/>
    <n v="3.89"/>
    <n v="1.9450000000000001"/>
    <n v="1.0282776349614395"/>
    <n v="0.26433872364047289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2"/>
    <x v="423"/>
    <x v="0"/>
    <x v="4"/>
    <x v="0"/>
    <x v="1"/>
    <n v="4.0000599999999995"/>
    <n v="2.0000299999999998"/>
    <n v="0.9999850002249967"/>
    <n v="0.24999250016874669"/>
    <m/>
    <m/>
    <m/>
    <m/>
    <x v="4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2"/>
    <x v="424"/>
    <x v="0"/>
    <x v="4"/>
    <x v="0"/>
    <x v="1"/>
    <n v="4.0291800000000002"/>
    <n v="2.0145900000000001"/>
    <n v="0.99275783161834408"/>
    <n v="0.24639202805988911"/>
    <m/>
    <m/>
    <m/>
    <m/>
    <x v="4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7"/>
    <x v="425"/>
    <x v="0"/>
    <x v="2"/>
    <x v="0"/>
    <x v="1"/>
    <n v="4.13"/>
    <n v="2.0649999999999999"/>
    <n v="0.96852300242130751"/>
    <n v="0.23450920155479602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5"/>
    <x v="426"/>
    <x v="0"/>
    <x v="2"/>
    <x v="0"/>
    <x v="1"/>
    <n v="4.1900000000000004"/>
    <n v="2.0950000000000002"/>
    <n v="0.95465393794749387"/>
    <n v="0.2278410353096644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4"/>
    <x v="427"/>
    <x v="221"/>
    <x v="2"/>
    <x v="1"/>
    <x v="1"/>
    <n v="4.7759999999999998"/>
    <n v="1.418472"/>
    <n v="2.3736833487043572"/>
    <n v="0.49700237619437965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2"/>
    <x v="428"/>
    <x v="0"/>
    <x v="4"/>
    <x v="0"/>
    <x v="1"/>
    <n v="5.0209399999999995"/>
    <n v="2.5104699999999998"/>
    <n v="0.7966635729564584"/>
    <n v="0.15866821211893758"/>
    <m/>
    <m/>
    <m/>
    <m/>
    <x v="4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2"/>
    <x v="429"/>
    <x v="0"/>
    <x v="2"/>
    <x v="0"/>
    <x v="1"/>
    <n v="5.13"/>
    <n v="2.5649999999999999"/>
    <n v="0.77972709551656916"/>
    <n v="0.15199358587067627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3"/>
    <x v="430"/>
    <x v="0"/>
    <x v="2"/>
    <x v="0"/>
    <x v="1"/>
    <n v="5.54"/>
    <n v="2.77"/>
    <n v="0.72202166064981943"/>
    <n v="0.13032881961188078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9"/>
    <x v="431"/>
    <x v="222"/>
    <x v="2"/>
    <x v="1"/>
    <x v="1"/>
    <n v="5.7040000000000006"/>
    <n v="2.7835519999999998"/>
    <n v="0.73617461713266108"/>
    <n v="0.12906287116631504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8"/>
    <x v="432"/>
    <x v="0"/>
    <x v="2"/>
    <x v="0"/>
    <x v="1"/>
    <n v="7.59"/>
    <n v="3.7949999999999999"/>
    <n v="0.5270092226613966"/>
    <n v="6.943468019254237E-2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7"/>
    <x v="238"/>
    <x v="0"/>
    <x v="4"/>
    <x v="0"/>
    <x v="1"/>
    <n v="15.8"/>
    <n v="7.9"/>
    <n v="0.25316455696202533"/>
    <n v="1.6023073225444641E-2"/>
    <m/>
    <m/>
    <m/>
    <m/>
    <x v="7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4"/>
    <x v="433"/>
    <x v="0"/>
    <x v="2"/>
    <x v="0"/>
    <x v="1"/>
    <n v="16.2"/>
    <n v="8.1"/>
    <n v="0.24691358024691357"/>
    <n v="1.5241579027587259E-2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5"/>
    <x v="434"/>
    <x v="0"/>
    <x v="2"/>
    <x v="0"/>
    <x v="1"/>
    <n v="16.899999999999999"/>
    <n v="8.4499999999999993"/>
    <n v="0.23668639053254439"/>
    <n v="1.4005111865831031E-2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8"/>
    <x v="333"/>
    <x v="0"/>
    <x v="2"/>
    <x v="0"/>
    <x v="1"/>
    <n v="17.7"/>
    <n v="8.85"/>
    <n v="0.22598870056497178"/>
    <n v="1.2767723195761117E-2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2"/>
    <x v="435"/>
    <x v="0"/>
    <x v="2"/>
    <x v="0"/>
    <x v="1"/>
    <n v="18.7"/>
    <n v="9.35"/>
    <n v="0.21390374331550802"/>
    <n v="1.1438702851096686E-2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6"/>
    <x v="436"/>
    <x v="0"/>
    <x v="5"/>
    <x v="0"/>
    <x v="1"/>
    <n v="18.7486019295788"/>
    <n v="9.3743009647894002"/>
    <n v="0.21334924145407264"/>
    <n v="1.1379474707257049E-2"/>
    <m/>
    <m/>
    <m/>
    <m/>
    <x v="6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9"/>
    <x v="437"/>
    <x v="0"/>
    <x v="2"/>
    <x v="0"/>
    <x v="1"/>
    <n v="26.900000000000002"/>
    <n v="13.450000000000001"/>
    <n v="0.14869888475836429"/>
    <n v="5.5278395820953265E-3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6"/>
    <x v="438"/>
    <x v="0"/>
    <x v="2"/>
    <x v="0"/>
    <x v="1"/>
    <n v="28.6"/>
    <n v="14.3"/>
    <n v="0.13986013986013987"/>
    <n v="4.8902146804244706E-3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0"/>
    <x v="439"/>
    <x v="0"/>
    <x v="2"/>
    <x v="0"/>
    <x v="1"/>
    <n v="33.799999999999997"/>
    <n v="16.899999999999999"/>
    <n v="0.1183431952662722"/>
    <n v="3.5012779664577577E-3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24"/>
    <x v="440"/>
    <x v="0"/>
    <x v="2"/>
    <x v="0"/>
    <x v="1"/>
    <n v="56.5"/>
    <n v="28.25"/>
    <n v="7.0796460176991149E-2"/>
    <n v="1.2530346933980734E-3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"/>
    <x v="411"/>
    <x v="0"/>
    <x v="2"/>
    <x v="0"/>
    <x v="1"/>
    <n v="60"/>
    <n v="30"/>
    <n v="6.6666666666666666E-2"/>
    <n v="1.1111111111111111E-3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6"/>
    <x v="441"/>
    <x v="0"/>
    <x v="6"/>
    <x v="0"/>
    <x v="1"/>
    <n v="71.333687566418703"/>
    <n v="35.666843783209352"/>
    <n v="5.6074487895716951E-2"/>
    <n v="7.8608704819172663E-4"/>
    <m/>
    <m/>
    <m/>
    <m/>
    <x v="6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39"/>
    <x v="442"/>
    <x v="223"/>
    <x v="7"/>
    <x v="1"/>
    <x v="1"/>
    <n v="229"/>
    <n v="28.441800000000001"/>
    <n v="0.28308791253226678"/>
    <n v="1.2361917577828243E-3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"/>
    <x v="55"/>
    <x v="55"/>
    <s v="Secteur 5"/>
    <m/>
    <m/>
    <s v="FP C-DO_Etang du Quinsac"/>
    <x v="33"/>
    <x v="33"/>
    <x v="7"/>
    <x v="36"/>
    <x v="443"/>
    <x v="0"/>
    <x v="8"/>
    <x v="0"/>
    <x v="1"/>
    <n v="262.82956299044599"/>
    <n v="131.414781495223"/>
    <n v="1.5218988132417212E-2"/>
    <n v="5.7904399943663989E-5"/>
    <m/>
    <m/>
    <m/>
    <m/>
    <x v="6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41"/>
    <x v="444"/>
    <x v="0"/>
    <x v="2"/>
    <x v="0"/>
    <x v="1"/>
    <n v="357"/>
    <n v="178.5"/>
    <n v="1.1204481792717087E-2"/>
    <n v="3.1385103060832179E-5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FRA"/>
    <x v="55"/>
    <x v="55"/>
    <s v="Secteur 5"/>
    <m/>
    <m/>
    <s v="FP C-DO_Etang du Quinsac"/>
    <x v="33"/>
    <x v="33"/>
    <x v="7"/>
    <x v="40"/>
    <x v="445"/>
    <x v="0"/>
    <x v="4"/>
    <x v="0"/>
    <x v="1"/>
    <n v="389.1"/>
    <n v="194.55"/>
    <n v="1.0280133641737341E-2"/>
    <n v="2.6420286922994964E-5"/>
    <m/>
    <m/>
    <m/>
    <m/>
    <x v="7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42"/>
    <x v="446"/>
    <x v="0"/>
    <x v="2"/>
    <x v="0"/>
    <x v="1"/>
    <n v="601"/>
    <n v="300.5"/>
    <n v="6.6555740432612314E-3"/>
    <n v="1.1074166461333164E-5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"/>
    <x v="55"/>
    <x v="55"/>
    <s v="Secteur 5"/>
    <m/>
    <m/>
    <s v="FP C-DO_Etang du Quinsac"/>
    <x v="33"/>
    <x v="33"/>
    <x v="7"/>
    <x v="40"/>
    <x v="447"/>
    <x v="0"/>
    <x v="4"/>
    <x v="0"/>
    <x v="1"/>
    <n v="752.80000000000007"/>
    <n v="376.40000000000003"/>
    <n v="5.3134962805526037E-3"/>
    <n v="7.0583106808615871E-6"/>
    <m/>
    <m/>
    <m/>
    <m/>
    <x v="7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FRA"/>
    <x v="55"/>
    <x v="55"/>
    <s v="Secteur 5"/>
    <m/>
    <m/>
    <s v="FP C-DO_Etang du Quinsac"/>
    <x v="33"/>
    <x v="33"/>
    <x v="7"/>
    <x v="40"/>
    <x v="448"/>
    <x v="0"/>
    <x v="4"/>
    <x v="0"/>
    <x v="1"/>
    <n v="3045.7000000000003"/>
    <n v="1522.8500000000001"/>
    <n v="1.3133269855862362E-3"/>
    <n v="4.3120694276725746E-7"/>
    <m/>
    <m/>
    <m/>
    <m/>
    <x v="7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CAL"/>
    <x v="55"/>
    <x v="55"/>
    <s v="Secteur 5"/>
    <m/>
    <m/>
    <s v="FP C-DO_Etang du Quinsac"/>
    <x v="33"/>
    <x v="33"/>
    <x v="7"/>
    <x v="16"/>
    <x v="449"/>
    <x v="224"/>
    <x v="2"/>
    <x v="1"/>
    <x v="1"/>
    <n v="7100"/>
    <n v="881.82"/>
    <n v="9.130581967590012E-3"/>
    <n v="1.2859974602239453E-6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7"/>
    <x v="5"/>
    <x v="9"/>
    <s v="pele"/>
    <s v="SCAL"/>
    <x v="56"/>
    <x v="56"/>
    <m/>
    <m/>
    <m/>
    <s v="PLA C-DO - Laiterie Fromagerie Duroux"/>
    <x v="55"/>
    <x v="55"/>
    <x v="27"/>
    <x v="0"/>
    <x v="450"/>
    <x v="0"/>
    <x v="2"/>
    <x v="0"/>
    <x v="0"/>
    <n v="0.54900000000000004"/>
    <n v="0.27450000000000002"/>
    <n v="7.285974499089253"/>
    <n v="13.271356100344722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23"/>
    <x v="451"/>
    <x v="225"/>
    <x v="2"/>
    <x v="1"/>
    <x v="0"/>
    <n v="0.54970000000000008"/>
    <n v="0.2462656"/>
    <n v="9.0639653168889911"/>
    <n v="16.488930902108404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25"/>
    <x v="452"/>
    <x v="0"/>
    <x v="2"/>
    <x v="0"/>
    <x v="0"/>
    <n v="0.67600000000000005"/>
    <n v="0.33800000000000002"/>
    <n v="5.9171597633136095"/>
    <n v="8.7531949161443912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8"/>
    <x v="453"/>
    <x v="0"/>
    <x v="2"/>
    <x v="0"/>
    <x v="0"/>
    <n v="0.68600000000000005"/>
    <n v="0.34300000000000003"/>
    <n v="5.8309037900874632"/>
    <n v="8.4998597523140855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14"/>
    <x v="454"/>
    <x v="0"/>
    <x v="2"/>
    <x v="0"/>
    <x v="0"/>
    <n v="0.82600000000000007"/>
    <n v="0.41300000000000003"/>
    <n v="4.8426150121065374"/>
    <n v="5.8627300388698993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13"/>
    <x v="455"/>
    <x v="0"/>
    <x v="2"/>
    <x v="0"/>
    <x v="0"/>
    <n v="0.95300000000000007"/>
    <n v="0.47650000000000003"/>
    <n v="4.1972717733473237"/>
    <n v="4.4042725848345476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29"/>
    <x v="456"/>
    <x v="226"/>
    <x v="2"/>
    <x v="1"/>
    <x v="0"/>
    <n v="1.0720000000000001"/>
    <n v="0.57887999999999995"/>
    <n v="3.1990254488872516"/>
    <n v="2.9841655306784061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12"/>
    <x v="457"/>
    <x v="0"/>
    <x v="2"/>
    <x v="0"/>
    <x v="0"/>
    <n v="1.17"/>
    <n v="0.58499999999999996"/>
    <n v="3.4188034188034191"/>
    <n v="2.9220542041054864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"/>
    <x v="56"/>
    <x v="56"/>
    <m/>
    <m/>
    <m/>
    <s v="PLA C-DO - Laiterie Fromagerie Duroux"/>
    <x v="55"/>
    <x v="55"/>
    <x v="27"/>
    <x v="31"/>
    <x v="458"/>
    <x v="0"/>
    <x v="3"/>
    <x v="0"/>
    <x v="0"/>
    <n v="1.4080000000000001"/>
    <n v="0.70400000000000007"/>
    <n v="2.8409090909090904"/>
    <n v="2.0176911157024788"/>
    <m/>
    <n v="15"/>
    <m/>
    <m/>
    <x v="3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28"/>
    <x v="459"/>
    <x v="0"/>
    <x v="2"/>
    <x v="0"/>
    <x v="0"/>
    <n v="1.47"/>
    <n v="0.73499999999999999"/>
    <n v="2.72108843537415"/>
    <n v="1.8510805682817346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17"/>
    <x v="460"/>
    <x v="0"/>
    <x v="2"/>
    <x v="0"/>
    <x v="0"/>
    <n v="1.84"/>
    <n v="0.92"/>
    <n v="2.1739130434782608"/>
    <n v="1.1814744801512287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33"/>
    <x v="461"/>
    <x v="0"/>
    <x v="2"/>
    <x v="0"/>
    <x v="0"/>
    <n v="1.95"/>
    <n v="0.97499999999999998"/>
    <n v="2.0512820512820515"/>
    <n v="1.051939513477975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"/>
    <x v="56"/>
    <x v="56"/>
    <m/>
    <m/>
    <m/>
    <s v="PLA C-DO - Laiterie Fromagerie Duroux"/>
    <x v="55"/>
    <x v="55"/>
    <x v="27"/>
    <x v="32"/>
    <x v="462"/>
    <x v="0"/>
    <x v="4"/>
    <x v="0"/>
    <x v="0"/>
    <n v="2.0220599999999997"/>
    <n v="1.0110299999999999"/>
    <n v="1.978180667240339"/>
    <n v="0.97829968806085843"/>
    <m/>
    <m/>
    <m/>
    <m/>
    <x v="4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34"/>
    <x v="155"/>
    <x v="0"/>
    <x v="2"/>
    <x v="0"/>
    <x v="0"/>
    <n v="2.7"/>
    <n v="1.35"/>
    <n v="1.4814814814814814"/>
    <n v="0.5486968449931412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38"/>
    <x v="463"/>
    <x v="0"/>
    <x v="2"/>
    <x v="0"/>
    <x v="0"/>
    <n v="2.71"/>
    <n v="1.355"/>
    <n v="1.4760147601476015"/>
    <n v="0.54465489304339543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35"/>
    <x v="463"/>
    <x v="0"/>
    <x v="2"/>
    <x v="0"/>
    <x v="0"/>
    <n v="2.71"/>
    <n v="1.355"/>
    <n v="1.4760147601476015"/>
    <n v="0.54465489304339543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22"/>
    <x v="464"/>
    <x v="0"/>
    <x v="2"/>
    <x v="0"/>
    <x v="0"/>
    <n v="3.44"/>
    <n v="1.72"/>
    <n v="1.1627906976744187"/>
    <n v="0.33802055164954031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26"/>
    <x v="465"/>
    <x v="0"/>
    <x v="2"/>
    <x v="0"/>
    <x v="0"/>
    <n v="4.34"/>
    <n v="2.17"/>
    <n v="0.92165898617511521"/>
    <n v="0.21236382169933532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30"/>
    <x v="466"/>
    <x v="227"/>
    <x v="2"/>
    <x v="1"/>
    <x v="0"/>
    <n v="4.843"/>
    <n v="1.738637"/>
    <n v="1.6021258723553347"/>
    <n v="0.33081269303228056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1"/>
    <x v="467"/>
    <x v="0"/>
    <x v="2"/>
    <x v="0"/>
    <x v="0"/>
    <n v="8.8800000000000008"/>
    <n v="4.4400000000000004"/>
    <n v="0.4504504504504504"/>
    <n v="5.0726402077753419E-2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24"/>
    <x v="468"/>
    <x v="0"/>
    <x v="2"/>
    <x v="0"/>
    <x v="0"/>
    <n v="10.1"/>
    <n v="5.05"/>
    <n v="0.39603960396039606"/>
    <n v="3.9211841976276841E-2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39"/>
    <x v="469"/>
    <x v="228"/>
    <x v="7"/>
    <x v="1"/>
    <x v="0"/>
    <n v="23.2"/>
    <n v="2.9301599999999999"/>
    <n v="2.7021242436294881"/>
    <n v="0.11647087257023656"/>
    <m/>
    <m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37"/>
    <x v="470"/>
    <x v="0"/>
    <x v="4"/>
    <x v="0"/>
    <x v="0"/>
    <n v="41.4"/>
    <n v="20.7"/>
    <n v="9.6618357487922718E-2"/>
    <n v="2.3337767509160078E-3"/>
    <m/>
    <m/>
    <m/>
    <m/>
    <x v="7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41"/>
    <x v="471"/>
    <x v="0"/>
    <x v="2"/>
    <x v="0"/>
    <x v="0"/>
    <n v="66.400000000000006"/>
    <n v="33.200000000000003"/>
    <n v="6.0240963855421679E-2"/>
    <n v="9.0724343155755528E-4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36"/>
    <x v="472"/>
    <x v="0"/>
    <x v="6"/>
    <x v="0"/>
    <x v="0"/>
    <n v="66.467982719964994"/>
    <n v="33.233991359982497"/>
    <n v="6.0179350061703017E-2"/>
    <n v="9.0538854346224865E-4"/>
    <m/>
    <m/>
    <m/>
    <m/>
    <x v="6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42"/>
    <x v="473"/>
    <x v="0"/>
    <x v="2"/>
    <x v="0"/>
    <x v="0"/>
    <n v="109"/>
    <n v="54.5"/>
    <n v="3.669724770642202E-2"/>
    <n v="3.3667199730662403E-4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9"/>
    <x v="474"/>
    <x v="0"/>
    <x v="2"/>
    <x v="0"/>
    <x v="0"/>
    <n v="591"/>
    <n v="295.5"/>
    <n v="6.7681895093062603E-3"/>
    <n v="1.1452097308470831E-5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CAL"/>
    <x v="56"/>
    <x v="56"/>
    <m/>
    <m/>
    <m/>
    <s v="PLA C-DO - Laiterie Fromagerie Duroux"/>
    <x v="55"/>
    <x v="55"/>
    <x v="27"/>
    <x v="16"/>
    <x v="475"/>
    <x v="229"/>
    <x v="2"/>
    <x v="1"/>
    <x v="0"/>
    <n v="720"/>
    <n v="90.936000000000007"/>
    <n v="8.706844785028349E-2"/>
    <n v="1.2092839979206041E-4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"/>
    <x v="56"/>
    <x v="56"/>
    <m/>
    <m/>
    <m/>
    <s v="PLA C-DO - Laiterie Fromagerie Duroux"/>
    <x v="55"/>
    <x v="55"/>
    <x v="27"/>
    <x v="40"/>
    <x v="476"/>
    <x v="0"/>
    <x v="4"/>
    <x v="0"/>
    <x v="0"/>
    <n v="3657.4"/>
    <n v="1828.7"/>
    <n v="1.0936731011100783E-3"/>
    <n v="2.9903021302293382E-7"/>
    <m/>
    <m/>
    <m/>
    <m/>
    <x v="7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FRA"/>
    <x v="56"/>
    <x v="56"/>
    <m/>
    <m/>
    <m/>
    <s v="PLA C-DO - Laiterie Fromagerie Duroux"/>
    <x v="55"/>
    <x v="55"/>
    <x v="27"/>
    <x v="40"/>
    <x v="477"/>
    <x v="0"/>
    <x v="4"/>
    <x v="0"/>
    <x v="0"/>
    <n v="6155.4000000000005"/>
    <n v="3077.7000000000003"/>
    <n v="6.4983591643110112E-4"/>
    <n v="1.0557167957096225E-7"/>
    <m/>
    <m/>
    <m/>
    <m/>
    <x v="7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34"/>
    <x v="0"/>
    <x v="0"/>
    <s v="Filtrée"/>
    <s v="LIQFIL"/>
    <x v="34"/>
    <x v="34"/>
    <s v="dordogne"/>
    <s v="aval"/>
    <s v="aval BV"/>
    <s v="Aval éloigné confluence de l'Isle"/>
    <x v="34"/>
    <x v="34"/>
    <x v="8"/>
    <x v="0"/>
    <x v="478"/>
    <x v="230"/>
    <x v="0"/>
    <x v="1"/>
    <x v="0"/>
    <n v="3.4593703051327397E-4"/>
    <n v="7.2233772626818506E-5"/>
    <n v="66300.447172375338"/>
    <n v="191654669.27320266"/>
    <m/>
    <m/>
    <m/>
    <m/>
    <x v="0"/>
    <s v="E55"/>
    <s v="44.920462999999998"/>
    <s v="-0.276135000000000"/>
    <s v="marnes, argiles, calcaires, conglomérats"/>
    <s v="cénozoïque"/>
    <s v="paléogène"/>
    <s v="siliceux, alumineux, carbonaté"/>
    <s v="Bassin d'Aquitaine"/>
    <s v="g"/>
    <s v="T"/>
    <s v="17104-g"/>
  </r>
  <r>
    <x v="34"/>
    <x v="0"/>
    <x v="0"/>
    <s v="Filtrée"/>
    <s v="LIQFIL"/>
    <x v="34"/>
    <x v="34"/>
    <s v="dordogne"/>
    <s v="aval"/>
    <s v="aval BV"/>
    <s v="Aval éloigné confluence de l'Isle"/>
    <x v="34"/>
    <x v="34"/>
    <x v="8"/>
    <x v="1"/>
    <x v="66"/>
    <x v="0"/>
    <x v="0"/>
    <x v="0"/>
    <x v="0"/>
    <n v="1.2E-2"/>
    <n v="6.0000000000000001E-3"/>
    <n v="333.33333333333331"/>
    <n v="27777.777777777777"/>
    <m/>
    <m/>
    <m/>
    <m/>
    <x v="0"/>
    <s v="E55"/>
    <s v="44.920462999999998"/>
    <s v="-0.276135000000000"/>
    <s v="marnes, argiles, calcaires, conglomérats"/>
    <s v="cénozoïque"/>
    <s v="paléogène"/>
    <s v="siliceux, alumineux, carbonaté"/>
    <s v="Bassin d'Aquitaine"/>
    <s v="g"/>
    <s v="T"/>
    <s v="17104-g"/>
  </r>
  <r>
    <x v="34"/>
    <x v="0"/>
    <x v="0"/>
    <s v="Filtrée"/>
    <s v="LIQFIL"/>
    <x v="34"/>
    <x v="34"/>
    <s v="dordogne"/>
    <s v="aval"/>
    <s v="aval BV"/>
    <s v="Aval éloigné confluence de l'Isle"/>
    <x v="34"/>
    <x v="34"/>
    <x v="8"/>
    <x v="2"/>
    <x v="479"/>
    <x v="231"/>
    <x v="0"/>
    <x v="1"/>
    <x v="0"/>
    <n v="8.9482788343872906E-3"/>
    <n v="2.18455326514082E-3"/>
    <n v="1875.0559521519222"/>
    <n v="209543.75549254011"/>
    <m/>
    <m/>
    <m/>
    <m/>
    <x v="0"/>
    <s v="E55"/>
    <s v="44.920462999999998"/>
    <s v="-0.276135000000000"/>
    <s v="marnes, argiles, calcaires, conglomérats"/>
    <s v="cénozoïque"/>
    <s v="paléogène"/>
    <s v="siliceux, alumineux, carbonaté"/>
    <s v="Bassin d'Aquitaine"/>
    <s v="g"/>
    <s v="T"/>
    <s v="17104-g"/>
  </r>
  <r>
    <x v="34"/>
    <x v="0"/>
    <x v="0"/>
    <s v="Filtrée"/>
    <s v="LIQFIL"/>
    <x v="34"/>
    <x v="34"/>
    <s v="dordogne"/>
    <s v="aval"/>
    <s v="aval BV"/>
    <s v="Aval éloigné confluence de l'Isle"/>
    <x v="34"/>
    <x v="34"/>
    <x v="8"/>
    <x v="3"/>
    <x v="480"/>
    <x v="232"/>
    <x v="0"/>
    <x v="1"/>
    <x v="0"/>
    <n v="1.64914824694441E-2"/>
    <n v="8.5707181790214502E-3"/>
    <n v="224.50461222320791"/>
    <n v="13613.36754528749"/>
    <m/>
    <m/>
    <m/>
    <m/>
    <x v="0"/>
    <s v="E55"/>
    <s v="44.920462999999998"/>
    <s v="-0.276135000000000"/>
    <s v="marnes, argiles, calcaires, conglomérats"/>
    <s v="cénozoïque"/>
    <s v="paléogène"/>
    <s v="siliceux, alumineux, carbonaté"/>
    <s v="Bassin d'Aquitaine"/>
    <s v="g"/>
    <s v="T"/>
    <s v="17104-g"/>
  </r>
  <r>
    <x v="34"/>
    <x v="0"/>
    <x v="0"/>
    <s v="Filtrée"/>
    <s v="LIQFIL"/>
    <x v="34"/>
    <x v="34"/>
    <s v="dordogne"/>
    <s v="aval"/>
    <s v="aval BV"/>
    <s v="Aval éloigné confluence de l'Isle"/>
    <x v="34"/>
    <x v="34"/>
    <x v="8"/>
    <x v="5"/>
    <x v="481"/>
    <x v="233"/>
    <x v="0"/>
    <x v="1"/>
    <x v="0"/>
    <n v="9.5223912205752201E-2"/>
    <n v="5.2766676357464799E-2"/>
    <n v="34.200034201981005"/>
    <n v="359.15384497209391"/>
    <m/>
    <m/>
    <m/>
    <m/>
    <x v="0"/>
    <s v="E55"/>
    <s v="44.920462999999998"/>
    <s v="-0.276135000000000"/>
    <s v="marnes, argiles, calcaires, conglomérats"/>
    <s v="cénozoïque"/>
    <s v="paléogène"/>
    <s v="siliceux, alumineux, carbonaté"/>
    <s v="Bassin d'Aquitaine"/>
    <s v="g"/>
    <s v="T"/>
    <s v="17104-g"/>
  </r>
  <r>
    <x v="35"/>
    <x v="0"/>
    <x v="0"/>
    <s v="Filtrée"/>
    <s v="LIQFIL"/>
    <x v="35"/>
    <x v="35"/>
    <s v="dordogne"/>
    <s v="aval"/>
    <s v="Dordogne"/>
    <s v="Aval confluence avec la Vejère"/>
    <x v="35"/>
    <x v="35"/>
    <x v="9"/>
    <x v="0"/>
    <x v="482"/>
    <x v="234"/>
    <x v="0"/>
    <x v="1"/>
    <x v="0"/>
    <n v="1.0212370619469E-4"/>
    <n v="7.1748717582416005E-5"/>
    <n v="19838.018068252673"/>
    <n v="194254779.88855213"/>
    <m/>
    <m/>
    <m/>
    <m/>
    <x v="0"/>
    <s v="EAU2"/>
    <s v="44.880530000000000"/>
    <s v="0.868813000000000"/>
    <s v="calcaires, marnes, argiles, sables"/>
    <s v="mésozoïque"/>
    <s v="crétacé"/>
    <s v="siliceux, alumineux, carbonaté"/>
    <s v="Bassin d'Aquitaine"/>
    <s v="c2"/>
    <s v="T"/>
    <s v="16715-c2"/>
  </r>
  <r>
    <x v="35"/>
    <x v="0"/>
    <x v="0"/>
    <s v="Filtrée"/>
    <s v="LIQFIL"/>
    <x v="35"/>
    <x v="35"/>
    <s v="dordogne"/>
    <s v="aval"/>
    <s v="Dordogne"/>
    <s v="Aval confluence avec la Vejère"/>
    <x v="35"/>
    <x v="35"/>
    <x v="9"/>
    <x v="1"/>
    <x v="28"/>
    <x v="235"/>
    <x v="0"/>
    <x v="1"/>
    <x v="0"/>
    <n v="1.6E-2"/>
    <n v="1.0240000000000001E-2"/>
    <n v="152.58789062499997"/>
    <n v="9536.7431640624982"/>
    <m/>
    <m/>
    <m/>
    <m/>
    <x v="0"/>
    <s v="EAU2"/>
    <s v="44.880530000000000"/>
    <s v="0.868813000000000"/>
    <s v="calcaires, marnes, argiles, sables"/>
    <s v="mésozoïque"/>
    <s v="crétacé"/>
    <s v="siliceux, alumineux, carbonaté"/>
    <s v="Bassin d'Aquitaine"/>
    <s v="c2"/>
    <s v="T"/>
    <s v="16715-c2"/>
  </r>
  <r>
    <x v="35"/>
    <x v="0"/>
    <x v="0"/>
    <s v="Filtrée"/>
    <s v="LIQFIL"/>
    <x v="35"/>
    <x v="35"/>
    <s v="dordogne"/>
    <s v="aval"/>
    <s v="Dordogne"/>
    <s v="Aval confluence avec la Vejère"/>
    <x v="35"/>
    <x v="35"/>
    <x v="9"/>
    <x v="2"/>
    <x v="483"/>
    <x v="236"/>
    <x v="0"/>
    <x v="1"/>
    <x v="0"/>
    <n v="2.9420272961886902E-3"/>
    <n v="2.1002036429904202E-3"/>
    <n v="666.99700354138827"/>
    <n v="226713.39739283294"/>
    <m/>
    <m/>
    <m/>
    <m/>
    <x v="0"/>
    <s v="EAU2"/>
    <s v="44.880530000000000"/>
    <s v="0.868813000000000"/>
    <s v="calcaires, marnes, argiles, sables"/>
    <s v="mésozoïque"/>
    <s v="crétacé"/>
    <s v="siliceux, alumineux, carbonaté"/>
    <s v="Bassin d'Aquitaine"/>
    <s v="c2"/>
    <s v="T"/>
    <s v="16715-c2"/>
  </r>
  <r>
    <x v="35"/>
    <x v="0"/>
    <x v="0"/>
    <s v="Filtrée"/>
    <s v="LIQFIL"/>
    <x v="35"/>
    <x v="35"/>
    <s v="dordogne"/>
    <s v="aval"/>
    <s v="Dordogne"/>
    <s v="Aval confluence avec la Vejère"/>
    <x v="35"/>
    <x v="35"/>
    <x v="9"/>
    <x v="3"/>
    <x v="484"/>
    <x v="0"/>
    <x v="0"/>
    <x v="0"/>
    <x v="0"/>
    <n v="1.146E-2"/>
    <n v="5.7299999999999999E-3"/>
    <n v="349.04013961605591"/>
    <n v="30457.254765798945"/>
    <m/>
    <m/>
    <m/>
    <m/>
    <x v="0"/>
    <s v="EAU2"/>
    <s v="44.880530000000000"/>
    <s v="0.868813000000000"/>
    <s v="calcaires, marnes, argiles, sables"/>
    <s v="mésozoïque"/>
    <s v="crétacé"/>
    <s v="siliceux, alumineux, carbonaté"/>
    <s v="Bassin d'Aquitaine"/>
    <s v="c2"/>
    <s v="T"/>
    <s v="16715-c2"/>
  </r>
  <r>
    <x v="35"/>
    <x v="0"/>
    <x v="0"/>
    <s v="Filtrée"/>
    <s v="LIQFIL"/>
    <x v="35"/>
    <x v="35"/>
    <s v="dordogne"/>
    <s v="aval"/>
    <s v="Dordogne"/>
    <s v="Aval confluence avec la Vejère"/>
    <x v="35"/>
    <x v="35"/>
    <x v="9"/>
    <x v="5"/>
    <x v="485"/>
    <x v="0"/>
    <x v="0"/>
    <x v="0"/>
    <x v="0"/>
    <n v="8.0699999999999994E-2"/>
    <n v="4.0349999999999997E-2"/>
    <n v="49.566294919454769"/>
    <n v="614.20439801059206"/>
    <m/>
    <m/>
    <m/>
    <m/>
    <x v="0"/>
    <s v="EAU2"/>
    <s v="44.880530000000000"/>
    <s v="0.868813000000000"/>
    <s v="calcaires, marnes, argiles, sables"/>
    <s v="mésozoïque"/>
    <s v="crétacé"/>
    <s v="siliceux, alumineux, carbonaté"/>
    <s v="Bassin d'Aquitaine"/>
    <s v="c2"/>
    <s v="T"/>
    <s v="16715-c2"/>
  </r>
  <r>
    <x v="36"/>
    <x v="0"/>
    <x v="0"/>
    <s v="Filtrée"/>
    <s v="LIQFIL"/>
    <x v="36"/>
    <x v="36"/>
    <s v="Secteur 7"/>
    <s v="amont"/>
    <s v="aval BV"/>
    <s v="Amont confluence la Dronne"/>
    <x v="36"/>
    <x v="36"/>
    <x v="10"/>
    <x v="0"/>
    <x v="486"/>
    <x v="237"/>
    <x v="0"/>
    <x v="1"/>
    <x v="0"/>
    <n v="2.7691573805309702E-4"/>
    <n v="1.1200548437720401E-4"/>
    <n v="22073.391280060569"/>
    <n v="79711580.985794753"/>
    <m/>
    <m/>
    <m/>
    <m/>
    <x v="0"/>
    <s v="E54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6"/>
    <x v="0"/>
    <x v="0"/>
    <s v="Filtrée"/>
    <s v="LIQFIL"/>
    <x v="36"/>
    <x v="36"/>
    <s v="Secteur 7"/>
    <s v="amont"/>
    <s v="aval BV"/>
    <s v="Amont confluence la Dronne"/>
    <x v="36"/>
    <x v="36"/>
    <x v="10"/>
    <x v="1"/>
    <x v="487"/>
    <x v="0"/>
    <x v="0"/>
    <x v="0"/>
    <x v="0"/>
    <n v="1.5900000000000001E-2"/>
    <n v="7.9500000000000005E-3"/>
    <n v="251.57232704402517"/>
    <n v="15822.158933586486"/>
    <m/>
    <m/>
    <m/>
    <m/>
    <x v="0"/>
    <s v="E54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6"/>
    <x v="0"/>
    <x v="0"/>
    <s v="Filtrée"/>
    <s v="LIQFIL"/>
    <x v="36"/>
    <x v="36"/>
    <s v="Secteur 7"/>
    <s v="amont"/>
    <s v="aval BV"/>
    <s v="Amont confluence la Dronne"/>
    <x v="36"/>
    <x v="36"/>
    <x v="10"/>
    <x v="2"/>
    <x v="488"/>
    <x v="238"/>
    <x v="0"/>
    <x v="1"/>
    <x v="0"/>
    <n v="7.3529042403007996E-3"/>
    <n v="3.1161049497343998E-3"/>
    <n v="757.24211121841881"/>
    <n v="102985.44445445421"/>
    <m/>
    <m/>
    <m/>
    <m/>
    <x v="0"/>
    <s v="E54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6"/>
    <x v="0"/>
    <x v="0"/>
    <s v="Filtrée"/>
    <s v="LIQFIL"/>
    <x v="36"/>
    <x v="36"/>
    <s v="Secteur 7"/>
    <s v="amont"/>
    <s v="aval BV"/>
    <s v="Amont confluence la Dronne"/>
    <x v="36"/>
    <x v="36"/>
    <x v="10"/>
    <x v="3"/>
    <x v="489"/>
    <x v="239"/>
    <x v="0"/>
    <x v="1"/>
    <x v="0"/>
    <n v="2.2138776501316199E-2"/>
    <n v="9.6365900852487807E-3"/>
    <n v="238.40032582965642"/>
    <n v="10768.450813688056"/>
    <m/>
    <m/>
    <m/>
    <m/>
    <x v="0"/>
    <s v="E54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6"/>
    <x v="0"/>
    <x v="0"/>
    <s v="Filtrée"/>
    <s v="LIQFIL"/>
    <x v="36"/>
    <x v="36"/>
    <s v="Secteur 7"/>
    <s v="amont"/>
    <s v="aval BV"/>
    <s v="Amont confluence la Dronne"/>
    <x v="36"/>
    <x v="36"/>
    <x v="10"/>
    <x v="5"/>
    <x v="490"/>
    <x v="240"/>
    <x v="0"/>
    <x v="1"/>
    <x v="0"/>
    <n v="5.0658156338711499E-2"/>
    <n v="4.42376299744364E-2"/>
    <n v="25.886043501139355"/>
    <n v="510.99458353872205"/>
    <m/>
    <m/>
    <m/>
    <m/>
    <x v="0"/>
    <s v="E54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7"/>
    <x v="0"/>
    <x v="0"/>
    <s v="Filtrée"/>
    <s v="LIQFIL"/>
    <x v="37"/>
    <x v="37"/>
    <s v="Secteur 7"/>
    <s v="Aval site"/>
    <s v="Aval site"/>
    <s v="Aval confluence la Dronne"/>
    <x v="37"/>
    <x v="37"/>
    <x v="11"/>
    <x v="0"/>
    <x v="491"/>
    <x v="241"/>
    <x v="0"/>
    <x v="1"/>
    <x v="0"/>
    <n v="4.24098345132743E-4"/>
    <n v="8.8554334262151506E-5"/>
    <n v="54081.27638256827"/>
    <n v="127520602.24531366"/>
    <m/>
    <m/>
    <m/>
    <m/>
    <x v="0"/>
    <s v="E57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7"/>
    <x v="0"/>
    <x v="0"/>
    <s v="Filtrée"/>
    <s v="LIQFIL"/>
    <x v="37"/>
    <x v="37"/>
    <s v="Secteur 7"/>
    <s v="Aval site"/>
    <s v="Aval site"/>
    <s v="Aval confluence la Dronne"/>
    <x v="37"/>
    <x v="37"/>
    <x v="11"/>
    <x v="1"/>
    <x v="492"/>
    <x v="0"/>
    <x v="0"/>
    <x v="0"/>
    <x v="0"/>
    <n v="1.83E-2"/>
    <n v="9.1500000000000001E-3"/>
    <n v="218.5792349726776"/>
    <n v="11944.22049031025"/>
    <m/>
    <m/>
    <m/>
    <m/>
    <x v="0"/>
    <s v="E57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7"/>
    <x v="0"/>
    <x v="0"/>
    <s v="Filtrée"/>
    <s v="LIQFIL"/>
    <x v="37"/>
    <x v="37"/>
    <s v="Secteur 7"/>
    <s v="Aval site"/>
    <s v="Aval site"/>
    <s v="Aval confluence la Dronne"/>
    <x v="37"/>
    <x v="37"/>
    <x v="11"/>
    <x v="2"/>
    <x v="493"/>
    <x v="242"/>
    <x v="0"/>
    <x v="1"/>
    <x v="0"/>
    <n v="1.0873180007691E-2"/>
    <n v="2.65448152967528E-3"/>
    <n v="1543.1109829934592"/>
    <n v="141919.01374776836"/>
    <m/>
    <m/>
    <m/>
    <m/>
    <x v="0"/>
    <s v="E57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7"/>
    <x v="0"/>
    <x v="0"/>
    <s v="Filtrée"/>
    <s v="LIQFIL"/>
    <x v="37"/>
    <x v="37"/>
    <s v="Secteur 7"/>
    <s v="Aval site"/>
    <s v="Aval site"/>
    <s v="Aval confluence la Dronne"/>
    <x v="37"/>
    <x v="37"/>
    <x v="11"/>
    <x v="3"/>
    <x v="494"/>
    <x v="243"/>
    <x v="0"/>
    <x v="1"/>
    <x v="0"/>
    <n v="1.5998598522115499E-2"/>
    <n v="9.2350593756485907E-3"/>
    <n v="187.58692142557138"/>
    <n v="11725.209627972257"/>
    <m/>
    <m/>
    <m/>
    <m/>
    <x v="0"/>
    <s v="E57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7"/>
    <x v="0"/>
    <x v="0"/>
    <s v="Filtrée"/>
    <s v="LIQFIL"/>
    <x v="37"/>
    <x v="37"/>
    <s v="Secteur 7"/>
    <s v="Aval site"/>
    <s v="Aval site"/>
    <s v="Aval confluence la Dronne"/>
    <x v="37"/>
    <x v="37"/>
    <x v="11"/>
    <x v="5"/>
    <x v="495"/>
    <x v="244"/>
    <x v="0"/>
    <x v="1"/>
    <x v="0"/>
    <n v="8.6287305080104598E-2"/>
    <n v="5.1146049256397E-2"/>
    <n v="32.985473315871467"/>
    <n v="382.27492775732753"/>
    <m/>
    <m/>
    <m/>
    <m/>
    <x v="0"/>
    <s v="E57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58"/>
    <x v="6"/>
    <x v="10"/>
    <m/>
    <s v="SSEC"/>
    <x v="57"/>
    <x v="57"/>
    <s v="Secteur 7"/>
    <m/>
    <m/>
    <s v="Etang de la Narde"/>
    <x v="56"/>
    <x v="56"/>
    <x v="28"/>
    <x v="43"/>
    <x v="496"/>
    <x v="0"/>
    <x v="3"/>
    <x v="0"/>
    <x v="0"/>
    <n v="0.48899999999999999"/>
    <n v="0.2445"/>
    <n v="8.1799591002044991"/>
    <n v="16.7279327202546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13"/>
    <x v="497"/>
    <x v="0"/>
    <x v="3"/>
    <x v="0"/>
    <x v="0"/>
    <n v="0.56000000000000005"/>
    <n v="0.28000000000000003"/>
    <n v="7.1428571428571423"/>
    <n v="12.755102040816325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33"/>
    <x v="498"/>
    <x v="0"/>
    <x v="3"/>
    <x v="0"/>
    <x v="0"/>
    <n v="0.60399999999999998"/>
    <n v="0.30199999999999999"/>
    <n v="6.6225165562913908"/>
    <n v="10.964431384588396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17"/>
    <x v="499"/>
    <x v="0"/>
    <x v="3"/>
    <x v="0"/>
    <x v="0"/>
    <n v="0.72499999999999998"/>
    <n v="0.36249999999999999"/>
    <n v="5.5172413793103443"/>
    <n v="7.6099881093935791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12"/>
    <x v="500"/>
    <x v="0"/>
    <x v="3"/>
    <x v="0"/>
    <x v="0"/>
    <n v="0.79700000000000004"/>
    <n v="0.39850000000000002"/>
    <n v="5.0188205771643668"/>
    <n v="6.297139996442116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8"/>
    <x v="501"/>
    <x v="0"/>
    <x v="3"/>
    <x v="0"/>
    <x v="0"/>
    <n v="0.82199999999999995"/>
    <n v="0.41099999999999998"/>
    <n v="4.8661800486618008"/>
    <n v="5.9199270664985413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14"/>
    <x v="502"/>
    <x v="245"/>
    <x v="3"/>
    <x v="1"/>
    <x v="0"/>
    <n v="1.05"/>
    <n v="0.24990000000000001"/>
    <n v="16.81344806830295"/>
    <n v="16.012807684098046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35"/>
    <x v="503"/>
    <x v="246"/>
    <x v="3"/>
    <x v="1"/>
    <x v="0"/>
    <n v="1.9610000000000001"/>
    <n v="0.77067300000000005"/>
    <n v="3.3016976877177657"/>
    <n v="1.6836806158683149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9"/>
    <x v="504"/>
    <x v="247"/>
    <x v="3"/>
    <x v="1"/>
    <x v="0"/>
    <n v="2.4529999999999998"/>
    <n v="1.187252"/>
    <n v="1.7402503448967352"/>
    <n v="0.70943756416499615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38"/>
    <x v="505"/>
    <x v="0"/>
    <x v="3"/>
    <x v="0"/>
    <x v="0"/>
    <n v="2.78"/>
    <n v="1.39"/>
    <n v="1.4388489208633095"/>
    <n v="0.51757155426737755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0"/>
    <x v="506"/>
    <x v="0"/>
    <x v="3"/>
    <x v="0"/>
    <x v="0"/>
    <n v="5.8840000000000003"/>
    <n v="2.9420000000000002"/>
    <n v="0.67980965329707677"/>
    <n v="0.11553529117897295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34"/>
    <x v="507"/>
    <x v="248"/>
    <x v="3"/>
    <x v="1"/>
    <x v="0"/>
    <n v="13.3"/>
    <n v="3.6814399999999998"/>
    <n v="0.98133251200774174"/>
    <n v="7.3784399399078326E-2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25"/>
    <x v="508"/>
    <x v="249"/>
    <x v="3"/>
    <x v="1"/>
    <x v="0"/>
    <n v="16.8"/>
    <n v="2.0966399999999998"/>
    <n v="3.8217436053974523"/>
    <n v="0.22748473841651501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39"/>
    <x v="509"/>
    <x v="250"/>
    <x v="9"/>
    <x v="1"/>
    <x v="0"/>
    <n v="27.4"/>
    <n v="3.4195199999999999"/>
    <n v="2.3432588529444227"/>
    <n v="8.5520396092862147E-2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1"/>
    <x v="510"/>
    <x v="251"/>
    <x v="3"/>
    <x v="1"/>
    <x v="3"/>
    <n v="37.4"/>
    <n v="4.7946799999999996"/>
    <n v="1.6268681147606308"/>
    <n v="4.3499147453492801E-2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4"/>
    <x v="511"/>
    <x v="252"/>
    <x v="3"/>
    <x v="1"/>
    <x v="4"/>
    <n v="39.6"/>
    <n v="12.580920000000001"/>
    <n v="0.25019025192307959"/>
    <n v="6.3179356546232222E-3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28"/>
    <x v="512"/>
    <x v="253"/>
    <x v="3"/>
    <x v="1"/>
    <x v="0"/>
    <n v="41.8"/>
    <n v="5.1790200000000004"/>
    <n v="1.5584077721610576"/>
    <n v="3.7282482587585111E-2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30"/>
    <x v="258"/>
    <x v="254"/>
    <x v="3"/>
    <x v="1"/>
    <x v="0"/>
    <n v="50"/>
    <n v="7.585"/>
    <n v="0.86907815576400882"/>
    <n v="1.7381563115280177E-2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23"/>
    <x v="513"/>
    <x v="255"/>
    <x v="3"/>
    <x v="1"/>
    <x v="0"/>
    <n v="58.7"/>
    <n v="10.93581"/>
    <n v="0.49083575218541814"/>
    <n v="8.3617674988997973E-3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22"/>
    <x v="514"/>
    <x v="256"/>
    <x v="3"/>
    <x v="1"/>
    <x v="0"/>
    <n v="61.8"/>
    <n v="8.1637799999999991"/>
    <n v="0.92726931765286802"/>
    <n v="1.5004357890823107E-2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24"/>
    <x v="515"/>
    <x v="257"/>
    <x v="3"/>
    <x v="1"/>
    <x v="0"/>
    <n v="62.13"/>
    <n v="10.31358"/>
    <n v="0.58409363048933238"/>
    <n v="9.4011529130747194E-3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42"/>
    <x v="516"/>
    <x v="0"/>
    <x v="3"/>
    <x v="0"/>
    <x v="0"/>
    <n v="134.4"/>
    <n v="67.2"/>
    <n v="2.9761904761904764E-2"/>
    <n v="2.2144274376417232E-4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58"/>
    <x v="6"/>
    <x v="10"/>
    <m/>
    <s v="SSEC"/>
    <x v="57"/>
    <x v="57"/>
    <s v="Secteur 7"/>
    <m/>
    <m/>
    <s v="Etang de la Narde"/>
    <x v="56"/>
    <x v="56"/>
    <x v="28"/>
    <x v="16"/>
    <x v="517"/>
    <x v="258"/>
    <x v="3"/>
    <x v="1"/>
    <x v="0"/>
    <n v="849"/>
    <n v="105.9552"/>
    <n v="7.5624608446027294E-2"/>
    <n v="8.9074921608983866E-5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39"/>
    <x v="0"/>
    <x v="0"/>
    <s v="Filtrée"/>
    <s v="Liquide filtré"/>
    <x v="39"/>
    <x v="39"/>
    <s v="dordogne"/>
    <s v="amont"/>
    <s v="Dordogne"/>
    <s v="Dordogne amont à Ribeyrol au lieu-dit Lac de Madic"/>
    <x v="39"/>
    <x v="39"/>
    <x v="13"/>
    <x v="0"/>
    <x v="518"/>
    <x v="0"/>
    <x v="0"/>
    <x v="0"/>
    <x v="0"/>
    <n v="6.0000000000000002E-5"/>
    <n v="3.0000000000000001E-5"/>
    <n v="66666.666666666672"/>
    <n v="1111111111.1111112"/>
    <m/>
    <m/>
    <m/>
    <m/>
    <x v="0"/>
    <s v="E1"/>
    <s v="45.385823000000002"/>
    <s v="2.458876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38"/>
    <x v="0"/>
    <x v="0"/>
    <s v="Filtrée"/>
    <s v="Liquide filtré"/>
    <x v="38"/>
    <x v="38"/>
    <s v="dordogne"/>
    <s v="aval"/>
    <s v="aval BV"/>
    <s v="Dordogne aval confluence L'Isle. "/>
    <x v="38"/>
    <x v="38"/>
    <x v="12"/>
    <x v="1"/>
    <x v="56"/>
    <x v="0"/>
    <x v="0"/>
    <x v="0"/>
    <x v="0"/>
    <n v="1.4E-2"/>
    <n v="7.0000000000000001E-3"/>
    <n v="285.71428571428567"/>
    <n v="20408.163265306121"/>
    <m/>
    <m/>
    <m/>
    <m/>
    <x v="0"/>
    <m/>
    <m/>
    <m/>
    <m/>
    <m/>
    <m/>
    <m/>
    <m/>
    <m/>
    <m/>
    <m/>
  </r>
  <r>
    <x v="39"/>
    <x v="0"/>
    <x v="0"/>
    <s v="Filtrée"/>
    <s v="Liquide filtré"/>
    <x v="39"/>
    <x v="39"/>
    <s v="dordogne"/>
    <s v="amont"/>
    <s v="Dordogne"/>
    <s v="Dordogne amont à Ribeyrol au lieu-dit Lac de Madic"/>
    <x v="39"/>
    <x v="39"/>
    <x v="13"/>
    <x v="2"/>
    <x v="519"/>
    <x v="0"/>
    <x v="0"/>
    <x v="0"/>
    <x v="0"/>
    <n v="2.5999999999999999E-3"/>
    <n v="1.2999999999999999E-3"/>
    <n v="1538.4615384615386"/>
    <n v="591715.97633136099"/>
    <m/>
    <m/>
    <m/>
    <m/>
    <x v="0"/>
    <s v="E1"/>
    <s v="45.385823000000002"/>
    <s v="2.458876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39"/>
    <x v="0"/>
    <x v="0"/>
    <s v="Filtrée"/>
    <s v="Liquide filtré"/>
    <x v="39"/>
    <x v="39"/>
    <s v="dordogne"/>
    <s v="amont"/>
    <s v="Dordogne"/>
    <s v="Dordogne amont à Ribeyrol au lieu-dit Lac de Madic"/>
    <x v="39"/>
    <x v="39"/>
    <x v="13"/>
    <x v="3"/>
    <x v="520"/>
    <x v="0"/>
    <x v="0"/>
    <x v="0"/>
    <x v="0"/>
    <n v="1.0999999999999999E-2"/>
    <n v="5.4999999999999997E-3"/>
    <n v="363.63636363636368"/>
    <n v="33057.851239669428"/>
    <m/>
    <m/>
    <m/>
    <m/>
    <x v="0"/>
    <s v="E1"/>
    <s v="45.385823000000002"/>
    <s v="2.458876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39"/>
    <x v="0"/>
    <x v="0"/>
    <s v="Filtrée"/>
    <s v="Liquide filtré"/>
    <x v="39"/>
    <x v="39"/>
    <s v="dordogne"/>
    <s v="amont"/>
    <s v="Dordogne"/>
    <s v="Dordogne amont à Ribeyrol au lieu-dit Lac de Madic"/>
    <x v="39"/>
    <x v="39"/>
    <x v="13"/>
    <x v="5"/>
    <x v="521"/>
    <x v="259"/>
    <x v="0"/>
    <x v="1"/>
    <x v="0"/>
    <n v="7.9290256318916397E-2"/>
    <n v="4.6851793360613403E-2"/>
    <n v="36.121633633836204"/>
    <n v="455.56207421691244"/>
    <m/>
    <m/>
    <m/>
    <m/>
    <x v="0"/>
    <s v="E1"/>
    <s v="45.385823000000002"/>
    <s v="2.458876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39"/>
    <x v="0"/>
    <x v="0"/>
    <s v="Filtrée"/>
    <s v="Liquide filtré"/>
    <x v="39"/>
    <x v="39"/>
    <s v="dordogne"/>
    <s v="amont"/>
    <s v="Dordogne"/>
    <s v="Dordogne amont à Ribeyrol au lieu-dit Lac de Madic"/>
    <x v="39"/>
    <x v="39"/>
    <x v="13"/>
    <x v="6"/>
    <x v="522"/>
    <x v="0"/>
    <x v="1"/>
    <x v="0"/>
    <x v="0"/>
    <n v="6.96"/>
    <n v="3.48"/>
    <n v="0.57471264367816088"/>
    <n v="8.2573655700885193E-2"/>
    <m/>
    <m/>
    <m/>
    <m/>
    <x v="0"/>
    <s v="E1"/>
    <s v="45.385823000000002"/>
    <s v="2.458876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0"/>
    <x v="0"/>
    <x v="0"/>
    <s v="Filtrée"/>
    <s v="Liquide filtré"/>
    <x v="40"/>
    <x v="40"/>
    <s v="dordogne"/>
    <s v="aval"/>
    <s v="Dordogne"/>
    <s v="Dordogne aval conflence le Combret"/>
    <x v="40"/>
    <x v="40"/>
    <x v="14"/>
    <x v="0"/>
    <x v="518"/>
    <x v="0"/>
    <x v="0"/>
    <x v="0"/>
    <x v="0"/>
    <n v="6.0000000000000002E-5"/>
    <n v="3.0000000000000001E-5"/>
    <n v="66666.666666666672"/>
    <n v="1111111111.1111112"/>
    <m/>
    <m/>
    <m/>
    <m/>
    <x v="0"/>
    <s v="E2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40"/>
    <x v="0"/>
    <x v="0"/>
    <s v="Filtrée"/>
    <s v="Liquide filtré"/>
    <x v="40"/>
    <x v="40"/>
    <s v="dordogne"/>
    <s v="aval"/>
    <s v="Dordogne"/>
    <s v="Dordogne aval conflence le Combret"/>
    <x v="40"/>
    <x v="40"/>
    <x v="14"/>
    <x v="2"/>
    <x v="519"/>
    <x v="0"/>
    <x v="0"/>
    <x v="0"/>
    <x v="0"/>
    <n v="2.5999999999999999E-3"/>
    <n v="1.2999999999999999E-3"/>
    <n v="1538.4615384615386"/>
    <n v="591715.97633136099"/>
    <m/>
    <m/>
    <m/>
    <m/>
    <x v="0"/>
    <s v="E2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40"/>
    <x v="0"/>
    <x v="0"/>
    <s v="Filtrée"/>
    <s v="Liquide filtré"/>
    <x v="40"/>
    <x v="40"/>
    <s v="dordogne"/>
    <s v="aval"/>
    <s v="Dordogne"/>
    <s v="Dordogne aval conflence le Combret"/>
    <x v="40"/>
    <x v="40"/>
    <x v="14"/>
    <x v="3"/>
    <x v="72"/>
    <x v="0"/>
    <x v="0"/>
    <x v="0"/>
    <x v="0"/>
    <n v="0.01"/>
    <n v="5.0000000000000001E-3"/>
    <n v="400"/>
    <n v="40000"/>
    <m/>
    <m/>
    <m/>
    <m/>
    <x v="0"/>
    <s v="E2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40"/>
    <x v="0"/>
    <x v="0"/>
    <s v="Filtrée"/>
    <s v="Liquide filtré"/>
    <x v="40"/>
    <x v="40"/>
    <s v="dordogne"/>
    <s v="aval"/>
    <s v="Dordogne"/>
    <s v="Dordogne aval conflence le Combret"/>
    <x v="40"/>
    <x v="40"/>
    <x v="14"/>
    <x v="5"/>
    <x v="523"/>
    <x v="260"/>
    <x v="0"/>
    <x v="1"/>
    <x v="0"/>
    <n v="7.1030548289006901E-2"/>
    <n v="4.4728315499229399E-2"/>
    <n v="35.504228647630292"/>
    <n v="499.84449652805415"/>
    <m/>
    <m/>
    <m/>
    <m/>
    <x v="0"/>
    <s v="E2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40"/>
    <x v="0"/>
    <x v="0"/>
    <s v="Filtrée"/>
    <s v="Liquide filtré"/>
    <x v="40"/>
    <x v="40"/>
    <s v="dordogne"/>
    <s v="aval"/>
    <s v="Dordogne"/>
    <s v="Dordogne aval conflence le Combret"/>
    <x v="40"/>
    <x v="40"/>
    <x v="14"/>
    <x v="6"/>
    <x v="524"/>
    <x v="0"/>
    <x v="1"/>
    <x v="0"/>
    <x v="0"/>
    <n v="7.26"/>
    <n v="3.63"/>
    <n v="0.55096418732782371"/>
    <n v="7.5890383929452299E-2"/>
    <m/>
    <m/>
    <m/>
    <m/>
    <x v="0"/>
    <s v="E2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41"/>
    <x v="0"/>
    <x v="0"/>
    <s v="Filtrée"/>
    <s v="Liquide filtré"/>
    <x v="41"/>
    <x v="41"/>
    <s v="dordogne"/>
    <s v="aval"/>
    <s v="Dordogne"/>
    <s v="Dordogne aval confluence la Diège"/>
    <x v="41"/>
    <x v="41"/>
    <x v="15"/>
    <x v="0"/>
    <x v="518"/>
    <x v="0"/>
    <x v="0"/>
    <x v="0"/>
    <x v="0"/>
    <n v="6.0000000000000002E-5"/>
    <n v="3.0000000000000001E-5"/>
    <n v="66666.666666666672"/>
    <n v="1111111111.1111112"/>
    <m/>
    <m/>
    <m/>
    <m/>
    <x v="0"/>
    <s v="E4"/>
    <s v="45.416558000000002"/>
    <s v="2.36947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39"/>
    <x v="0"/>
    <x v="0"/>
    <s v="Filtrée"/>
    <s v="Liquide filtré"/>
    <x v="39"/>
    <x v="39"/>
    <s v="dordogne"/>
    <s v="amont"/>
    <s v="Dordogne"/>
    <s v="Dordogne amont à Ribeyrol au lieu-dit Lac de Madic"/>
    <x v="39"/>
    <x v="39"/>
    <x v="13"/>
    <x v="1"/>
    <x v="28"/>
    <x v="0"/>
    <x v="0"/>
    <x v="0"/>
    <x v="0"/>
    <n v="1.6E-2"/>
    <n v="8.0000000000000002E-3"/>
    <n v="250.00000000000003"/>
    <n v="15625"/>
    <m/>
    <m/>
    <m/>
    <m/>
    <x v="0"/>
    <m/>
    <m/>
    <m/>
    <m/>
    <m/>
    <m/>
    <m/>
    <m/>
    <m/>
    <m/>
    <m/>
  </r>
  <r>
    <x v="40"/>
    <x v="0"/>
    <x v="0"/>
    <s v="Filtrée"/>
    <s v="Liquide filtré"/>
    <x v="40"/>
    <x v="40"/>
    <s v="dordogne"/>
    <s v="aval"/>
    <s v="Dordogne"/>
    <s v="Dordogne aval conflence le Combret"/>
    <x v="40"/>
    <x v="40"/>
    <x v="14"/>
    <x v="1"/>
    <x v="66"/>
    <x v="0"/>
    <x v="0"/>
    <x v="0"/>
    <x v="0"/>
    <n v="1.2E-2"/>
    <n v="6.0000000000000001E-3"/>
    <n v="333.33333333333331"/>
    <n v="27777.777777777777"/>
    <m/>
    <m/>
    <m/>
    <m/>
    <x v="0"/>
    <s v="E2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41"/>
    <x v="0"/>
    <x v="0"/>
    <s v="Filtrée"/>
    <s v="Liquide filtré"/>
    <x v="41"/>
    <x v="41"/>
    <s v="dordogne"/>
    <s v="aval"/>
    <s v="Dordogne"/>
    <s v="Dordogne aval confluence la Diège"/>
    <x v="41"/>
    <x v="41"/>
    <x v="15"/>
    <x v="2"/>
    <x v="519"/>
    <x v="0"/>
    <x v="0"/>
    <x v="0"/>
    <x v="0"/>
    <n v="2.5999999999999999E-3"/>
    <n v="1.2999999999999999E-3"/>
    <n v="1538.4615384615386"/>
    <n v="591715.97633136099"/>
    <m/>
    <m/>
    <m/>
    <m/>
    <x v="0"/>
    <s v="E4"/>
    <s v="45.416558000000002"/>
    <s v="2.36947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1"/>
    <x v="0"/>
    <x v="0"/>
    <s v="Filtrée"/>
    <s v="Liquide filtré"/>
    <x v="41"/>
    <x v="41"/>
    <s v="dordogne"/>
    <s v="aval"/>
    <s v="Dordogne"/>
    <s v="Dordogne aval confluence la Diège"/>
    <x v="41"/>
    <x v="41"/>
    <x v="15"/>
    <x v="3"/>
    <x v="525"/>
    <x v="0"/>
    <x v="0"/>
    <x v="0"/>
    <x v="0"/>
    <n v="6.1061649912621096E-3"/>
    <n v="3.0530824956310548E-3"/>
    <n v="655.07564989219577"/>
    <n v="107281.02677042065"/>
    <m/>
    <m/>
    <m/>
    <m/>
    <x v="0"/>
    <s v="E4"/>
    <s v="45.416558000000002"/>
    <s v="2.36947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1"/>
    <x v="0"/>
    <x v="0"/>
    <s v="Filtrée"/>
    <s v="Liquide filtré"/>
    <x v="41"/>
    <x v="41"/>
    <s v="dordogne"/>
    <s v="aval"/>
    <s v="Dordogne"/>
    <s v="Dordogne aval confluence la Diège"/>
    <x v="41"/>
    <x v="41"/>
    <x v="15"/>
    <x v="5"/>
    <x v="526"/>
    <x v="261"/>
    <x v="0"/>
    <x v="1"/>
    <x v="0"/>
    <n v="5.9138831996449197E-2"/>
    <n v="4.4122377854711597E-2"/>
    <n v="30.377702448696507"/>
    <n v="513.66760930483781"/>
    <m/>
    <m/>
    <m/>
    <m/>
    <x v="0"/>
    <s v="E4"/>
    <s v="45.416558000000002"/>
    <s v="2.36947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1"/>
    <x v="0"/>
    <x v="0"/>
    <s v="Filtrée"/>
    <s v="Liquide filtré"/>
    <x v="41"/>
    <x v="41"/>
    <s v="dordogne"/>
    <s v="aval"/>
    <s v="Dordogne"/>
    <s v="Dordogne aval confluence la Diège"/>
    <x v="41"/>
    <x v="41"/>
    <x v="15"/>
    <x v="6"/>
    <x v="527"/>
    <x v="0"/>
    <x v="1"/>
    <x v="0"/>
    <x v="0"/>
    <n v="7.31"/>
    <n v="3.6549999999999998"/>
    <n v="0.54719562243502051"/>
    <n v="7.4855762303012385E-2"/>
    <m/>
    <m/>
    <m/>
    <m/>
    <x v="0"/>
    <s v="E4"/>
    <s v="45.416558000000002"/>
    <s v="2.36947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2"/>
    <x v="0"/>
    <x v="3"/>
    <s v="Filtrée"/>
    <s v="Liquide filtré"/>
    <x v="42"/>
    <x v="42"/>
    <s v="dordogne"/>
    <m/>
    <s v="Dordogne"/>
    <s v="Dordogne au barrage de Marèges"/>
    <x v="42"/>
    <x v="42"/>
    <x v="16"/>
    <x v="0"/>
    <x v="518"/>
    <x v="0"/>
    <x v="0"/>
    <x v="0"/>
    <x v="0"/>
    <n v="6.0000000000000002E-5"/>
    <n v="3.0000000000000001E-5"/>
    <n v="66666.666666666672"/>
    <n v="1111111111.1111112"/>
    <m/>
    <m/>
    <m/>
    <m/>
    <x v="0"/>
    <s v="E5a"/>
    <s v="45.392487000000003"/>
    <s v="2.36411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1"/>
    <x v="0"/>
    <x v="0"/>
    <s v="Filtrée"/>
    <s v="Liquide filtré"/>
    <x v="41"/>
    <x v="41"/>
    <s v="dordogne"/>
    <s v="aval"/>
    <s v="Dordogne"/>
    <s v="Dordogne aval confluence la Diège"/>
    <x v="41"/>
    <x v="41"/>
    <x v="15"/>
    <x v="1"/>
    <x v="66"/>
    <x v="0"/>
    <x v="0"/>
    <x v="0"/>
    <x v="0"/>
    <n v="1.2E-2"/>
    <n v="6.0000000000000001E-3"/>
    <n v="333.33333333333331"/>
    <n v="27777.777777777777"/>
    <m/>
    <m/>
    <m/>
    <m/>
    <x v="0"/>
    <s v="E4"/>
    <s v="45.416558000000002"/>
    <s v="2.36947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2"/>
    <x v="0"/>
    <x v="3"/>
    <s v="Filtrée"/>
    <s v="Liquide filtré"/>
    <x v="42"/>
    <x v="42"/>
    <s v="dordogne"/>
    <m/>
    <s v="Dordogne"/>
    <s v="Dordogne au barrage de Marèges"/>
    <x v="42"/>
    <x v="42"/>
    <x v="16"/>
    <x v="2"/>
    <x v="519"/>
    <x v="0"/>
    <x v="0"/>
    <x v="0"/>
    <x v="0"/>
    <n v="2.5999999999999999E-3"/>
    <n v="1.2999999999999999E-3"/>
    <n v="1538.4615384615386"/>
    <n v="591715.97633136099"/>
    <m/>
    <m/>
    <m/>
    <m/>
    <x v="0"/>
    <s v="E5a"/>
    <s v="45.392487000000003"/>
    <s v="2.36411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2"/>
    <x v="0"/>
    <x v="3"/>
    <s v="Filtrée"/>
    <s v="Liquide filtré"/>
    <x v="42"/>
    <x v="42"/>
    <s v="dordogne"/>
    <m/>
    <s v="Dordogne"/>
    <s v="Dordogne au barrage de Marèges"/>
    <x v="42"/>
    <x v="42"/>
    <x v="16"/>
    <x v="3"/>
    <x v="528"/>
    <x v="0"/>
    <x v="0"/>
    <x v="0"/>
    <x v="0"/>
    <n v="8.6999999999999994E-3"/>
    <n v="4.3499999999999997E-3"/>
    <n v="459.77011494252878"/>
    <n v="52847.139648566532"/>
    <m/>
    <m/>
    <m/>
    <m/>
    <x v="0"/>
    <s v="E5a"/>
    <s v="45.392487000000003"/>
    <s v="2.36411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2"/>
    <x v="0"/>
    <x v="3"/>
    <s v="Filtrée"/>
    <s v="Liquide filtré"/>
    <x v="42"/>
    <x v="42"/>
    <s v="dordogne"/>
    <m/>
    <s v="Dordogne"/>
    <s v="Dordogne au barrage de Marèges"/>
    <x v="42"/>
    <x v="42"/>
    <x v="16"/>
    <x v="5"/>
    <x v="529"/>
    <x v="262"/>
    <x v="0"/>
    <x v="1"/>
    <x v="0"/>
    <n v="5.0523524151074799E-2"/>
    <n v="4.3380325494555103E-2"/>
    <n v="26.847757936408389"/>
    <n v="531.39123581578679"/>
    <m/>
    <m/>
    <m/>
    <m/>
    <x v="0"/>
    <s v="E5a"/>
    <s v="45.392487000000003"/>
    <s v="2.36411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2"/>
    <x v="0"/>
    <x v="3"/>
    <s v="Filtrée"/>
    <s v="Liquide filtré"/>
    <x v="42"/>
    <x v="42"/>
    <s v="dordogne"/>
    <m/>
    <s v="Dordogne"/>
    <s v="Dordogne au barrage de Marèges"/>
    <x v="42"/>
    <x v="42"/>
    <x v="16"/>
    <x v="6"/>
    <x v="54"/>
    <x v="0"/>
    <x v="1"/>
    <x v="0"/>
    <x v="0"/>
    <n v="6.9"/>
    <n v="3.45"/>
    <n v="0.57971014492753614"/>
    <n v="8.401596303297626E-2"/>
    <m/>
    <m/>
    <m/>
    <m/>
    <x v="0"/>
    <s v="E5a"/>
    <s v="45.392487000000003"/>
    <s v="2.36411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3"/>
    <x v="0"/>
    <x v="0"/>
    <s v="Filtrée"/>
    <s v="Liquide filtré"/>
    <x v="43"/>
    <x v="43"/>
    <s v="dordogne"/>
    <m/>
    <s v="Dordogne"/>
    <s v="au pont de Vernejoux"/>
    <x v="43"/>
    <x v="43"/>
    <x v="17"/>
    <x v="0"/>
    <x v="518"/>
    <x v="0"/>
    <x v="0"/>
    <x v="0"/>
    <x v="0"/>
    <n v="6.0000000000000002E-5"/>
    <n v="3.0000000000000001E-5"/>
    <n v="66666.666666666672"/>
    <n v="1111111111.1111112"/>
    <m/>
    <m/>
    <m/>
    <m/>
    <x v="0"/>
    <s v="E3b"/>
    <s v="45.364393000000000"/>
    <s v="2.36840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2"/>
    <x v="0"/>
    <x v="3"/>
    <s v="Filtrée"/>
    <s v="Liquide filtré"/>
    <x v="42"/>
    <x v="42"/>
    <s v="dordogne"/>
    <m/>
    <s v="Dordogne"/>
    <s v="Dordogne au barrage de Marèges"/>
    <x v="42"/>
    <x v="42"/>
    <x v="16"/>
    <x v="1"/>
    <x v="530"/>
    <x v="0"/>
    <x v="0"/>
    <x v="0"/>
    <x v="0"/>
    <n v="1.2500000000000001E-2"/>
    <n v="6.2500000000000003E-3"/>
    <n v="319.99999999999994"/>
    <n v="25599.999999999996"/>
    <m/>
    <m/>
    <m/>
    <m/>
    <x v="0"/>
    <s v="E5a"/>
    <s v="45.392487000000003"/>
    <s v="2.36411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3"/>
    <x v="0"/>
    <x v="0"/>
    <s v="Filtrée"/>
    <s v="Liquide filtré"/>
    <x v="43"/>
    <x v="43"/>
    <s v="dordogne"/>
    <m/>
    <s v="Dordogne"/>
    <s v="au pont de Vernejoux"/>
    <x v="43"/>
    <x v="43"/>
    <x v="17"/>
    <x v="2"/>
    <x v="519"/>
    <x v="0"/>
    <x v="0"/>
    <x v="0"/>
    <x v="0"/>
    <n v="2.5999999999999999E-3"/>
    <n v="1.2999999999999999E-3"/>
    <n v="1538.4615384615386"/>
    <n v="591715.97633136099"/>
    <m/>
    <m/>
    <m/>
    <m/>
    <x v="0"/>
    <s v="E3b"/>
    <s v="45.364393000000000"/>
    <s v="2.36840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3"/>
    <x v="0"/>
    <x v="0"/>
    <s v="Filtrée"/>
    <s v="Liquide filtré"/>
    <x v="43"/>
    <x v="43"/>
    <s v="dordogne"/>
    <m/>
    <s v="Dordogne"/>
    <s v="au pont de Vernejoux"/>
    <x v="43"/>
    <x v="43"/>
    <x v="17"/>
    <x v="3"/>
    <x v="531"/>
    <x v="263"/>
    <x v="0"/>
    <x v="1"/>
    <x v="0"/>
    <n v="1.50284622974763E-2"/>
    <n v="6.6782052160964198E-3"/>
    <n v="336.9729385819698"/>
    <n v="22422.31652925376"/>
    <m/>
    <m/>
    <m/>
    <m/>
    <x v="0"/>
    <s v="E3b"/>
    <s v="45.364393000000000"/>
    <s v="2.36840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3"/>
    <x v="0"/>
    <x v="0"/>
    <s v="Filtrée"/>
    <s v="Liquide filtré"/>
    <x v="43"/>
    <x v="43"/>
    <s v="dordogne"/>
    <m/>
    <s v="Dordogne"/>
    <s v="au pont de Vernejoux"/>
    <x v="43"/>
    <x v="43"/>
    <x v="17"/>
    <x v="5"/>
    <x v="532"/>
    <x v="264"/>
    <x v="0"/>
    <x v="1"/>
    <x v="0"/>
    <n v="6.0582006047424503E-2"/>
    <n v="4.5004720594343801E-2"/>
    <n v="29.910764290502289"/>
    <n v="493.72356978551841"/>
    <m/>
    <m/>
    <m/>
    <m/>
    <x v="0"/>
    <s v="E3b"/>
    <s v="45.364393000000000"/>
    <s v="2.36840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4"/>
    <x v="0"/>
    <x v="0"/>
    <s v="Filtrée"/>
    <s v="Liquide filtré"/>
    <x v="44"/>
    <x v="44"/>
    <s v="dordogne"/>
    <s v="aval"/>
    <s v="Dordogne"/>
    <s v="Dordogne aval confluence la Luzege"/>
    <x v="44"/>
    <x v="44"/>
    <x v="18"/>
    <x v="0"/>
    <x v="533"/>
    <x v="265"/>
    <x v="0"/>
    <x v="1"/>
    <x v="0"/>
    <n v="7.9859898323192901E-5"/>
    <n v="5.6106907048866397E-5"/>
    <n v="25368.57635966743"/>
    <n v="317663519.39243442"/>
    <m/>
    <m/>
    <m/>
    <m/>
    <x v="0"/>
    <s v="E13"/>
    <s v="45.220115000000000"/>
    <s v="2.112536000000000"/>
    <s v="micaschistes, paragneiss"/>
    <s v="protozoïque, paléozoïque"/>
    <s v="néoprotozoïque, ordovicien"/>
    <s v="siliceux, alumineux"/>
    <s v="Massif central"/>
    <s v="bo"/>
    <s v="T"/>
    <s v="16231-bo"/>
  </r>
  <r>
    <x v="44"/>
    <x v="0"/>
    <x v="0"/>
    <s v="Filtrée"/>
    <s v="Liquide filtré"/>
    <x v="44"/>
    <x v="44"/>
    <s v="dordogne"/>
    <s v="aval"/>
    <s v="Dordogne"/>
    <s v="Dordogne aval confluence la Luzege"/>
    <x v="44"/>
    <x v="44"/>
    <x v="18"/>
    <x v="2"/>
    <x v="534"/>
    <x v="266"/>
    <x v="0"/>
    <x v="1"/>
    <x v="0"/>
    <n v="2.1820257398239601E-3"/>
    <n v="1.55766685571338E-3"/>
    <n v="899.31266853576221"/>
    <n v="412145.76534203318"/>
    <m/>
    <m/>
    <m/>
    <m/>
    <x v="0"/>
    <s v="E13"/>
    <s v="45.220115000000000"/>
    <s v="2.112536000000000"/>
    <s v="micaschistes, paragneiss"/>
    <s v="protozoïque, paléozoïque"/>
    <s v="néoprotozoïque, ordovicien"/>
    <s v="siliceux, alumineux"/>
    <s v="Massif central"/>
    <s v="bo"/>
    <s v="T"/>
    <s v="16231-bo"/>
  </r>
  <r>
    <x v="44"/>
    <x v="0"/>
    <x v="0"/>
    <s v="Filtrée"/>
    <s v="Liquide filtré"/>
    <x v="44"/>
    <x v="44"/>
    <s v="dordogne"/>
    <s v="aval"/>
    <s v="Dordogne"/>
    <s v="Dordogne aval confluence la Luzege"/>
    <x v="44"/>
    <x v="44"/>
    <x v="18"/>
    <x v="3"/>
    <x v="535"/>
    <x v="267"/>
    <x v="0"/>
    <x v="1"/>
    <x v="0"/>
    <n v="2.26339575321555E-2"/>
    <n v="8.5183098099160508E-3"/>
    <n v="311.92747820852458"/>
    <n v="13781.393632349844"/>
    <m/>
    <m/>
    <m/>
    <m/>
    <x v="0"/>
    <s v="E13"/>
    <s v="45.220115000000000"/>
    <s v="2.112536000000000"/>
    <s v="micaschistes, paragneiss"/>
    <s v="protozoïque, paléozoïque"/>
    <s v="néoprotozoïque, ordovicien"/>
    <s v="siliceux, alumineux"/>
    <s v="Massif central"/>
    <s v="bo"/>
    <s v="T"/>
    <s v="16231-bo"/>
  </r>
  <r>
    <x v="44"/>
    <x v="0"/>
    <x v="0"/>
    <s v="Filtrée"/>
    <s v="Liquide filtré"/>
    <x v="44"/>
    <x v="44"/>
    <s v="dordogne"/>
    <s v="aval"/>
    <s v="Dordogne"/>
    <s v="Dordogne aval confluence la Luzege"/>
    <x v="44"/>
    <x v="44"/>
    <x v="18"/>
    <x v="5"/>
    <x v="536"/>
    <x v="268"/>
    <x v="0"/>
    <x v="1"/>
    <x v="0"/>
    <n v="6.8985637296925501E-2"/>
    <n v="4.67215829477447E-2"/>
    <n v="31.602656001117484"/>
    <n v="458.10486413417431"/>
    <m/>
    <m/>
    <m/>
    <m/>
    <x v="0"/>
    <s v="E13"/>
    <s v="45.220115000000000"/>
    <s v="2.112536000000000"/>
    <s v="micaschistes, paragneiss"/>
    <s v="protozoïque, paléozoïque"/>
    <s v="néoprotozoïque, ordovicien"/>
    <s v="siliceux, alumineux"/>
    <s v="Massif central"/>
    <s v="bo"/>
    <s v="T"/>
    <s v="16231-bo"/>
  </r>
  <r>
    <x v="44"/>
    <x v="0"/>
    <x v="0"/>
    <s v="Filtrée"/>
    <s v="Liquide filtré"/>
    <x v="44"/>
    <x v="44"/>
    <s v="dordogne"/>
    <s v="aval"/>
    <s v="Dordogne"/>
    <s v="Dordogne aval confluence la Luzege"/>
    <x v="44"/>
    <x v="44"/>
    <x v="18"/>
    <x v="6"/>
    <x v="537"/>
    <x v="0"/>
    <x v="1"/>
    <x v="0"/>
    <x v="0"/>
    <n v="7.15"/>
    <n v="3.5750000000000002"/>
    <n v="0.55944055944055948"/>
    <n v="7.824343488679153E-2"/>
    <m/>
    <m/>
    <m/>
    <m/>
    <x v="0"/>
    <s v="E13"/>
    <s v="45.220115000000000"/>
    <s v="2.112536000000000"/>
    <s v="micaschistes, paragneiss"/>
    <s v="protozoïque, paléozoïque"/>
    <s v="néoprotozoïque, ordovicien"/>
    <s v="siliceux, alumineux"/>
    <s v="Massif central"/>
    <s v="bo"/>
    <s v="T"/>
    <s v="16231-bo"/>
  </r>
  <r>
    <x v="45"/>
    <x v="0"/>
    <x v="3"/>
    <s v="Filtrée"/>
    <s v="Liquide filtré"/>
    <x v="45"/>
    <x v="45"/>
    <s v="dordogne"/>
    <m/>
    <s v="Dordogne"/>
    <s v="barrage d'Argentat"/>
    <x v="45"/>
    <x v="45"/>
    <x v="19"/>
    <x v="0"/>
    <x v="518"/>
    <x v="0"/>
    <x v="0"/>
    <x v="0"/>
    <x v="0"/>
    <n v="6.0000000000000002E-5"/>
    <n v="3.0000000000000001E-5"/>
    <n v="66666.666666666672"/>
    <n v="1111111111.1111112"/>
    <m/>
    <m/>
    <m/>
    <m/>
    <x v="0"/>
    <s v="E24a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43"/>
    <x v="0"/>
    <x v="0"/>
    <s v="Filtrée"/>
    <s v="Liquide filtré"/>
    <x v="43"/>
    <x v="43"/>
    <s v="dordogne"/>
    <m/>
    <s v="Dordogne"/>
    <s v="au pont de Vernejoux"/>
    <x v="43"/>
    <x v="43"/>
    <x v="17"/>
    <x v="1"/>
    <x v="520"/>
    <x v="0"/>
    <x v="0"/>
    <x v="0"/>
    <x v="0"/>
    <n v="1.0999999999999999E-2"/>
    <n v="5.4999999999999997E-3"/>
    <n v="363.63636363636368"/>
    <n v="33057.851239669428"/>
    <m/>
    <m/>
    <m/>
    <m/>
    <x v="0"/>
    <m/>
    <m/>
    <m/>
    <m/>
    <m/>
    <m/>
    <m/>
    <m/>
    <m/>
    <m/>
    <m/>
  </r>
  <r>
    <x v="44"/>
    <x v="0"/>
    <x v="0"/>
    <s v="Filtrée"/>
    <s v="Liquide filtré"/>
    <x v="44"/>
    <x v="44"/>
    <s v="dordogne"/>
    <s v="aval"/>
    <s v="Dordogne"/>
    <s v="Dordogne aval confluence la Luzege"/>
    <x v="44"/>
    <x v="44"/>
    <x v="18"/>
    <x v="1"/>
    <x v="56"/>
    <x v="0"/>
    <x v="0"/>
    <x v="0"/>
    <x v="0"/>
    <n v="1.4E-2"/>
    <n v="7.0000000000000001E-3"/>
    <n v="285.71428571428567"/>
    <n v="20408.163265306121"/>
    <m/>
    <m/>
    <m/>
    <m/>
    <x v="0"/>
    <s v="E13"/>
    <s v="45.220115000000000"/>
    <s v="2.112536000000000"/>
    <s v="micaschistes, paragneiss"/>
    <s v="protozoïque, paléozoïque"/>
    <s v="néoprotozoïque, ordovicien"/>
    <s v="siliceux, alumineux"/>
    <s v="Massif central"/>
    <s v="bo"/>
    <s v="T"/>
    <s v="16231-bo"/>
  </r>
  <r>
    <x v="45"/>
    <x v="0"/>
    <x v="3"/>
    <s v="Filtrée"/>
    <s v="Liquide filtré"/>
    <x v="45"/>
    <x v="45"/>
    <s v="dordogne"/>
    <m/>
    <s v="Dordogne"/>
    <s v="barrage d'Argentat"/>
    <x v="45"/>
    <x v="45"/>
    <x v="19"/>
    <x v="2"/>
    <x v="519"/>
    <x v="0"/>
    <x v="0"/>
    <x v="0"/>
    <x v="0"/>
    <n v="2.5999999999999999E-3"/>
    <n v="1.2999999999999999E-3"/>
    <n v="1538.4615384615386"/>
    <n v="591715.97633136099"/>
    <m/>
    <m/>
    <m/>
    <m/>
    <x v="0"/>
    <s v="E24a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45"/>
    <x v="0"/>
    <x v="3"/>
    <s v="Filtrée"/>
    <s v="Liquide filtré"/>
    <x v="45"/>
    <x v="45"/>
    <s v="dordogne"/>
    <m/>
    <s v="Dordogne"/>
    <s v="barrage d'Argentat"/>
    <x v="45"/>
    <x v="45"/>
    <x v="19"/>
    <x v="3"/>
    <x v="538"/>
    <x v="0"/>
    <x v="0"/>
    <x v="0"/>
    <x v="0"/>
    <n v="6.4000000000000003E-3"/>
    <n v="3.2000000000000002E-3"/>
    <n v="625"/>
    <n v="97656.25"/>
    <m/>
    <m/>
    <m/>
    <m/>
    <x v="0"/>
    <s v="E24a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45"/>
    <x v="0"/>
    <x v="3"/>
    <s v="Filtrée"/>
    <s v="Liquide filtré"/>
    <x v="45"/>
    <x v="45"/>
    <s v="dordogne"/>
    <m/>
    <s v="Dordogne"/>
    <s v="barrage d'Argentat"/>
    <x v="45"/>
    <x v="45"/>
    <x v="19"/>
    <x v="5"/>
    <x v="539"/>
    <x v="269"/>
    <x v="0"/>
    <x v="1"/>
    <x v="0"/>
    <n v="5.0063470957104401E-2"/>
    <n v="4.2975731537754899E-2"/>
    <n v="27.106559632833964"/>
    <n v="541.44387343936899"/>
    <m/>
    <m/>
    <m/>
    <m/>
    <x v="0"/>
    <s v="E24a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45"/>
    <x v="0"/>
    <x v="3"/>
    <s v="Filtrée"/>
    <s v="Liquide filtré"/>
    <x v="45"/>
    <x v="45"/>
    <s v="dordogne"/>
    <m/>
    <s v="Dordogne"/>
    <s v="barrage d'Argentat"/>
    <x v="45"/>
    <x v="45"/>
    <x v="19"/>
    <x v="6"/>
    <x v="540"/>
    <x v="0"/>
    <x v="1"/>
    <x v="0"/>
    <x v="0"/>
    <n v="7.4"/>
    <n v="3.7"/>
    <n v="0.54054054054054057"/>
    <n v="7.3046018991964931E-2"/>
    <m/>
    <m/>
    <m/>
    <m/>
    <x v="0"/>
    <s v="E24a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46"/>
    <x v="0"/>
    <x v="0"/>
    <s v="Filtrée"/>
    <s v="Liquide filtré"/>
    <x v="46"/>
    <x v="46"/>
    <s v="dordogne"/>
    <m/>
    <s v="Dordogne"/>
    <s v="De Servières à Gleny"/>
    <x v="46"/>
    <x v="46"/>
    <x v="20"/>
    <x v="0"/>
    <x v="541"/>
    <x v="0"/>
    <x v="0"/>
    <x v="0"/>
    <x v="0"/>
    <n v="5.8335398230088503E-5"/>
    <n v="2.9167699115044251E-5"/>
    <n v="68569.001350141829"/>
    <n v="1175426986.5389383"/>
    <m/>
    <m/>
    <m/>
    <m/>
    <x v="0"/>
    <s v="E50"/>
    <s v="45.131107000000000"/>
    <s v="2.0027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6"/>
    <x v="0"/>
    <x v="0"/>
    <s v="Filtrée"/>
    <s v="Liquide filtré"/>
    <x v="46"/>
    <x v="46"/>
    <s v="dordogne"/>
    <m/>
    <s v="Dordogne"/>
    <s v="De Servières à Gleny"/>
    <x v="46"/>
    <x v="46"/>
    <x v="20"/>
    <x v="2"/>
    <x v="542"/>
    <x v="0"/>
    <x v="0"/>
    <x v="0"/>
    <x v="0"/>
    <n v="2.5323406255340999E-3"/>
    <n v="1.2661703127670499E-3"/>
    <n v="1579.566334665722"/>
    <n v="623757.451402326"/>
    <m/>
    <m/>
    <m/>
    <m/>
    <x v="0"/>
    <s v="E50"/>
    <s v="45.131107000000000"/>
    <s v="2.0027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6"/>
    <x v="0"/>
    <x v="0"/>
    <s v="Filtrée"/>
    <s v="Liquide filtré"/>
    <x v="46"/>
    <x v="46"/>
    <s v="dordogne"/>
    <m/>
    <s v="Dordogne"/>
    <s v="De Servières à Gleny"/>
    <x v="46"/>
    <x v="46"/>
    <x v="20"/>
    <x v="3"/>
    <x v="543"/>
    <x v="0"/>
    <x v="0"/>
    <x v="0"/>
    <x v="0"/>
    <n v="1.4999999999999999E-2"/>
    <n v="7.4999999999999997E-3"/>
    <n v="266.66666666666669"/>
    <n v="17777.777777777777"/>
    <m/>
    <m/>
    <m/>
    <m/>
    <x v="0"/>
    <s v="E50"/>
    <s v="45.131107000000000"/>
    <s v="2.0027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6"/>
    <x v="0"/>
    <x v="0"/>
    <s v="Filtrée"/>
    <s v="Liquide filtré"/>
    <x v="46"/>
    <x v="46"/>
    <s v="dordogne"/>
    <m/>
    <s v="Dordogne"/>
    <s v="De Servières à Gleny"/>
    <x v="46"/>
    <x v="46"/>
    <x v="20"/>
    <x v="5"/>
    <x v="544"/>
    <x v="270"/>
    <x v="0"/>
    <x v="1"/>
    <x v="0"/>
    <n v="5.3824138973405898E-2"/>
    <n v="4.3753301811070899E-2"/>
    <n v="28.116122478233645"/>
    <n v="522.3701301032537"/>
    <m/>
    <m/>
    <m/>
    <m/>
    <x v="0"/>
    <s v="E50"/>
    <s v="45.131107000000000"/>
    <s v="2.0027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6"/>
    <x v="0"/>
    <x v="0"/>
    <s v="Filtrée"/>
    <s v="Liquide filtré"/>
    <x v="46"/>
    <x v="46"/>
    <s v="dordogne"/>
    <m/>
    <s v="Dordogne"/>
    <s v="De Servières à Gleny"/>
    <x v="46"/>
    <x v="46"/>
    <x v="20"/>
    <x v="6"/>
    <x v="545"/>
    <x v="0"/>
    <x v="1"/>
    <x v="0"/>
    <x v="0"/>
    <n v="7.42"/>
    <n v="3.71"/>
    <n v="0.53908355795148255"/>
    <n v="7.2652770613407344E-2"/>
    <m/>
    <m/>
    <m/>
    <m/>
    <x v="0"/>
    <s v="E50"/>
    <s v="45.131107000000000"/>
    <s v="2.0027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7"/>
    <x v="0"/>
    <x v="0"/>
    <s v="Filtrée"/>
    <s v="Liquide filtré"/>
    <x v="47"/>
    <x v="47"/>
    <s v="dordogne"/>
    <m/>
    <s v="Dordogne"/>
    <s v="La maronne à Escourbanniez"/>
    <x v="47"/>
    <x v="47"/>
    <x v="21"/>
    <x v="0"/>
    <x v="546"/>
    <x v="271"/>
    <x v="0"/>
    <x v="1"/>
    <x v="0"/>
    <n v="7.5618726939185896E-5"/>
    <n v="5.3127201168729002E-5"/>
    <n v="26791.404863460484"/>
    <n v="354295899.28175688"/>
    <m/>
    <m/>
    <m/>
    <m/>
    <x v="0"/>
    <s v="E49"/>
    <s v="45.074714999999998"/>
    <s v="1.923017000000000"/>
    <s v="micaschistes, paragneiss"/>
    <s v="protozoïque, paléozoïque"/>
    <s v="néoprotozoïque, ordovicien"/>
    <s v="siliceux, alumineux"/>
    <s v="Massif central"/>
    <s v="bo"/>
    <s v="T"/>
    <s v="16209-bo"/>
  </r>
  <r>
    <x v="45"/>
    <x v="0"/>
    <x v="3"/>
    <s v="Filtrée"/>
    <s v="Liquide filtré"/>
    <x v="45"/>
    <x v="45"/>
    <s v="dordogne"/>
    <m/>
    <s v="Dordogne"/>
    <s v="barrage d'Argentat"/>
    <x v="45"/>
    <x v="45"/>
    <x v="19"/>
    <x v="1"/>
    <x v="547"/>
    <x v="0"/>
    <x v="0"/>
    <x v="0"/>
    <x v="0"/>
    <n v="1.2999999999999999E-2"/>
    <n v="6.4999999999999997E-3"/>
    <n v="307.69230769230768"/>
    <n v="23668.639053254439"/>
    <m/>
    <m/>
    <m/>
    <m/>
    <x v="0"/>
    <m/>
    <m/>
    <m/>
    <m/>
    <m/>
    <m/>
    <m/>
    <m/>
    <m/>
    <m/>
    <m/>
  </r>
  <r>
    <x v="46"/>
    <x v="0"/>
    <x v="0"/>
    <s v="Filtrée"/>
    <s v="Liquide filtré"/>
    <x v="46"/>
    <x v="46"/>
    <s v="dordogne"/>
    <m/>
    <s v="Dordogne"/>
    <s v="De Servières à Gleny"/>
    <x v="46"/>
    <x v="46"/>
    <x v="20"/>
    <x v="1"/>
    <x v="56"/>
    <x v="0"/>
    <x v="0"/>
    <x v="0"/>
    <x v="0"/>
    <n v="1.4E-2"/>
    <n v="7.0000000000000001E-3"/>
    <n v="285.71428571428567"/>
    <n v="20408.163265306121"/>
    <m/>
    <m/>
    <m/>
    <m/>
    <x v="0"/>
    <s v="E50"/>
    <s v="45.131107000000000"/>
    <s v="2.0027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7"/>
    <x v="0"/>
    <x v="0"/>
    <s v="Filtrée"/>
    <s v="Liquide filtré"/>
    <x v="47"/>
    <x v="47"/>
    <s v="dordogne"/>
    <m/>
    <s v="Dordogne"/>
    <s v="La maronne à Escourbanniez"/>
    <x v="47"/>
    <x v="47"/>
    <x v="21"/>
    <x v="2"/>
    <x v="548"/>
    <x v="272"/>
    <x v="0"/>
    <x v="1"/>
    <x v="0"/>
    <n v="2.0306459901319402E-3"/>
    <n v="1.44960249404344E-3"/>
    <n v="966.35425398166763"/>
    <n v="475885.14131844288"/>
    <m/>
    <m/>
    <m/>
    <m/>
    <x v="0"/>
    <s v="E49"/>
    <s v="45.074714999999998"/>
    <s v="1.923017000000000"/>
    <s v="micaschistes, paragneiss"/>
    <s v="protozoïque, paléozoïque"/>
    <s v="néoprotozoïque, ordovicien"/>
    <s v="siliceux, alumineux"/>
    <s v="Massif central"/>
    <s v="bo"/>
    <s v="T"/>
    <s v="16209-bo"/>
  </r>
  <r>
    <x v="47"/>
    <x v="0"/>
    <x v="0"/>
    <s v="Filtrée"/>
    <s v="Liquide filtré"/>
    <x v="47"/>
    <x v="47"/>
    <s v="dordogne"/>
    <m/>
    <s v="Dordogne"/>
    <s v="La maronne à Escourbanniez"/>
    <x v="47"/>
    <x v="47"/>
    <x v="21"/>
    <x v="3"/>
    <x v="56"/>
    <x v="0"/>
    <x v="0"/>
    <x v="0"/>
    <x v="0"/>
    <n v="1.4E-2"/>
    <n v="7.0000000000000001E-3"/>
    <n v="285.71428571428567"/>
    <n v="20408.163265306121"/>
    <m/>
    <m/>
    <m/>
    <m/>
    <x v="0"/>
    <s v="E49"/>
    <s v="45.074714999999998"/>
    <s v="1.923017000000000"/>
    <s v="micaschistes, paragneiss"/>
    <s v="protozoïque, paléozoïque"/>
    <s v="néoprotozoïque, ordovicien"/>
    <s v="siliceux, alumineux"/>
    <s v="Massif central"/>
    <s v="bo"/>
    <s v="T"/>
    <s v="16209-bo"/>
  </r>
  <r>
    <x v="47"/>
    <x v="0"/>
    <x v="0"/>
    <s v="Filtrée"/>
    <s v="Liquide filtré"/>
    <x v="47"/>
    <x v="47"/>
    <s v="dordogne"/>
    <m/>
    <s v="Dordogne"/>
    <s v="La maronne à Escourbanniez"/>
    <x v="47"/>
    <x v="47"/>
    <x v="21"/>
    <x v="5"/>
    <x v="549"/>
    <x v="273"/>
    <x v="0"/>
    <x v="1"/>
    <x v="0"/>
    <n v="5.9904517299191697E-2"/>
    <n v="4.4690421888354398E-2"/>
    <n v="29.993742866995383"/>
    <n v="500.69250566184087"/>
    <m/>
    <m/>
    <m/>
    <m/>
    <x v="0"/>
    <s v="E49"/>
    <s v="45.074714999999998"/>
    <s v="1.923017000000000"/>
    <s v="micaschistes, paragneiss"/>
    <s v="protozoïque, paléozoïque"/>
    <s v="néoprotozoïque, ordovicien"/>
    <s v="siliceux, alumineux"/>
    <s v="Massif central"/>
    <s v="bo"/>
    <s v="T"/>
    <s v="16209-bo"/>
  </r>
  <r>
    <x v="47"/>
    <x v="0"/>
    <x v="0"/>
    <s v="Filtrée"/>
    <s v="Liquide filtré"/>
    <x v="47"/>
    <x v="47"/>
    <s v="dordogne"/>
    <m/>
    <s v="Dordogne"/>
    <s v="La maronne à Escourbanniez"/>
    <x v="47"/>
    <x v="47"/>
    <x v="21"/>
    <x v="6"/>
    <x v="550"/>
    <x v="0"/>
    <x v="1"/>
    <x v="0"/>
    <x v="0"/>
    <n v="6.66"/>
    <n v="3.33"/>
    <n v="0.60060060060060061"/>
    <n v="9.0180270360450537E-2"/>
    <m/>
    <m/>
    <m/>
    <m/>
    <x v="0"/>
    <s v="E49"/>
    <s v="45.074714999999998"/>
    <s v="1.923017000000000"/>
    <s v="micaschistes, paragneiss"/>
    <s v="protozoïque, paléozoïque"/>
    <s v="néoprotozoïque, ordovicien"/>
    <s v="siliceux, alumineux"/>
    <s v="Massif central"/>
    <s v="bo"/>
    <s v="T"/>
    <s v="16209-bo"/>
  </r>
  <r>
    <x v="48"/>
    <x v="0"/>
    <x v="3"/>
    <s v="Filtrée"/>
    <s v="Liquide filtré"/>
    <x v="48"/>
    <x v="48"/>
    <s v="Secteur 5"/>
    <m/>
    <m/>
    <s v="barrage du Gour noir"/>
    <x v="48"/>
    <x v="48"/>
    <x v="22"/>
    <x v="0"/>
    <x v="551"/>
    <x v="274"/>
    <x v="0"/>
    <x v="1"/>
    <x v="0"/>
    <n v="1.2695229702618099E-4"/>
    <n v="5.1349026318213402E-5"/>
    <n v="48147.765584677101"/>
    <n v="379258719.31838882"/>
    <m/>
    <m/>
    <m/>
    <m/>
    <x v="0"/>
    <s v="E48"/>
    <s v="45.083094000000003"/>
    <s v="2.138534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8"/>
    <x v="0"/>
    <x v="3"/>
    <s v="Filtrée"/>
    <s v="Liquide filtré"/>
    <x v="48"/>
    <x v="48"/>
    <s v="Secteur 5"/>
    <m/>
    <m/>
    <s v="barrage du Gour noir"/>
    <x v="48"/>
    <x v="48"/>
    <x v="22"/>
    <x v="2"/>
    <x v="552"/>
    <x v="275"/>
    <x v="0"/>
    <x v="1"/>
    <x v="0"/>
    <n v="3.34735729119706E-3"/>
    <n v="1.4185845868165401E-3"/>
    <n v="1663.3804658841991"/>
    <n v="496923.48954161152"/>
    <m/>
    <m/>
    <m/>
    <m/>
    <x v="0"/>
    <s v="E48"/>
    <s v="45.083094000000003"/>
    <s v="2.138534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8"/>
    <x v="0"/>
    <x v="3"/>
    <s v="Filtrée"/>
    <s v="Liquide filtré"/>
    <x v="48"/>
    <x v="48"/>
    <s v="Secteur 5"/>
    <m/>
    <m/>
    <s v="barrage du Gour noir"/>
    <x v="48"/>
    <x v="48"/>
    <x v="22"/>
    <x v="3"/>
    <x v="553"/>
    <x v="276"/>
    <x v="0"/>
    <x v="1"/>
    <x v="0"/>
    <n v="1.2044883615753999E-2"/>
    <n v="6.1013284280946201E-3"/>
    <n v="323.55923616154655"/>
    <n v="26862.794733719977"/>
    <m/>
    <m/>
    <m/>
    <m/>
    <x v="0"/>
    <s v="E48"/>
    <s v="45.083094000000003"/>
    <s v="2.138534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8"/>
    <x v="0"/>
    <x v="3"/>
    <s v="Filtrée"/>
    <s v="Liquide filtré"/>
    <x v="48"/>
    <x v="48"/>
    <s v="Secteur 5"/>
    <m/>
    <m/>
    <s v="barrage du Gour noir"/>
    <x v="48"/>
    <x v="48"/>
    <x v="22"/>
    <x v="5"/>
    <x v="554"/>
    <x v="277"/>
    <x v="0"/>
    <x v="1"/>
    <x v="0"/>
    <n v="5.1773752288091598E-2"/>
    <n v="4.37638815468342E-2"/>
    <n v="27.031987237550645"/>
    <n v="522.11759903228483"/>
    <m/>
    <m/>
    <m/>
    <m/>
    <x v="0"/>
    <s v="E48"/>
    <s v="45.083094000000003"/>
    <s v="2.138534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8"/>
    <x v="0"/>
    <x v="3"/>
    <s v="Filtrée"/>
    <s v="Liquide filtré"/>
    <x v="48"/>
    <x v="48"/>
    <s v="Secteur 5"/>
    <m/>
    <m/>
    <s v="barrage du Gour noir"/>
    <x v="48"/>
    <x v="48"/>
    <x v="22"/>
    <x v="6"/>
    <x v="555"/>
    <x v="0"/>
    <x v="1"/>
    <x v="0"/>
    <x v="0"/>
    <n v="6.92"/>
    <n v="3.46"/>
    <n v="0.57803468208092479"/>
    <n v="8.3531023422098963E-2"/>
    <m/>
    <m/>
    <m/>
    <m/>
    <x v="0"/>
    <s v="E48"/>
    <s v="45.083094000000003"/>
    <s v="2.138534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9"/>
    <x v="0"/>
    <x v="0"/>
    <s v="Filtrée"/>
    <s v="Liquide filtré"/>
    <x v="49"/>
    <x v="49"/>
    <s v="dordogne"/>
    <m/>
    <s v="Dordogne"/>
    <s v="La Cère à Bretenoux"/>
    <x v="49"/>
    <x v="49"/>
    <x v="23"/>
    <x v="0"/>
    <x v="556"/>
    <x v="278"/>
    <x v="0"/>
    <x v="1"/>
    <x v="0"/>
    <n v="7.2420286005323904E-5"/>
    <n v="5.0880083003724202E-5"/>
    <n v="27974.646890213327"/>
    <n v="386281916.75681591"/>
    <m/>
    <m/>
    <m/>
    <m/>
    <x v="0"/>
    <s v="E53"/>
    <s v="44.908374000000002"/>
    <s v="1.810196000000000"/>
    <s v="sables, argiles, graviers, galets"/>
    <s v="cénozoïque"/>
    <s v="quaternaire"/>
    <s v="siliceux, alumineux"/>
    <s v="Formations superficielles"/>
    <s v="q3"/>
    <s v="T"/>
    <s v="17227-q3"/>
  </r>
  <r>
    <x v="47"/>
    <x v="0"/>
    <x v="0"/>
    <s v="Filtrée"/>
    <s v="Liquide filtré"/>
    <x v="47"/>
    <x v="47"/>
    <s v="dordogne"/>
    <m/>
    <s v="Dordogne"/>
    <s v="La maronne à Escourbanniez"/>
    <x v="47"/>
    <x v="47"/>
    <x v="21"/>
    <x v="1"/>
    <x v="28"/>
    <x v="0"/>
    <x v="0"/>
    <x v="0"/>
    <x v="0"/>
    <n v="1.6E-2"/>
    <n v="8.0000000000000002E-3"/>
    <n v="250.00000000000003"/>
    <n v="15625"/>
    <m/>
    <m/>
    <m/>
    <m/>
    <x v="0"/>
    <m/>
    <m/>
    <m/>
    <m/>
    <m/>
    <m/>
    <m/>
    <m/>
    <m/>
    <m/>
    <m/>
  </r>
  <r>
    <x v="48"/>
    <x v="0"/>
    <x v="3"/>
    <s v="Filtrée"/>
    <s v="Liquide filtré"/>
    <x v="48"/>
    <x v="48"/>
    <s v="Secteur 5"/>
    <m/>
    <m/>
    <s v="barrage du Gour noir"/>
    <x v="48"/>
    <x v="48"/>
    <x v="22"/>
    <x v="1"/>
    <x v="66"/>
    <x v="0"/>
    <x v="0"/>
    <x v="0"/>
    <x v="0"/>
    <n v="1.2E-2"/>
    <n v="6.0000000000000001E-3"/>
    <n v="333.33333333333331"/>
    <n v="27777.777777777777"/>
    <m/>
    <m/>
    <m/>
    <m/>
    <x v="0"/>
    <s v="E48"/>
    <s v="45.083094000000003"/>
    <s v="2.138534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9"/>
    <x v="0"/>
    <x v="0"/>
    <s v="Filtrée"/>
    <s v="Liquide filtré"/>
    <x v="49"/>
    <x v="49"/>
    <s v="dordogne"/>
    <m/>
    <s v="Dordogne"/>
    <s v="La Cère à Bretenoux"/>
    <x v="49"/>
    <x v="49"/>
    <x v="23"/>
    <x v="2"/>
    <x v="557"/>
    <x v="279"/>
    <x v="0"/>
    <x v="1"/>
    <x v="0"/>
    <n v="2.05788703204512E-3"/>
    <n v="1.4690488586434701E-3"/>
    <n v="953.56225115265772"/>
    <n v="463369.58069316921"/>
    <m/>
    <m/>
    <m/>
    <m/>
    <x v="0"/>
    <s v="E53"/>
    <s v="44.908374000000002"/>
    <s v="1.810196000000000"/>
    <s v="sables, argiles, graviers, galets"/>
    <s v="cénozoïque"/>
    <s v="quaternaire"/>
    <s v="siliceux, alumineux"/>
    <s v="Formations superficielles"/>
    <s v="q3"/>
    <s v="T"/>
    <s v="17227-q3"/>
  </r>
  <r>
    <x v="49"/>
    <x v="0"/>
    <x v="0"/>
    <s v="Filtrée"/>
    <s v="Liquide filtré"/>
    <x v="49"/>
    <x v="49"/>
    <s v="dordogne"/>
    <m/>
    <s v="Dordogne"/>
    <s v="La Cère à Bretenoux"/>
    <x v="49"/>
    <x v="49"/>
    <x v="23"/>
    <x v="3"/>
    <x v="520"/>
    <x v="0"/>
    <x v="0"/>
    <x v="0"/>
    <x v="0"/>
    <n v="1.0999999999999999E-2"/>
    <n v="5.4999999999999997E-3"/>
    <n v="363.63636363636368"/>
    <n v="33057.851239669428"/>
    <m/>
    <m/>
    <m/>
    <m/>
    <x v="0"/>
    <s v="E53"/>
    <s v="44.908374000000002"/>
    <s v="1.810196000000000"/>
    <s v="sables, argiles, graviers, galets"/>
    <s v="cénozoïque"/>
    <s v="quaternaire"/>
    <s v="siliceux, alumineux"/>
    <s v="Formations superficielles"/>
    <s v="q3"/>
    <s v="T"/>
    <s v="17227-q3"/>
  </r>
  <r>
    <x v="49"/>
    <x v="0"/>
    <x v="0"/>
    <s v="Filtrée"/>
    <s v="Liquide filtré"/>
    <x v="49"/>
    <x v="49"/>
    <s v="dordogne"/>
    <m/>
    <s v="Dordogne"/>
    <s v="La Cère à Bretenoux"/>
    <x v="49"/>
    <x v="49"/>
    <x v="23"/>
    <x v="5"/>
    <x v="558"/>
    <x v="280"/>
    <x v="0"/>
    <x v="1"/>
    <x v="0"/>
    <n v="4.7231776915862403E-2"/>
    <n v="4.2119928466677899E-2"/>
    <n v="26.623125210136259"/>
    <n v="563.6697780302037"/>
    <m/>
    <m/>
    <m/>
    <m/>
    <x v="0"/>
    <s v="E53"/>
    <s v="44.908374000000002"/>
    <s v="1.810196000000000"/>
    <s v="sables, argiles, graviers, galets"/>
    <s v="cénozoïque"/>
    <s v="quaternaire"/>
    <s v="siliceux, alumineux"/>
    <s v="Formations superficielles"/>
    <s v="q3"/>
    <s v="T"/>
    <s v="17227-q3"/>
  </r>
  <r>
    <x v="49"/>
    <x v="0"/>
    <x v="0"/>
    <s v="Filtrée"/>
    <s v="Liquide filtré"/>
    <x v="49"/>
    <x v="49"/>
    <s v="dordogne"/>
    <m/>
    <s v="Dordogne"/>
    <s v="La Cère à Bretenoux"/>
    <x v="49"/>
    <x v="49"/>
    <x v="23"/>
    <x v="6"/>
    <x v="559"/>
    <x v="0"/>
    <x v="1"/>
    <x v="0"/>
    <x v="0"/>
    <n v="6.71"/>
    <n v="3.355"/>
    <n v="0.5961251862891207"/>
    <n v="8.8841309432059729E-2"/>
    <m/>
    <m/>
    <m/>
    <m/>
    <x v="0"/>
    <s v="E53"/>
    <s v="44.908374000000002"/>
    <s v="1.810196000000000"/>
    <s v="sables, argiles, graviers, galets"/>
    <s v="cénozoïque"/>
    <s v="quaternaire"/>
    <s v="siliceux, alumineux"/>
    <s v="Formations superficielles"/>
    <s v="q3"/>
    <s v="T"/>
    <s v="17227-q3"/>
  </r>
  <r>
    <x v="50"/>
    <x v="0"/>
    <x v="3"/>
    <s v="Filtrée"/>
    <s v="Liquide filtré"/>
    <x v="50"/>
    <x v="50"/>
    <s v="dordogne"/>
    <s v="Amont total"/>
    <s v="Dordogne"/>
    <s v="chateau du Val"/>
    <x v="50"/>
    <x v="50"/>
    <x v="24"/>
    <x v="0"/>
    <x v="518"/>
    <x v="0"/>
    <x v="0"/>
    <x v="0"/>
    <x v="0"/>
    <n v="6.0000000000000002E-5"/>
    <n v="3.0000000000000001E-5"/>
    <n v="66666.666666666672"/>
    <n v="1111111111.1111112"/>
    <m/>
    <m/>
    <m/>
    <m/>
    <x v="0"/>
    <s v="E0a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50"/>
    <x v="0"/>
    <x v="3"/>
    <s v="Filtrée"/>
    <s v="Liquide filtré"/>
    <x v="50"/>
    <x v="50"/>
    <s v="dordogne"/>
    <s v="Amont total"/>
    <s v="Dordogne"/>
    <s v="chateau du Val"/>
    <x v="50"/>
    <x v="50"/>
    <x v="24"/>
    <x v="2"/>
    <x v="519"/>
    <x v="0"/>
    <x v="0"/>
    <x v="0"/>
    <x v="0"/>
    <n v="2.5999999999999999E-3"/>
    <n v="1.2999999999999999E-3"/>
    <n v="1538.4615384615386"/>
    <n v="591715.97633136099"/>
    <m/>
    <m/>
    <m/>
    <m/>
    <x v="0"/>
    <s v="E0a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50"/>
    <x v="0"/>
    <x v="3"/>
    <s v="Filtrée"/>
    <s v="Liquide filtré"/>
    <x v="50"/>
    <x v="50"/>
    <s v="dordogne"/>
    <s v="Amont total"/>
    <s v="Dordogne"/>
    <s v="chateau du Val"/>
    <x v="50"/>
    <x v="50"/>
    <x v="24"/>
    <x v="3"/>
    <x v="560"/>
    <x v="281"/>
    <x v="0"/>
    <x v="1"/>
    <x v="0"/>
    <n v="1.2140713325549E-2"/>
    <n v="6.3699626505814696E-3"/>
    <n v="299.2060925512543"/>
    <n v="24644.85277991063"/>
    <m/>
    <m/>
    <m/>
    <m/>
    <x v="0"/>
    <s v="E0a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50"/>
    <x v="0"/>
    <x v="3"/>
    <s v="Filtrée"/>
    <s v="Liquide filtré"/>
    <x v="50"/>
    <x v="50"/>
    <s v="dordogne"/>
    <s v="Amont total"/>
    <s v="Dordogne"/>
    <s v="chateau du Val"/>
    <x v="50"/>
    <x v="50"/>
    <x v="24"/>
    <x v="5"/>
    <x v="561"/>
    <x v="282"/>
    <x v="0"/>
    <x v="1"/>
    <x v="0"/>
    <n v="6.2682758423775201E-2"/>
    <n v="4.4624044912607998E-2"/>
    <n v="31.478224744440173"/>
    <n v="502.18314471145976"/>
    <m/>
    <m/>
    <m/>
    <m/>
    <x v="0"/>
    <s v="E0a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0"/>
    <x v="153"/>
    <x v="0"/>
    <x v="3"/>
    <x v="0"/>
    <x v="0"/>
    <n v="1.9"/>
    <n v="0.95"/>
    <n v="2.1052631578947367"/>
    <n v="1.10803324099723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8"/>
    <x v="358"/>
    <x v="0"/>
    <x v="3"/>
    <x v="0"/>
    <x v="0"/>
    <n v="2"/>
    <n v="1"/>
    <n v="2"/>
    <n v="1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5"/>
    <x v="562"/>
    <x v="0"/>
    <x v="3"/>
    <x v="0"/>
    <x v="0"/>
    <n v="3"/>
    <n v="1.5"/>
    <n v="1.3333333333333333"/>
    <n v="0.44444444444444442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3"/>
    <x v="180"/>
    <x v="283"/>
    <x v="3"/>
    <x v="1"/>
    <x v="0"/>
    <n v="4.3"/>
    <n v="1.8"/>
    <n v="1.3271604938271604"/>
    <n v="0.30864197530864196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2"/>
    <x v="160"/>
    <x v="0"/>
    <x v="3"/>
    <x v="0"/>
    <x v="0"/>
    <n v="5"/>
    <n v="2.5"/>
    <n v="0.8"/>
    <n v="0.16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7"/>
    <x v="160"/>
    <x v="0"/>
    <x v="3"/>
    <x v="0"/>
    <x v="0"/>
    <n v="5"/>
    <n v="2.5"/>
    <n v="0.8"/>
    <n v="0.16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3"/>
    <x v="163"/>
    <x v="0"/>
    <x v="3"/>
    <x v="0"/>
    <x v="0"/>
    <n v="6"/>
    <n v="3"/>
    <n v="0.66666666666666663"/>
    <n v="0.1111111111111111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8"/>
    <x v="163"/>
    <x v="0"/>
    <x v="3"/>
    <x v="0"/>
    <x v="0"/>
    <n v="6"/>
    <n v="3"/>
    <n v="0.66666666666666663"/>
    <n v="0.1111111111111111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7"/>
    <x v="6"/>
    <x v="0"/>
    <x v="3"/>
    <x v="0"/>
    <x v="0"/>
    <n v="7"/>
    <n v="3.5"/>
    <n v="0.5714285714285714"/>
    <n v="8.1632653061224483E-2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4"/>
    <x v="37"/>
    <x v="0"/>
    <x v="3"/>
    <x v="0"/>
    <x v="0"/>
    <n v="10"/>
    <n v="5"/>
    <n v="0.4"/>
    <n v="0.04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1"/>
    <x v="37"/>
    <x v="0"/>
    <x v="3"/>
    <x v="0"/>
    <x v="0"/>
    <n v="10"/>
    <n v="5"/>
    <n v="0.4"/>
    <n v="0.04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5"/>
    <x v="319"/>
    <x v="0"/>
    <x v="3"/>
    <x v="0"/>
    <x v="0"/>
    <n v="11"/>
    <n v="5.5"/>
    <n v="0.36363636363636365"/>
    <n v="3.3057851239669422E-2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2"/>
    <x v="167"/>
    <x v="184"/>
    <x v="3"/>
    <x v="1"/>
    <x v="0"/>
    <n v="16"/>
    <n v="7"/>
    <n v="0.32653061224489793"/>
    <n v="2.0408163265306121E-2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1"/>
    <x v="173"/>
    <x v="0"/>
    <x v="3"/>
    <x v="0"/>
    <x v="0"/>
    <n v="18"/>
    <n v="9"/>
    <n v="0.22222222222222221"/>
    <n v="1.2345679012345678E-2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6"/>
    <x v="563"/>
    <x v="0"/>
    <x v="3"/>
    <x v="0"/>
    <x v="0"/>
    <n v="22"/>
    <n v="11"/>
    <n v="0.18181818181818182"/>
    <n v="8.2644628099173556E-3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0"/>
    <x v="564"/>
    <x v="0"/>
    <x v="3"/>
    <x v="0"/>
    <x v="0"/>
    <n v="23"/>
    <n v="11.5"/>
    <n v="0.17391304347826086"/>
    <n v="7.5614366729678641E-3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9"/>
    <x v="298"/>
    <x v="132"/>
    <x v="3"/>
    <x v="1"/>
    <x v="0"/>
    <n v="41"/>
    <n v="8"/>
    <n v="0.640625"/>
    <n v="1.5625E-2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8"/>
    <x v="565"/>
    <x v="132"/>
    <x v="3"/>
    <x v="1"/>
    <x v="0"/>
    <n v="48"/>
    <n v="8"/>
    <n v="0.75"/>
    <n v="1.5625E-2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9"/>
    <x v="258"/>
    <x v="0"/>
    <x v="3"/>
    <x v="0"/>
    <x v="0"/>
    <n v="50"/>
    <n v="25"/>
    <n v="0.08"/>
    <n v="1.6000000000000001E-3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4"/>
    <x v="258"/>
    <x v="0"/>
    <x v="3"/>
    <x v="0"/>
    <x v="0"/>
    <n v="50"/>
    <n v="25"/>
    <n v="0.08"/>
    <n v="1.6000000000000001E-3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0"/>
    <x v="566"/>
    <x v="192"/>
    <x v="3"/>
    <x v="1"/>
    <x v="0"/>
    <n v="62"/>
    <n v="13"/>
    <n v="0.36686390532544377"/>
    <n v="5.9171597633136093E-3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"/>
    <x v="162"/>
    <x v="0"/>
    <x v="3"/>
    <x v="0"/>
    <x v="0"/>
    <n v="180"/>
    <n v="90"/>
    <n v="2.2222222222222223E-2"/>
    <n v="1.2345679012345679E-4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9"/>
    <x v="168"/>
    <x v="284"/>
    <x v="3"/>
    <x v="1"/>
    <x v="0"/>
    <n v="220"/>
    <n v="100"/>
    <n v="2.1999999999999999E-2"/>
    <n v="1E-4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7"/>
    <x v="567"/>
    <x v="0"/>
    <x v="3"/>
    <x v="0"/>
    <x v="0"/>
    <n v="400"/>
    <n v="200"/>
    <n v="0.01"/>
    <n v="2.5000000000000001E-5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6"/>
    <x v="475"/>
    <x v="284"/>
    <x v="3"/>
    <x v="1"/>
    <x v="0"/>
    <n v="720"/>
    <n v="100"/>
    <n v="7.1999999999999995E-2"/>
    <n v="1E-4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"/>
    <x v="152"/>
    <x v="0"/>
    <x v="3"/>
    <x v="0"/>
    <x v="0"/>
    <n v="2400"/>
    <n v="1200"/>
    <n v="1.6666666666666668E-3"/>
    <n v="6.9444444444444448E-7"/>
    <n v="11.23"/>
    <m/>
    <m/>
    <n v="133384"/>
    <x v="1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2"/>
    <x v="568"/>
    <x v="0"/>
    <x v="4"/>
    <x v="0"/>
    <x v="0"/>
    <n v="1.98512"/>
    <n v="0.99256"/>
    <n v="2.0149915370355447"/>
    <n v="1.0150477235812165"/>
    <m/>
    <m/>
    <m/>
    <m/>
    <x v="4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7"/>
    <x v="229"/>
    <x v="0"/>
    <x v="4"/>
    <x v="0"/>
    <x v="0"/>
    <n v="5.3"/>
    <n v="2.65"/>
    <n v="0.75471698113207542"/>
    <n v="0.1423994304022784"/>
    <m/>
    <m/>
    <m/>
    <m/>
    <x v="7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8"/>
    <x v="569"/>
    <x v="0"/>
    <x v="3"/>
    <x v="0"/>
    <x v="0"/>
    <n v="7.1820000000000004"/>
    <n v="3.5910000000000002"/>
    <n v="0.55694792536897797"/>
    <n v="7.7547747893202165E-2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CAL"/>
    <x v="58"/>
    <x v="58"/>
    <s v="Secteur 2"/>
    <m/>
    <m/>
    <s v="Etang sur le rû du jacquet avant confluence La Soudeillette"/>
    <x v="57"/>
    <x v="57"/>
    <x v="29"/>
    <x v="36"/>
    <x v="570"/>
    <x v="0"/>
    <x v="5"/>
    <x v="0"/>
    <x v="0"/>
    <n v="8.3800858676670096"/>
    <n v="4.1900429338335048"/>
    <n v="0.47732207797932602"/>
    <n v="5.6959091531625441E-2"/>
    <m/>
    <m/>
    <m/>
    <m/>
    <x v="6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3"/>
    <x v="571"/>
    <x v="0"/>
    <x v="3"/>
    <x v="0"/>
    <x v="0"/>
    <n v="9.51"/>
    <n v="4.7549999999999999"/>
    <n v="0.4206098843322818"/>
    <n v="4.422816869950387E-2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4"/>
    <x v="572"/>
    <x v="0"/>
    <x v="3"/>
    <x v="0"/>
    <x v="0"/>
    <n v="9.7000000000000011"/>
    <n v="4.8500000000000005"/>
    <n v="0.41237113402061853"/>
    <n v="4.2512488043362731E-2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5"/>
    <x v="573"/>
    <x v="0"/>
    <x v="3"/>
    <x v="0"/>
    <x v="0"/>
    <n v="11.200000000000001"/>
    <n v="5.6000000000000005"/>
    <n v="0.3571428571428571"/>
    <n v="3.188775510204081E-2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2"/>
    <x v="574"/>
    <x v="0"/>
    <x v="3"/>
    <x v="0"/>
    <x v="0"/>
    <n v="11.5"/>
    <n v="5.75"/>
    <n v="0.34782608695652173"/>
    <n v="3.0245746691871456E-2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3"/>
    <x v="575"/>
    <x v="0"/>
    <x v="3"/>
    <x v="0"/>
    <x v="0"/>
    <n v="12.700000000000001"/>
    <n v="6.3500000000000005"/>
    <n v="0.31496062992125984"/>
    <n v="2.4800049600099197E-2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7"/>
    <x v="409"/>
    <x v="0"/>
    <x v="3"/>
    <x v="0"/>
    <x v="0"/>
    <n v="13"/>
    <n v="6.5"/>
    <n v="0.30769230769230771"/>
    <n v="2.3668639053254437E-2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3"/>
    <x v="576"/>
    <x v="0"/>
    <x v="3"/>
    <x v="0"/>
    <x v="0"/>
    <n v="15.4"/>
    <n v="7.7"/>
    <n v="0.25974025974025972"/>
    <n v="1.6866250632484397E-2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0"/>
    <x v="577"/>
    <x v="0"/>
    <x v="3"/>
    <x v="0"/>
    <x v="0"/>
    <n v="16.728000000000002"/>
    <n v="8.3640000000000008"/>
    <n v="0.23912003825920608"/>
    <n v="1.4294598174271046E-2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9"/>
    <x v="578"/>
    <x v="285"/>
    <x v="9"/>
    <x v="1"/>
    <x v="0"/>
    <n v="25.91"/>
    <n v="5.0006300000000001"/>
    <n v="1.0361388765533677"/>
    <n v="3.998992190479999E-2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2"/>
    <x v="579"/>
    <x v="286"/>
    <x v="3"/>
    <x v="1"/>
    <x v="0"/>
    <n v="30.6"/>
    <n v="20.168500000000002"/>
    <n v="7.5227083969673883E-2"/>
    <n v="2.4584014369174473E-3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5"/>
    <x v="580"/>
    <x v="0"/>
    <x v="3"/>
    <x v="0"/>
    <x v="0"/>
    <n v="30.650000000000002"/>
    <n v="15.325000000000001"/>
    <n v="0.13050570962479607"/>
    <n v="4.257935061167898E-3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8"/>
    <x v="581"/>
    <x v="0"/>
    <x v="3"/>
    <x v="0"/>
    <x v="0"/>
    <n v="31"/>
    <n v="15.5"/>
    <n v="0.12903225806451613"/>
    <n v="4.1623309053069723E-3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4"/>
    <x v="582"/>
    <x v="0"/>
    <x v="3"/>
    <x v="0"/>
    <x v="0"/>
    <n v="45.9"/>
    <n v="22.95"/>
    <n v="8.714596949891068E-2"/>
    <n v="1.8986049999762675E-3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9"/>
    <x v="583"/>
    <x v="287"/>
    <x v="3"/>
    <x v="1"/>
    <x v="0"/>
    <n v="57.6"/>
    <n v="15.073919999999999"/>
    <n v="0.2534953932221351"/>
    <n v="4.4009616878842904E-3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6"/>
    <x v="584"/>
    <x v="0"/>
    <x v="3"/>
    <x v="0"/>
    <x v="0"/>
    <n v="61.78"/>
    <n v="30.89"/>
    <n v="6.4745872450631278E-2"/>
    <n v="1.0480069998483534E-3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40"/>
    <x v="585"/>
    <x v="0"/>
    <x v="4"/>
    <x v="0"/>
    <x v="0"/>
    <n v="62.7"/>
    <n v="31.35"/>
    <n v="6.3795853269537475E-2"/>
    <n v="1.0174777235970889E-3"/>
    <m/>
    <m/>
    <m/>
    <m/>
    <x v="7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8"/>
    <x v="586"/>
    <x v="288"/>
    <x v="3"/>
    <x v="1"/>
    <x v="0"/>
    <n v="63.9"/>
    <n v="15.074009999999999"/>
    <n v="0.28121809377721785"/>
    <n v="4.4009091357937067E-3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1"/>
    <x v="587"/>
    <x v="289"/>
    <x v="3"/>
    <x v="1"/>
    <x v="0"/>
    <n v="85.16"/>
    <n v="8.516"/>
    <n v="1.1742602160638798"/>
    <n v="1.3788870550303896E-2"/>
    <m/>
    <m/>
    <m/>
    <m/>
    <x v="3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6"/>
    <x v="588"/>
    <x v="0"/>
    <x v="8"/>
    <x v="0"/>
    <x v="0"/>
    <n v="86.592178770949687"/>
    <n v="43.296089385474843"/>
    <n v="4.6193548387096793E-2"/>
    <n v="5.3346097814776323E-4"/>
    <m/>
    <m/>
    <m/>
    <m/>
    <x v="6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6"/>
    <x v="589"/>
    <x v="0"/>
    <x v="8"/>
    <x v="0"/>
    <x v="0"/>
    <n v="89.056166763173096"/>
    <n v="44.528083381586548"/>
    <n v="4.491547464239274E-2"/>
    <n v="5.0434996558785627E-4"/>
    <m/>
    <m/>
    <m/>
    <m/>
    <x v="6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CAL"/>
    <x v="58"/>
    <x v="58"/>
    <s v="Secteur 2"/>
    <m/>
    <m/>
    <s v="Etang sur le rû du jacquet avant confluence La Soudeillette"/>
    <x v="57"/>
    <x v="57"/>
    <x v="29"/>
    <x v="36"/>
    <x v="590"/>
    <x v="0"/>
    <x v="6"/>
    <x v="0"/>
    <x v="0"/>
    <n v="94.0988835725678"/>
    <n v="47.0494417862839"/>
    <n v="4.2508474576271174E-2"/>
    <n v="4.5174260270037326E-4"/>
    <m/>
    <m/>
    <m/>
    <m/>
    <x v="6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30"/>
    <x v="591"/>
    <x v="290"/>
    <x v="3"/>
    <x v="1"/>
    <x v="0"/>
    <n v="95.4"/>
    <n v="37.310939999999995"/>
    <n v="6.8529252298707946E-2"/>
    <n v="7.1833597797387784E-4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FRA"/>
    <x v="58"/>
    <x v="58"/>
    <s v="Secteur 2"/>
    <m/>
    <m/>
    <s v="Etang sur le rû du jacquet avant confluence La Soudeillette"/>
    <x v="57"/>
    <x v="57"/>
    <x v="29"/>
    <x v="40"/>
    <x v="592"/>
    <x v="0"/>
    <x v="4"/>
    <x v="0"/>
    <x v="0"/>
    <n v="107.4"/>
    <n v="53.7"/>
    <n v="3.7243947858472994E-2"/>
    <n v="3.4677791302116382E-4"/>
    <m/>
    <m/>
    <m/>
    <m/>
    <x v="7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24"/>
    <x v="593"/>
    <x v="0"/>
    <x v="3"/>
    <x v="0"/>
    <x v="0"/>
    <n v="132"/>
    <n v="66"/>
    <n v="3.0303030303030304E-2"/>
    <n v="2.295684113865932E-4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"/>
    <x v="594"/>
    <x v="0"/>
    <x v="3"/>
    <x v="0"/>
    <x v="0"/>
    <n v="269.05"/>
    <n v="134.52500000000001"/>
    <n v="1.4867125069689647E-2"/>
    <n v="5.5257851959448603E-5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9"/>
    <x v="595"/>
    <x v="0"/>
    <x v="3"/>
    <x v="0"/>
    <x v="0"/>
    <n v="426"/>
    <n v="213"/>
    <n v="9.3896713615023476E-3"/>
    <n v="2.2041482069254335E-5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16"/>
    <x v="596"/>
    <x v="291"/>
    <x v="3"/>
    <x v="1"/>
    <x v="0"/>
    <n v="803"/>
    <n v="155.30020000000002"/>
    <n v="3.3294424713938987E-2"/>
    <n v="4.1462546343635104E-5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FRA"/>
    <x v="58"/>
    <x v="58"/>
    <s v="Secteur 2"/>
    <m/>
    <m/>
    <s v="Etang sur le rû du jacquet avant confluence La Soudeillette"/>
    <x v="57"/>
    <x v="57"/>
    <x v="29"/>
    <x v="40"/>
    <x v="597"/>
    <x v="0"/>
    <x v="4"/>
    <x v="0"/>
    <x v="0"/>
    <n v="863.5"/>
    <n v="431.75"/>
    <n v="4.6323103647944409E-3"/>
    <n v="5.3645748289455022E-6"/>
    <m/>
    <m/>
    <m/>
    <m/>
    <x v="7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59"/>
    <x v="4"/>
    <x v="7"/>
    <s v=""/>
    <s v="SSEC"/>
    <x v="58"/>
    <x v="58"/>
    <s v="Secteur 2"/>
    <m/>
    <m/>
    <s v="Etang sur le rû du jacquet avant confluence La Soudeillette"/>
    <x v="57"/>
    <x v="57"/>
    <x v="29"/>
    <x v="42"/>
    <x v="598"/>
    <x v="0"/>
    <x v="3"/>
    <x v="0"/>
    <x v="0"/>
    <n v="1206"/>
    <n v="603"/>
    <n v="3.3167495854063019E-3"/>
    <n v="2.7502069530732189E-6"/>
    <m/>
    <m/>
    <m/>
    <m/>
    <x v="5"/>
    <s v="VEG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0"/>
    <x v="156"/>
    <x v="0"/>
    <x v="3"/>
    <x v="0"/>
    <x v="0"/>
    <n v="2.2000000000000002"/>
    <n v="1.1000000000000001"/>
    <n v="1.8181818181818181"/>
    <n v="0.82644628099173545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8"/>
    <x v="316"/>
    <x v="0"/>
    <x v="3"/>
    <x v="0"/>
    <x v="0"/>
    <n v="2.2999999999999998"/>
    <n v="1.1499999999999999"/>
    <n v="1.7391304347826089"/>
    <n v="0.7561436672967865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4"/>
    <x v="255"/>
    <x v="0"/>
    <x v="3"/>
    <x v="0"/>
    <x v="0"/>
    <n v="4"/>
    <n v="2"/>
    <n v="1"/>
    <n v="0.25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5"/>
    <x v="255"/>
    <x v="0"/>
    <x v="3"/>
    <x v="0"/>
    <x v="0"/>
    <n v="4"/>
    <n v="2"/>
    <n v="1"/>
    <n v="0.25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3"/>
    <x v="160"/>
    <x v="0"/>
    <x v="3"/>
    <x v="0"/>
    <x v="0"/>
    <n v="5"/>
    <n v="2.5"/>
    <n v="0.8"/>
    <n v="0.16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2"/>
    <x v="163"/>
    <x v="0"/>
    <x v="3"/>
    <x v="0"/>
    <x v="0"/>
    <n v="6"/>
    <n v="3"/>
    <n v="0.66666666666666663"/>
    <n v="0.1111111111111111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7"/>
    <x v="163"/>
    <x v="0"/>
    <x v="3"/>
    <x v="0"/>
    <x v="0"/>
    <n v="6"/>
    <n v="3"/>
    <n v="0.66666666666666663"/>
    <n v="0.1111111111111111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7"/>
    <x v="260"/>
    <x v="0"/>
    <x v="3"/>
    <x v="0"/>
    <x v="0"/>
    <n v="8"/>
    <n v="4"/>
    <n v="0.5"/>
    <n v="6.25E-2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8"/>
    <x v="260"/>
    <x v="0"/>
    <x v="3"/>
    <x v="0"/>
    <x v="0"/>
    <n v="8"/>
    <n v="4"/>
    <n v="0.5"/>
    <n v="6.25E-2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3"/>
    <x v="37"/>
    <x v="0"/>
    <x v="3"/>
    <x v="0"/>
    <x v="0"/>
    <n v="10"/>
    <n v="5"/>
    <n v="0.4"/>
    <n v="0.04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1"/>
    <x v="409"/>
    <x v="0"/>
    <x v="3"/>
    <x v="0"/>
    <x v="0"/>
    <n v="13"/>
    <n v="6.5"/>
    <n v="0.30769230769230771"/>
    <n v="2.3668639053254437E-2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5"/>
    <x v="165"/>
    <x v="0"/>
    <x v="3"/>
    <x v="0"/>
    <x v="0"/>
    <n v="14"/>
    <n v="7"/>
    <n v="0.2857142857142857"/>
    <n v="2.0408163265306121E-2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9"/>
    <x v="599"/>
    <x v="0"/>
    <x v="3"/>
    <x v="0"/>
    <x v="0"/>
    <n v="25"/>
    <n v="12.5"/>
    <n v="0.16"/>
    <n v="6.4000000000000003E-3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1"/>
    <x v="265"/>
    <x v="0"/>
    <x v="3"/>
    <x v="0"/>
    <x v="0"/>
    <n v="26"/>
    <n v="13"/>
    <n v="0.15384615384615385"/>
    <n v="5.9171597633136093E-3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0"/>
    <x v="581"/>
    <x v="0"/>
    <x v="3"/>
    <x v="0"/>
    <x v="0"/>
    <n v="31"/>
    <n v="15.5"/>
    <n v="0.12903225806451613"/>
    <n v="4.1623309053069723E-3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8"/>
    <x v="321"/>
    <x v="0"/>
    <x v="3"/>
    <x v="0"/>
    <x v="0"/>
    <n v="40"/>
    <n v="20"/>
    <n v="0.1"/>
    <n v="2.5000000000000001E-3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9"/>
    <x v="258"/>
    <x v="0"/>
    <x v="3"/>
    <x v="0"/>
    <x v="0"/>
    <n v="50"/>
    <n v="25"/>
    <n v="0.08"/>
    <n v="1.6000000000000001E-3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2"/>
    <x v="258"/>
    <x v="0"/>
    <x v="3"/>
    <x v="0"/>
    <x v="0"/>
    <n v="50"/>
    <n v="25"/>
    <n v="0.08"/>
    <n v="1.6000000000000001E-3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4"/>
    <x v="411"/>
    <x v="0"/>
    <x v="3"/>
    <x v="0"/>
    <x v="0"/>
    <n v="60"/>
    <n v="30"/>
    <n v="6.6666666666666666E-2"/>
    <n v="1.1111111111111111E-3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6"/>
    <x v="269"/>
    <x v="0"/>
    <x v="3"/>
    <x v="0"/>
    <x v="0"/>
    <n v="70"/>
    <n v="35"/>
    <n v="5.7142857142857141E-2"/>
    <n v="8.1632653061224493E-4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0"/>
    <x v="269"/>
    <x v="0"/>
    <x v="3"/>
    <x v="0"/>
    <x v="0"/>
    <n v="70"/>
    <n v="35"/>
    <n v="5.7142857142857141E-2"/>
    <n v="8.1632653061224493E-4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"/>
    <x v="254"/>
    <x v="0"/>
    <x v="3"/>
    <x v="0"/>
    <x v="0"/>
    <n v="150"/>
    <n v="75"/>
    <n v="2.6666666666666668E-2"/>
    <n v="1.7777777777777779E-4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9"/>
    <x v="266"/>
    <x v="0"/>
    <x v="3"/>
    <x v="0"/>
    <x v="0"/>
    <n v="310"/>
    <n v="155"/>
    <n v="1.2903225806451613E-2"/>
    <n v="4.1623309053069721E-5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7"/>
    <x v="600"/>
    <x v="0"/>
    <x v="3"/>
    <x v="0"/>
    <x v="0"/>
    <n v="500"/>
    <n v="250"/>
    <n v="8.0000000000000002E-3"/>
    <n v="1.5999999999999999E-5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6"/>
    <x v="601"/>
    <x v="292"/>
    <x v="3"/>
    <x v="1"/>
    <x v="0"/>
    <n v="990"/>
    <n v="130"/>
    <n v="5.8579881656804736E-2"/>
    <n v="5.9171597633136094E-5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"/>
    <x v="602"/>
    <x v="0"/>
    <x v="3"/>
    <x v="0"/>
    <x v="0"/>
    <n v="2600"/>
    <n v="1300"/>
    <n v="1.5384615384615385E-3"/>
    <n v="5.917159763313609E-7"/>
    <n v="12.45"/>
    <m/>
    <m/>
    <n v="133385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2"/>
    <x v="603"/>
    <x v="0"/>
    <x v="4"/>
    <x v="0"/>
    <x v="0"/>
    <n v="1.9842299999999999"/>
    <n v="0.99211499999999997"/>
    <n v="2.0158953347142217"/>
    <n v="1.015958500130641"/>
    <m/>
    <m/>
    <m/>
    <m/>
    <x v="4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7"/>
    <x v="604"/>
    <x v="0"/>
    <x v="4"/>
    <x v="0"/>
    <x v="0"/>
    <n v="4.7"/>
    <n v="2.35"/>
    <n v="0.85106382978723394"/>
    <n v="0.18107741059302848"/>
    <m/>
    <m/>
    <m/>
    <m/>
    <x v="7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8"/>
    <x v="605"/>
    <x v="0"/>
    <x v="3"/>
    <x v="0"/>
    <x v="0"/>
    <n v="7.71"/>
    <n v="3.855"/>
    <n v="0.51880674448767838"/>
    <n v="6.7290109531475795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3"/>
    <x v="606"/>
    <x v="0"/>
    <x v="3"/>
    <x v="0"/>
    <x v="0"/>
    <n v="10.700000000000001"/>
    <n v="5.3500000000000005"/>
    <n v="0.37383177570093457"/>
    <n v="3.4937549130928461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0"/>
    <x v="319"/>
    <x v="0"/>
    <x v="3"/>
    <x v="0"/>
    <x v="0"/>
    <n v="11"/>
    <n v="5.5"/>
    <n v="0.36363636363636365"/>
    <n v="3.3057851239669422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4"/>
    <x v="607"/>
    <x v="0"/>
    <x v="3"/>
    <x v="0"/>
    <x v="0"/>
    <n v="11.1"/>
    <n v="5.55"/>
    <n v="0.36036036036036034"/>
    <n v="3.2464897329762196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CAL"/>
    <x v="59"/>
    <x v="59"/>
    <s v="Secteur 2"/>
    <m/>
    <m/>
    <s v="Plan d'eau à l'Est site La Barrière sur D119"/>
    <x v="58"/>
    <x v="58"/>
    <x v="29"/>
    <x v="36"/>
    <x v="608"/>
    <x v="0"/>
    <x v="5"/>
    <x v="0"/>
    <x v="0"/>
    <n v="12.480123872197199"/>
    <n v="6.2400619360985994"/>
    <n v="0.32050963924413173"/>
    <n v="2.568160721210086E-2"/>
    <m/>
    <m/>
    <m/>
    <m/>
    <x v="6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2"/>
    <x v="609"/>
    <x v="0"/>
    <x v="3"/>
    <x v="0"/>
    <x v="0"/>
    <n v="12.5"/>
    <n v="6.25"/>
    <n v="0.32"/>
    <n v="2.5600000000000001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5"/>
    <x v="609"/>
    <x v="0"/>
    <x v="3"/>
    <x v="0"/>
    <x v="0"/>
    <n v="12.5"/>
    <n v="6.25"/>
    <n v="0.32"/>
    <n v="2.5600000000000001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3"/>
    <x v="610"/>
    <x v="0"/>
    <x v="3"/>
    <x v="0"/>
    <x v="0"/>
    <n v="14.5"/>
    <n v="7.25"/>
    <n v="0.27586206896551724"/>
    <n v="1.9024970273483946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7"/>
    <x v="611"/>
    <x v="0"/>
    <x v="3"/>
    <x v="0"/>
    <x v="0"/>
    <n v="15.3"/>
    <n v="7.65"/>
    <n v="0.26143790849673199"/>
    <n v="1.7087444999786403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1"/>
    <x v="612"/>
    <x v="293"/>
    <x v="3"/>
    <x v="1"/>
    <x v="0"/>
    <n v="16.010000000000002"/>
    <n v="2.4015"/>
    <n v="2.776042751058367"/>
    <n v="0.17339430050333332"/>
    <m/>
    <m/>
    <m/>
    <m/>
    <x v="3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3"/>
    <x v="613"/>
    <x v="0"/>
    <x v="3"/>
    <x v="0"/>
    <x v="0"/>
    <n v="17.3"/>
    <n v="8.65"/>
    <n v="0.23121387283236994"/>
    <n v="1.3364963747535834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8"/>
    <x v="614"/>
    <x v="0"/>
    <x v="3"/>
    <x v="0"/>
    <x v="0"/>
    <n v="21.900000000000002"/>
    <n v="10.950000000000001"/>
    <n v="0.18264840182648401"/>
    <n v="8.3401096724421905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9"/>
    <x v="615"/>
    <x v="0"/>
    <x v="3"/>
    <x v="0"/>
    <x v="0"/>
    <n v="22.900000000000002"/>
    <n v="11.450000000000001"/>
    <n v="0.17467248908296942"/>
    <n v="7.6276196106100178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5"/>
    <x v="616"/>
    <x v="0"/>
    <x v="3"/>
    <x v="0"/>
    <x v="0"/>
    <n v="33.299999999999997"/>
    <n v="16.649999999999999"/>
    <n v="0.12012012012012012"/>
    <n v="3.6072108144180222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8"/>
    <x v="263"/>
    <x v="0"/>
    <x v="3"/>
    <x v="0"/>
    <x v="0"/>
    <n v="34"/>
    <n v="17"/>
    <n v="0.11764705882352941"/>
    <n v="3.4602076124567475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0"/>
    <x v="617"/>
    <x v="294"/>
    <x v="3"/>
    <x v="1"/>
    <x v="0"/>
    <n v="43.99"/>
    <n v="19.97146"/>
    <n v="0.11028954176640904"/>
    <n v="2.5071503015778366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9"/>
    <x v="383"/>
    <x v="295"/>
    <x v="9"/>
    <x v="1"/>
    <x v="0"/>
    <n v="44.800000000000004"/>
    <n v="7.2307199999999998"/>
    <n v="0.85686997490316963"/>
    <n v="1.9126561939802892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40"/>
    <x v="618"/>
    <x v="0"/>
    <x v="4"/>
    <x v="0"/>
    <x v="0"/>
    <n v="47.300000000000004"/>
    <n v="23.650000000000002"/>
    <n v="8.4566596194503157E-2"/>
    <n v="1.7878772979810391E-3"/>
    <m/>
    <m/>
    <m/>
    <m/>
    <x v="7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4"/>
    <x v="258"/>
    <x v="0"/>
    <x v="3"/>
    <x v="0"/>
    <x v="0"/>
    <n v="50"/>
    <n v="25"/>
    <n v="0.08"/>
    <n v="1.6000000000000001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2"/>
    <x v="619"/>
    <x v="0"/>
    <x v="3"/>
    <x v="0"/>
    <x v="0"/>
    <n v="53.9"/>
    <n v="26.95"/>
    <n v="7.4211502782931357E-2"/>
    <n v="1.3768367863252571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6"/>
    <x v="620"/>
    <x v="0"/>
    <x v="3"/>
    <x v="0"/>
    <x v="0"/>
    <n v="66.8"/>
    <n v="33.4"/>
    <n v="5.9880239520958084E-2"/>
    <n v="8.964107712718277E-4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6"/>
    <x v="621"/>
    <x v="0"/>
    <x v="8"/>
    <x v="0"/>
    <x v="0"/>
    <n v="80.313418217433892"/>
    <n v="40.156709108716946"/>
    <n v="4.980487804878049E-2"/>
    <n v="6.2013146936347409E-4"/>
    <m/>
    <m/>
    <m/>
    <m/>
    <x v="6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36"/>
    <x v="622"/>
    <x v="0"/>
    <x v="8"/>
    <x v="0"/>
    <x v="0"/>
    <n v="90.816901408450704"/>
    <n v="45.408450704225352"/>
    <n v="4.4044665012406954E-2"/>
    <n v="4.8498312901378623E-4"/>
    <m/>
    <m/>
    <m/>
    <m/>
    <x v="6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FRA"/>
    <x v="59"/>
    <x v="59"/>
    <s v="Secteur 2"/>
    <m/>
    <m/>
    <s v="Plan d'eau à l'Est site La Barrière sur D119"/>
    <x v="58"/>
    <x v="58"/>
    <x v="29"/>
    <x v="40"/>
    <x v="623"/>
    <x v="0"/>
    <x v="4"/>
    <x v="0"/>
    <x v="0"/>
    <n v="102.10000000000001"/>
    <n v="51.050000000000004"/>
    <n v="3.9177277179236039E-2"/>
    <n v="3.8371476179467227E-4"/>
    <m/>
    <m/>
    <m/>
    <m/>
    <x v="7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CAL"/>
    <x v="59"/>
    <x v="59"/>
    <s v="Secteur 2"/>
    <m/>
    <m/>
    <s v="Plan d'eau à l'Est site La Barrière sur D119"/>
    <x v="58"/>
    <x v="58"/>
    <x v="29"/>
    <x v="36"/>
    <x v="624"/>
    <x v="0"/>
    <x v="6"/>
    <x v="0"/>
    <x v="0"/>
    <n v="137.42071881606802"/>
    <n v="68.710359408034009"/>
    <n v="2.910769230769223E-2"/>
    <n v="2.1181443786982135E-4"/>
    <m/>
    <m/>
    <m/>
    <m/>
    <x v="6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24"/>
    <x v="625"/>
    <x v="0"/>
    <x v="3"/>
    <x v="0"/>
    <x v="0"/>
    <n v="153"/>
    <n v="76.5"/>
    <n v="2.6143790849673203E-2"/>
    <n v="1.7087444999786406E-4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"/>
    <x v="626"/>
    <x v="0"/>
    <x v="3"/>
    <x v="0"/>
    <x v="0"/>
    <n v="176"/>
    <n v="88"/>
    <n v="2.2727272727272728E-2"/>
    <n v="1.2913223140495868E-4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9"/>
    <x v="627"/>
    <x v="0"/>
    <x v="3"/>
    <x v="0"/>
    <x v="0"/>
    <n v="472"/>
    <n v="236"/>
    <n v="8.4745762711864406E-3"/>
    <n v="1.795461074403907E-5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41"/>
    <x v="628"/>
    <x v="0"/>
    <x v="3"/>
    <x v="0"/>
    <x v="0"/>
    <n v="815"/>
    <n v="407.5"/>
    <n v="4.9079754601226997E-3"/>
    <n v="6.0220557792916556E-6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FRA"/>
    <x v="59"/>
    <x v="59"/>
    <s v="Secteur 2"/>
    <m/>
    <m/>
    <s v="Plan d'eau à l'Est site La Barrière sur D119"/>
    <x v="58"/>
    <x v="58"/>
    <x v="29"/>
    <x v="40"/>
    <x v="629"/>
    <x v="0"/>
    <x v="4"/>
    <x v="0"/>
    <x v="0"/>
    <n v="887.5"/>
    <n v="443.75"/>
    <n v="4.507042253521127E-3"/>
    <n v="5.0783574687561995E-6"/>
    <m/>
    <m/>
    <m/>
    <m/>
    <x v="7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42"/>
    <x v="630"/>
    <x v="0"/>
    <x v="3"/>
    <x v="0"/>
    <x v="0"/>
    <n v="1330"/>
    <n v="665"/>
    <n v="3.0075187969924814E-3"/>
    <n v="2.2612923285657752E-6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0"/>
    <x v="4"/>
    <x v="7"/>
    <s v=""/>
    <s v="SSEC"/>
    <x v="59"/>
    <x v="59"/>
    <s v="Secteur 2"/>
    <m/>
    <m/>
    <s v="Plan d'eau à l'Est site La Barrière sur D119"/>
    <x v="58"/>
    <x v="58"/>
    <x v="29"/>
    <x v="16"/>
    <x v="403"/>
    <x v="296"/>
    <x v="3"/>
    <x v="1"/>
    <x v="0"/>
    <n v="1390"/>
    <n v="224.346"/>
    <n v="2.7617104227094961E-2"/>
    <n v="1.9868420307262563E-5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0"/>
    <x v="316"/>
    <x v="0"/>
    <x v="3"/>
    <x v="0"/>
    <x v="5"/>
    <n v="2.2999999999999998"/>
    <n v="1.1499999999999999"/>
    <n v="1.7391304347826089"/>
    <n v="0.7561436672967865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8"/>
    <x v="631"/>
    <x v="0"/>
    <x v="3"/>
    <x v="0"/>
    <x v="5"/>
    <n v="2.6"/>
    <n v="1.3"/>
    <n v="1.5384615384615383"/>
    <n v="0.59171597633136086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5"/>
    <x v="255"/>
    <x v="0"/>
    <x v="3"/>
    <x v="0"/>
    <x v="5"/>
    <n v="4"/>
    <n v="2"/>
    <n v="1"/>
    <n v="0.25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3"/>
    <x v="160"/>
    <x v="0"/>
    <x v="3"/>
    <x v="0"/>
    <x v="5"/>
    <n v="5"/>
    <n v="2.5"/>
    <n v="0.8"/>
    <n v="0.16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7"/>
    <x v="160"/>
    <x v="0"/>
    <x v="3"/>
    <x v="0"/>
    <x v="5"/>
    <n v="5"/>
    <n v="2.5"/>
    <n v="0.8"/>
    <n v="0.16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2"/>
    <x v="163"/>
    <x v="0"/>
    <x v="3"/>
    <x v="0"/>
    <x v="5"/>
    <n v="6"/>
    <n v="3"/>
    <n v="0.66666666666666663"/>
    <n v="0.1111111111111111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8"/>
    <x v="6"/>
    <x v="0"/>
    <x v="3"/>
    <x v="0"/>
    <x v="5"/>
    <n v="7"/>
    <n v="3.5"/>
    <n v="0.5714285714285714"/>
    <n v="8.1632653061224483E-2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7"/>
    <x v="260"/>
    <x v="0"/>
    <x v="3"/>
    <x v="0"/>
    <x v="5"/>
    <n v="8"/>
    <n v="4"/>
    <n v="0.5"/>
    <n v="6.25E-2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4"/>
    <x v="319"/>
    <x v="0"/>
    <x v="3"/>
    <x v="0"/>
    <x v="5"/>
    <n v="11"/>
    <n v="5.5"/>
    <n v="0.36363636363636365"/>
    <n v="3.3057851239669422E-2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1"/>
    <x v="233"/>
    <x v="0"/>
    <x v="3"/>
    <x v="0"/>
    <x v="5"/>
    <n v="12"/>
    <n v="6"/>
    <n v="0.33333333333333331"/>
    <n v="2.7777777777777776E-2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5"/>
    <x v="409"/>
    <x v="0"/>
    <x v="3"/>
    <x v="0"/>
    <x v="5"/>
    <n v="13"/>
    <n v="6.5"/>
    <n v="0.30769230769230771"/>
    <n v="2.3668639053254437E-2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3"/>
    <x v="632"/>
    <x v="0"/>
    <x v="3"/>
    <x v="0"/>
    <x v="5"/>
    <n v="15"/>
    <n v="7.5"/>
    <n v="0.26666666666666666"/>
    <n v="1.7777777777777778E-2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1"/>
    <x v="563"/>
    <x v="0"/>
    <x v="3"/>
    <x v="0"/>
    <x v="5"/>
    <n v="22"/>
    <n v="11"/>
    <n v="0.18181818181818182"/>
    <n v="8.2644628099173556E-3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0"/>
    <x v="633"/>
    <x v="0"/>
    <x v="3"/>
    <x v="0"/>
    <x v="5"/>
    <n v="24"/>
    <n v="12"/>
    <n v="0.16666666666666666"/>
    <n v="6.9444444444444441E-3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6"/>
    <x v="599"/>
    <x v="0"/>
    <x v="3"/>
    <x v="0"/>
    <x v="5"/>
    <n v="25"/>
    <n v="12.5"/>
    <n v="0.16"/>
    <n v="6.4000000000000003E-3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9"/>
    <x v="599"/>
    <x v="0"/>
    <x v="3"/>
    <x v="0"/>
    <x v="5"/>
    <n v="25"/>
    <n v="12.5"/>
    <n v="0.16"/>
    <n v="6.4000000000000003E-3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0"/>
    <x v="634"/>
    <x v="0"/>
    <x v="3"/>
    <x v="0"/>
    <x v="5"/>
    <n v="27"/>
    <n v="13.5"/>
    <n v="0.14814814814814814"/>
    <n v="5.4869684499314125E-3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8"/>
    <x v="321"/>
    <x v="0"/>
    <x v="3"/>
    <x v="0"/>
    <x v="5"/>
    <n v="40"/>
    <n v="20"/>
    <n v="0.1"/>
    <n v="2.5000000000000001E-3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9"/>
    <x v="258"/>
    <x v="0"/>
    <x v="3"/>
    <x v="0"/>
    <x v="5"/>
    <n v="50"/>
    <n v="25"/>
    <n v="0.08"/>
    <n v="1.6000000000000001E-3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2"/>
    <x v="258"/>
    <x v="0"/>
    <x v="3"/>
    <x v="0"/>
    <x v="5"/>
    <n v="50"/>
    <n v="25"/>
    <n v="0.08"/>
    <n v="1.6000000000000001E-3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4"/>
    <x v="254"/>
    <x v="0"/>
    <x v="3"/>
    <x v="0"/>
    <x v="5"/>
    <n v="150"/>
    <n v="75"/>
    <n v="2.6666666666666668E-2"/>
    <n v="1.7777777777777779E-4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"/>
    <x v="254"/>
    <x v="0"/>
    <x v="3"/>
    <x v="0"/>
    <x v="5"/>
    <n v="150"/>
    <n v="75"/>
    <n v="2.6666666666666668E-2"/>
    <n v="1.7777777777777779E-4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9"/>
    <x v="259"/>
    <x v="0"/>
    <x v="3"/>
    <x v="0"/>
    <x v="5"/>
    <n v="270"/>
    <n v="135"/>
    <n v="1.4814814814814815E-2"/>
    <n v="5.4869684499314129E-5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7"/>
    <x v="600"/>
    <x v="0"/>
    <x v="3"/>
    <x v="0"/>
    <x v="5"/>
    <n v="500"/>
    <n v="250"/>
    <n v="8.0000000000000002E-3"/>
    <n v="1.5999999999999999E-5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6"/>
    <x v="635"/>
    <x v="297"/>
    <x v="3"/>
    <x v="1"/>
    <x v="5"/>
    <n v="1210"/>
    <n v="150"/>
    <n v="5.3777777777777779E-2"/>
    <n v="4.4444444444444447E-5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"/>
    <x v="636"/>
    <x v="0"/>
    <x v="3"/>
    <x v="0"/>
    <x v="5"/>
    <n v="2800"/>
    <n v="1400"/>
    <n v="1.4285714285714286E-3"/>
    <n v="5.1020408163265302E-7"/>
    <n v="9.1"/>
    <m/>
    <m/>
    <n v="133386"/>
    <x v="1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2"/>
    <x v="637"/>
    <x v="0"/>
    <x v="4"/>
    <x v="0"/>
    <x v="5"/>
    <n v="2.0819899999999998"/>
    <n v="1.0409949999999999"/>
    <n v="1.9212388147877753"/>
    <n v="0.9227896458617838"/>
    <m/>
    <m/>
    <m/>
    <m/>
    <x v="4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7"/>
    <x v="160"/>
    <x v="0"/>
    <x v="4"/>
    <x v="0"/>
    <x v="5"/>
    <n v="5"/>
    <n v="2.5"/>
    <n v="0.8"/>
    <n v="0.16"/>
    <m/>
    <m/>
    <m/>
    <m/>
    <x v="7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8"/>
    <x v="638"/>
    <x v="0"/>
    <x v="3"/>
    <x v="0"/>
    <x v="5"/>
    <n v="7.68"/>
    <n v="3.84"/>
    <n v="0.52083333333333337"/>
    <n v="6.7816840277777776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1"/>
    <x v="639"/>
    <x v="298"/>
    <x v="3"/>
    <x v="1"/>
    <x v="5"/>
    <n v="7.7380000000000004"/>
    <n v="1.5476000000000001"/>
    <n v="3.2308089945722402"/>
    <n v="0.41752507037635567"/>
    <m/>
    <m/>
    <m/>
    <m/>
    <x v="3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0"/>
    <x v="640"/>
    <x v="0"/>
    <x v="3"/>
    <x v="0"/>
    <x v="5"/>
    <n v="10.5"/>
    <n v="5.25"/>
    <n v="0.38095238095238093"/>
    <n v="3.6281179138321996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3"/>
    <x v="319"/>
    <x v="0"/>
    <x v="3"/>
    <x v="0"/>
    <x v="5"/>
    <n v="11"/>
    <n v="5.5"/>
    <n v="0.36363636363636365"/>
    <n v="3.3057851239669422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4"/>
    <x v="607"/>
    <x v="0"/>
    <x v="3"/>
    <x v="0"/>
    <x v="5"/>
    <n v="11.1"/>
    <n v="5.55"/>
    <n v="0.36036036036036034"/>
    <n v="3.2464897329762196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5"/>
    <x v="574"/>
    <x v="0"/>
    <x v="3"/>
    <x v="0"/>
    <x v="5"/>
    <n v="11.5"/>
    <n v="5.75"/>
    <n v="0.34782608695652173"/>
    <n v="3.0245746691871456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2"/>
    <x v="329"/>
    <x v="0"/>
    <x v="3"/>
    <x v="0"/>
    <x v="5"/>
    <n v="12.8"/>
    <n v="6.4"/>
    <n v="0.31249999999999994"/>
    <n v="2.4414062499999997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7"/>
    <x v="165"/>
    <x v="0"/>
    <x v="3"/>
    <x v="0"/>
    <x v="5"/>
    <n v="14"/>
    <n v="7"/>
    <n v="0.2857142857142857"/>
    <n v="2.0408163265306121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3"/>
    <x v="641"/>
    <x v="0"/>
    <x v="3"/>
    <x v="0"/>
    <x v="5"/>
    <n v="14.3"/>
    <n v="7.15"/>
    <n v="0.27972027972027974"/>
    <n v="1.9560858721697882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3"/>
    <x v="642"/>
    <x v="0"/>
    <x v="3"/>
    <x v="0"/>
    <x v="5"/>
    <n v="15.6"/>
    <n v="7.8"/>
    <n v="0.25641025641025644"/>
    <n v="1.6436554898093359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8"/>
    <x v="643"/>
    <x v="0"/>
    <x v="3"/>
    <x v="0"/>
    <x v="5"/>
    <n v="20.900000000000002"/>
    <n v="10.450000000000001"/>
    <n v="0.19138755980861241"/>
    <n v="9.1572995123737986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9"/>
    <x v="644"/>
    <x v="0"/>
    <x v="3"/>
    <x v="0"/>
    <x v="5"/>
    <n v="22.7"/>
    <n v="11.35"/>
    <n v="0.1762114537444934"/>
    <n v="7.7626191076869341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8"/>
    <x v="645"/>
    <x v="0"/>
    <x v="3"/>
    <x v="0"/>
    <x v="5"/>
    <n v="32.299999999999997"/>
    <n v="16.149999999999999"/>
    <n v="0.12383900928792571"/>
    <n v="3.8340250553537377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5"/>
    <x v="646"/>
    <x v="0"/>
    <x v="3"/>
    <x v="0"/>
    <x v="5"/>
    <n v="32.799999999999997"/>
    <n v="16.399999999999999"/>
    <n v="0.12195121951219512"/>
    <n v="3.7180249851279002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4"/>
    <x v="647"/>
    <x v="0"/>
    <x v="3"/>
    <x v="0"/>
    <x v="5"/>
    <n v="45"/>
    <n v="22.5"/>
    <n v="8.8888888888888892E-2"/>
    <n v="1.9753086419753087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9"/>
    <x v="648"/>
    <x v="299"/>
    <x v="9"/>
    <x v="1"/>
    <x v="5"/>
    <n v="45.7"/>
    <n v="7.5953399999999993"/>
    <n v="0.79217614643739853"/>
    <n v="1.7334270162743949E-2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2"/>
    <x v="649"/>
    <x v="0"/>
    <x v="3"/>
    <x v="0"/>
    <x v="5"/>
    <n v="46.800000000000004"/>
    <n v="23.400000000000002"/>
    <n v="8.5470085470085472E-2"/>
    <n v="1.8262838775659287E-3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FRA"/>
    <x v="59"/>
    <x v="59"/>
    <s v="Secteur 2"/>
    <m/>
    <m/>
    <s v="Plan d'eau à l'Est site La Barrière sur D119"/>
    <x v="58"/>
    <x v="58"/>
    <x v="29"/>
    <x v="40"/>
    <x v="650"/>
    <x v="0"/>
    <x v="4"/>
    <x v="0"/>
    <x v="5"/>
    <n v="58.800000000000004"/>
    <n v="29.400000000000002"/>
    <n v="6.8027210884353734E-2"/>
    <n v="1.1569253551760839E-3"/>
    <m/>
    <m/>
    <m/>
    <m/>
    <x v="7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0"/>
    <x v="651"/>
    <x v="0"/>
    <x v="3"/>
    <x v="0"/>
    <x v="5"/>
    <n v="66.900000000000006"/>
    <n v="33.450000000000003"/>
    <n v="5.9790732436472344E-2"/>
    <n v="8.9373292132245653E-4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6"/>
    <x v="652"/>
    <x v="0"/>
    <x v="3"/>
    <x v="0"/>
    <x v="5"/>
    <n v="67.400000000000006"/>
    <n v="33.700000000000003"/>
    <n v="5.9347181008902065E-2"/>
    <n v="8.8052197342584665E-4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36"/>
    <x v="653"/>
    <x v="0"/>
    <x v="8"/>
    <x v="0"/>
    <x v="5"/>
    <n v="109.83981693363801"/>
    <n v="54.919908466819003"/>
    <n v="3.6416666666666812E-2"/>
    <n v="3.3154340277778043E-4"/>
    <m/>
    <m/>
    <m/>
    <m/>
    <x v="6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24"/>
    <x v="654"/>
    <x v="0"/>
    <x v="3"/>
    <x v="0"/>
    <x v="5"/>
    <n v="142"/>
    <n v="71"/>
    <n v="2.8169014084507043E-2"/>
    <n v="1.9837333862328903E-4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"/>
    <x v="655"/>
    <x v="0"/>
    <x v="3"/>
    <x v="0"/>
    <x v="5"/>
    <n v="170"/>
    <n v="85"/>
    <n v="2.3529411764705882E-2"/>
    <n v="1.3840830449826991E-4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FRA"/>
    <x v="59"/>
    <x v="59"/>
    <s v="Secteur 2"/>
    <m/>
    <m/>
    <s v="Plan d'eau à l'Est site La Barrière sur D119"/>
    <x v="58"/>
    <x v="58"/>
    <x v="29"/>
    <x v="40"/>
    <x v="656"/>
    <x v="0"/>
    <x v="4"/>
    <x v="0"/>
    <x v="5"/>
    <n v="305.90000000000003"/>
    <n v="152.95000000000002"/>
    <n v="1.3076168682576004E-2"/>
    <n v="4.2746546853795361E-5"/>
    <m/>
    <m/>
    <m/>
    <m/>
    <x v="7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9"/>
    <x v="657"/>
    <x v="0"/>
    <x v="3"/>
    <x v="0"/>
    <x v="5"/>
    <n v="466"/>
    <n v="233"/>
    <n v="8.5836909871244635E-3"/>
    <n v="1.8419937740610438E-5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41"/>
    <x v="658"/>
    <x v="0"/>
    <x v="3"/>
    <x v="0"/>
    <x v="5"/>
    <n v="789"/>
    <n v="394.5"/>
    <n v="5.0697084917617234E-3"/>
    <n v="6.4254860478602327E-6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16"/>
    <x v="659"/>
    <x v="300"/>
    <x v="3"/>
    <x v="1"/>
    <x v="5"/>
    <n v="1420"/>
    <n v="236.00400000000002"/>
    <n v="2.5494683022668378E-2"/>
    <n v="1.7954002128639703E-5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1"/>
    <x v="4"/>
    <x v="11"/>
    <s v=""/>
    <s v="SSEC"/>
    <x v="59"/>
    <x v="59"/>
    <s v="Secteur 2"/>
    <m/>
    <m/>
    <s v="Plan d'eau à l'Est site La Barrière sur D119"/>
    <x v="58"/>
    <x v="58"/>
    <x v="29"/>
    <x v="42"/>
    <x v="660"/>
    <x v="0"/>
    <x v="3"/>
    <x v="0"/>
    <x v="5"/>
    <n v="1540"/>
    <n v="770"/>
    <n v="2.5974025974025974E-3"/>
    <n v="1.6866250632484399E-6"/>
    <m/>
    <m/>
    <m/>
    <m/>
    <x v="5"/>
    <s v="VEG19t"/>
    <s v="45.430774000000000"/>
    <s v="2.100098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0"/>
    <x v="661"/>
    <x v="0"/>
    <x v="3"/>
    <x v="0"/>
    <x v="0"/>
    <n v="1.6"/>
    <n v="0.8"/>
    <n v="2.4999999999999996"/>
    <n v="1.5624999999999998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8"/>
    <x v="151"/>
    <x v="0"/>
    <x v="3"/>
    <x v="0"/>
    <x v="0"/>
    <n v="1.7"/>
    <n v="0.85"/>
    <n v="2.3529411764705883"/>
    <n v="1.3840830449826991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5"/>
    <x v="166"/>
    <x v="0"/>
    <x v="3"/>
    <x v="0"/>
    <x v="0"/>
    <n v="2.5"/>
    <n v="1.25"/>
    <n v="1.6"/>
    <n v="0.64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4"/>
    <x v="322"/>
    <x v="0"/>
    <x v="3"/>
    <x v="0"/>
    <x v="0"/>
    <n v="2.8"/>
    <n v="1.4"/>
    <n v="1.4285714285714286"/>
    <n v="0.51020408163265318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2"/>
    <x v="562"/>
    <x v="0"/>
    <x v="3"/>
    <x v="0"/>
    <x v="0"/>
    <n v="3"/>
    <n v="1.5"/>
    <n v="1.3333333333333333"/>
    <n v="0.44444444444444442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3"/>
    <x v="320"/>
    <x v="0"/>
    <x v="3"/>
    <x v="0"/>
    <x v="0"/>
    <n v="3.2"/>
    <n v="1.6"/>
    <n v="1.2499999999999998"/>
    <n v="0.39062499999999994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7"/>
    <x v="255"/>
    <x v="0"/>
    <x v="3"/>
    <x v="0"/>
    <x v="0"/>
    <n v="4"/>
    <n v="2"/>
    <n v="1"/>
    <n v="0.25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3"/>
    <x v="180"/>
    <x v="301"/>
    <x v="3"/>
    <x v="1"/>
    <x v="0"/>
    <n v="4.3"/>
    <n v="1.6"/>
    <n v="1.6796874999999996"/>
    <n v="0.39062499999999994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8"/>
    <x v="160"/>
    <x v="0"/>
    <x v="3"/>
    <x v="0"/>
    <x v="0"/>
    <n v="5"/>
    <n v="2.5"/>
    <n v="0.8"/>
    <n v="0.16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7"/>
    <x v="163"/>
    <x v="0"/>
    <x v="3"/>
    <x v="0"/>
    <x v="0"/>
    <n v="6"/>
    <n v="3"/>
    <n v="0.66666666666666663"/>
    <n v="0.1111111111111111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1"/>
    <x v="260"/>
    <x v="0"/>
    <x v="3"/>
    <x v="0"/>
    <x v="0"/>
    <n v="8"/>
    <n v="4"/>
    <n v="0.5"/>
    <n v="6.25E-2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5"/>
    <x v="37"/>
    <x v="0"/>
    <x v="3"/>
    <x v="0"/>
    <x v="0"/>
    <n v="10"/>
    <n v="5"/>
    <n v="0.4"/>
    <n v="0.04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8"/>
    <x v="233"/>
    <x v="163"/>
    <x v="3"/>
    <x v="1"/>
    <x v="0"/>
    <n v="12"/>
    <n v="4"/>
    <n v="0.75"/>
    <n v="6.25E-2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9"/>
    <x v="165"/>
    <x v="163"/>
    <x v="3"/>
    <x v="1"/>
    <x v="0"/>
    <n v="14"/>
    <n v="4"/>
    <n v="0.875"/>
    <n v="6.25E-2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1"/>
    <x v="632"/>
    <x v="0"/>
    <x v="3"/>
    <x v="0"/>
    <x v="0"/>
    <n v="15"/>
    <n v="7.5"/>
    <n v="0.26666666666666666"/>
    <n v="1.7777777777777778E-2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0"/>
    <x v="167"/>
    <x v="0"/>
    <x v="3"/>
    <x v="0"/>
    <x v="0"/>
    <n v="16"/>
    <n v="8"/>
    <n v="0.25"/>
    <n v="1.5625E-2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6"/>
    <x v="662"/>
    <x v="0"/>
    <x v="3"/>
    <x v="0"/>
    <x v="0"/>
    <n v="17"/>
    <n v="8.5"/>
    <n v="0.23529411764705882"/>
    <n v="1.384083044982699E-2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0"/>
    <x v="323"/>
    <x v="0"/>
    <x v="3"/>
    <x v="0"/>
    <x v="0"/>
    <n v="19"/>
    <n v="9.5"/>
    <n v="0.21052631578947367"/>
    <n v="1.1080332409972299E-2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2"/>
    <x v="634"/>
    <x v="184"/>
    <x v="3"/>
    <x v="1"/>
    <x v="0"/>
    <n v="27"/>
    <n v="7"/>
    <n v="0.55102040816326525"/>
    <n v="2.0408163265306121E-2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9"/>
    <x v="663"/>
    <x v="0"/>
    <x v="3"/>
    <x v="0"/>
    <x v="0"/>
    <n v="32"/>
    <n v="16"/>
    <n v="0.125"/>
    <n v="3.90625E-3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"/>
    <x v="154"/>
    <x v="0"/>
    <x v="3"/>
    <x v="0"/>
    <x v="0"/>
    <n v="100"/>
    <n v="50"/>
    <n v="0.04"/>
    <n v="4.0000000000000002E-4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4"/>
    <x v="664"/>
    <x v="0"/>
    <x v="3"/>
    <x v="0"/>
    <x v="0"/>
    <n v="110"/>
    <n v="55"/>
    <n v="3.6363636363636362E-2"/>
    <n v="3.3057851239669424E-4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9"/>
    <x v="665"/>
    <x v="0"/>
    <x v="3"/>
    <x v="0"/>
    <x v="0"/>
    <n v="190"/>
    <n v="95"/>
    <n v="2.1052631578947368E-2"/>
    <n v="1.1080332409972299E-4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7"/>
    <x v="259"/>
    <x v="0"/>
    <x v="3"/>
    <x v="0"/>
    <x v="0"/>
    <n v="270"/>
    <n v="135"/>
    <n v="1.4814814814814815E-2"/>
    <n v="5.4869684499314129E-5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6"/>
    <x v="666"/>
    <x v="302"/>
    <x v="3"/>
    <x v="1"/>
    <x v="0"/>
    <n v="920"/>
    <n v="110"/>
    <n v="7.6033057851239663E-2"/>
    <n v="8.264462809917356E-5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"/>
    <x v="667"/>
    <x v="0"/>
    <x v="3"/>
    <x v="0"/>
    <x v="0"/>
    <n v="2000"/>
    <n v="1000"/>
    <n v="2E-3"/>
    <n v="9.9999999999999995E-7"/>
    <n v="7.24"/>
    <m/>
    <m/>
    <n v="133387"/>
    <x v="1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1"/>
    <x v="668"/>
    <x v="303"/>
    <x v="3"/>
    <x v="1"/>
    <x v="0"/>
    <n v="1.498"/>
    <n v="1.0486"/>
    <n v="1.3623606986185663"/>
    <n v="0.90945306983882934"/>
    <m/>
    <m/>
    <m/>
    <m/>
    <x v="3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2"/>
    <x v="669"/>
    <x v="0"/>
    <x v="4"/>
    <x v="0"/>
    <x v="0"/>
    <n v="2.0201799999999999"/>
    <n v="1.0100899999999999"/>
    <n v="1.9800215822352467"/>
    <n v="0.98012136652934234"/>
    <m/>
    <m/>
    <m/>
    <m/>
    <x v="4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8"/>
    <x v="280"/>
    <x v="0"/>
    <x v="3"/>
    <x v="0"/>
    <x v="0"/>
    <n v="4.6100000000000003"/>
    <n v="2.3050000000000002"/>
    <n v="0.86767895878524948"/>
    <n v="0.18821669387966364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4"/>
    <x v="670"/>
    <x v="0"/>
    <x v="3"/>
    <x v="0"/>
    <x v="0"/>
    <n v="6.43"/>
    <n v="3.2149999999999999"/>
    <n v="0.62208398133748055"/>
    <n v="9.674711995917272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3"/>
    <x v="671"/>
    <x v="0"/>
    <x v="3"/>
    <x v="0"/>
    <x v="0"/>
    <n v="6.5200000000000005"/>
    <n v="3.2600000000000002"/>
    <n v="0.61349693251533743"/>
    <n v="9.4094621551432112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5"/>
    <x v="672"/>
    <x v="0"/>
    <x v="3"/>
    <x v="0"/>
    <x v="0"/>
    <n v="6.93"/>
    <n v="3.4649999999999999"/>
    <n v="0.57720057720057727"/>
    <n v="8.3290126580169876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2"/>
    <x v="673"/>
    <x v="0"/>
    <x v="3"/>
    <x v="0"/>
    <x v="0"/>
    <n v="7.17"/>
    <n v="3.585"/>
    <n v="0.55788005578800559"/>
    <n v="7.7807539161507067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0"/>
    <x v="674"/>
    <x v="0"/>
    <x v="3"/>
    <x v="0"/>
    <x v="0"/>
    <n v="7.61"/>
    <n v="3.8050000000000002"/>
    <n v="0.52562417871222078"/>
    <n v="6.9070194311724148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7"/>
    <x v="675"/>
    <x v="0"/>
    <x v="3"/>
    <x v="0"/>
    <x v="0"/>
    <n v="8.34"/>
    <n v="4.17"/>
    <n v="0.47961630695443647"/>
    <n v="5.7507950474153052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3"/>
    <x v="676"/>
    <x v="0"/>
    <x v="3"/>
    <x v="0"/>
    <x v="0"/>
    <n v="8.36"/>
    <n v="4.18"/>
    <n v="0.47846889952153115"/>
    <n v="5.7233121952336263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7"/>
    <x v="677"/>
    <x v="0"/>
    <x v="4"/>
    <x v="0"/>
    <x v="0"/>
    <n v="8.7000000000000011"/>
    <n v="4.3500000000000005"/>
    <n v="0.45977011494252873"/>
    <n v="5.2847139648566514E-2"/>
    <m/>
    <m/>
    <m/>
    <m/>
    <x v="7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3"/>
    <x v="678"/>
    <x v="0"/>
    <x v="3"/>
    <x v="0"/>
    <x v="0"/>
    <n v="9.42"/>
    <n v="4.71"/>
    <n v="0.42462845010615707"/>
    <n v="4.5077330159889288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9"/>
    <x v="679"/>
    <x v="304"/>
    <x v="3"/>
    <x v="1"/>
    <x v="0"/>
    <n v="10.220000000000001"/>
    <n v="5.4677000000000007"/>
    <n v="0.34185468816955439"/>
    <n v="3.3449578098782233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8"/>
    <x v="680"/>
    <x v="305"/>
    <x v="3"/>
    <x v="1"/>
    <x v="0"/>
    <n v="12.84"/>
    <n v="4.6352399999999996"/>
    <n v="0.59761373790635985"/>
    <n v="4.654312600516821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CAL"/>
    <x v="60"/>
    <x v="60"/>
    <s v="Secteur 3"/>
    <m/>
    <m/>
    <s v="Plan d'eau du Puy Nachet à Marcillac La Croisille au Nord"/>
    <x v="59"/>
    <x v="59"/>
    <x v="29"/>
    <x v="36"/>
    <x v="681"/>
    <x v="0"/>
    <x v="5"/>
    <x v="0"/>
    <x v="0"/>
    <n v="16.038292857117298"/>
    <n v="8.0191464285586491"/>
    <n v="0.24940310266406712"/>
    <n v="1.5550476904615801E-2"/>
    <m/>
    <m/>
    <m/>
    <m/>
    <x v="6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5"/>
    <x v="682"/>
    <x v="0"/>
    <x v="3"/>
    <x v="0"/>
    <x v="0"/>
    <n v="19.8"/>
    <n v="9.9"/>
    <n v="0.20202020202020202"/>
    <n v="1.0203040506070809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8"/>
    <x v="683"/>
    <x v="0"/>
    <x v="3"/>
    <x v="0"/>
    <x v="0"/>
    <n v="20.3"/>
    <n v="10.15"/>
    <n v="0.19704433497536944"/>
    <n v="9.7066174864714003E-3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4"/>
    <x v="684"/>
    <x v="0"/>
    <x v="3"/>
    <x v="0"/>
    <x v="0"/>
    <n v="26.400000000000002"/>
    <n v="13.200000000000001"/>
    <n v="0.15151515151515149"/>
    <n v="5.7392102846648288E-3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2"/>
    <x v="685"/>
    <x v="306"/>
    <x v="3"/>
    <x v="1"/>
    <x v="0"/>
    <n v="30.1"/>
    <n v="11.597529999999999"/>
    <n v="0.22378732568078719"/>
    <n v="7.4347948731158537E-3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9"/>
    <x v="616"/>
    <x v="307"/>
    <x v="9"/>
    <x v="1"/>
    <x v="0"/>
    <n v="33.299999999999997"/>
    <n v="4.93506"/>
    <n v="1.3672859755678137"/>
    <n v="4.1059638905940353E-2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6"/>
    <x v="686"/>
    <x v="0"/>
    <x v="3"/>
    <x v="0"/>
    <x v="0"/>
    <n v="39.9"/>
    <n v="19.95"/>
    <n v="0.10025062656641603"/>
    <n v="2.5125470317397505E-3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0"/>
    <x v="687"/>
    <x v="0"/>
    <x v="3"/>
    <x v="0"/>
    <x v="0"/>
    <n v="40.6"/>
    <n v="20.3"/>
    <n v="9.852216748768472E-2"/>
    <n v="2.4266543716178501E-3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40"/>
    <x v="688"/>
    <x v="0"/>
    <x v="4"/>
    <x v="0"/>
    <x v="0"/>
    <n v="82.7"/>
    <n v="41.35"/>
    <n v="4.836759371221281E-2"/>
    <n v="5.8485603037742217E-4"/>
    <m/>
    <m/>
    <m/>
    <m/>
    <x v="7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24"/>
    <x v="689"/>
    <x v="0"/>
    <x v="3"/>
    <x v="0"/>
    <x v="0"/>
    <n v="87.4"/>
    <n v="43.7"/>
    <n v="4.5766590389016017E-2"/>
    <n v="5.2364519895899326E-4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FRA"/>
    <x v="60"/>
    <x v="60"/>
    <s v="Secteur 3"/>
    <m/>
    <m/>
    <s v="Plan d'eau du Puy Nachet à Marcillac La Croisille au Nord"/>
    <x v="59"/>
    <x v="59"/>
    <x v="29"/>
    <x v="40"/>
    <x v="690"/>
    <x v="0"/>
    <x v="4"/>
    <x v="0"/>
    <x v="0"/>
    <n v="106.3"/>
    <n v="53.15"/>
    <n v="3.7629350893697087E-2"/>
    <n v="3.5399201217024541E-4"/>
    <m/>
    <m/>
    <m/>
    <m/>
    <x v="7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CAL"/>
    <x v="60"/>
    <x v="60"/>
    <s v="Secteur 3"/>
    <m/>
    <m/>
    <s v="Plan d'eau du Puy Nachet à Marcillac La Croisille au Nord"/>
    <x v="59"/>
    <x v="59"/>
    <x v="29"/>
    <x v="36"/>
    <x v="691"/>
    <x v="0"/>
    <x v="6"/>
    <x v="0"/>
    <x v="0"/>
    <n v="116.08222490931099"/>
    <n v="58.041112454655497"/>
    <n v="3.4458333333333264E-2"/>
    <n v="2.9684418402777663E-4"/>
    <m/>
    <m/>
    <m/>
    <m/>
    <x v="6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"/>
    <x v="692"/>
    <x v="0"/>
    <x v="3"/>
    <x v="0"/>
    <x v="0"/>
    <n v="122"/>
    <n v="61"/>
    <n v="3.2786885245901641E-2"/>
    <n v="2.6874496103198063E-4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6"/>
    <x v="693"/>
    <x v="0"/>
    <x v="8"/>
    <x v="0"/>
    <x v="0"/>
    <n v="138.16321034204103"/>
    <n v="69.081605171020513"/>
    <n v="2.8951267056530311E-2"/>
    <n v="2.0954396604463428E-4"/>
    <m/>
    <m/>
    <m/>
    <m/>
    <x v="6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36"/>
    <x v="694"/>
    <x v="0"/>
    <x v="8"/>
    <x v="0"/>
    <x v="0"/>
    <n v="142.99153339604899"/>
    <n v="71.495766698024497"/>
    <n v="2.79736842105263E-2"/>
    <n v="1.956317520775621E-4"/>
    <m/>
    <m/>
    <m/>
    <m/>
    <x v="6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9"/>
    <x v="362"/>
    <x v="0"/>
    <x v="3"/>
    <x v="0"/>
    <x v="0"/>
    <n v="280"/>
    <n v="140"/>
    <n v="1.4285714285714285E-2"/>
    <n v="5.1020408163265308E-5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41"/>
    <x v="695"/>
    <x v="0"/>
    <x v="3"/>
    <x v="0"/>
    <x v="0"/>
    <n v="459"/>
    <n v="229.5"/>
    <n v="8.7145969498910684E-3"/>
    <n v="1.8986049999762676E-5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FRA"/>
    <x v="60"/>
    <x v="60"/>
    <s v="Secteur 3"/>
    <m/>
    <m/>
    <s v="Plan d'eau du Puy Nachet à Marcillac La Croisille au Nord"/>
    <x v="59"/>
    <x v="59"/>
    <x v="29"/>
    <x v="40"/>
    <x v="696"/>
    <x v="0"/>
    <x v="4"/>
    <x v="0"/>
    <x v="0"/>
    <n v="742.6"/>
    <n v="371.3"/>
    <n v="5.3864799353622412E-3"/>
    <n v="7.253541523515002E-6"/>
    <m/>
    <m/>
    <m/>
    <m/>
    <x v="7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42"/>
    <x v="697"/>
    <x v="0"/>
    <x v="3"/>
    <x v="0"/>
    <x v="0"/>
    <n v="834"/>
    <n v="417"/>
    <n v="4.7961630695443642E-3"/>
    <n v="5.7507950474153049E-6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2"/>
    <x v="4"/>
    <x v="11"/>
    <s v=""/>
    <s v="SSEC"/>
    <x v="60"/>
    <x v="60"/>
    <s v="Secteur 3"/>
    <m/>
    <m/>
    <s v="Plan d'eau du Puy Nachet à Marcillac La Croisille au Nord"/>
    <x v="59"/>
    <x v="59"/>
    <x v="29"/>
    <x v="16"/>
    <x v="698"/>
    <x v="308"/>
    <x v="3"/>
    <x v="1"/>
    <x v="0"/>
    <n v="1030"/>
    <n v="152.64600000000002"/>
    <n v="4.4204488336318633E-2"/>
    <n v="4.2916978967299641E-5"/>
    <m/>
    <m/>
    <m/>
    <m/>
    <x v="5"/>
    <s v="VEG23"/>
    <s v="45.357723999999997"/>
    <s v="2.050059000000000"/>
    <s v="monzogranites, granodiorites"/>
    <s v="paléozoïque"/>
    <s v="dévonien"/>
    <s v="peralumineux"/>
    <s v="Massif central"/>
    <n v="14"/>
    <s v="T"/>
    <s v="14889-14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0"/>
    <x v="699"/>
    <x v="0"/>
    <x v="3"/>
    <x v="0"/>
    <x v="0"/>
    <n v="1.1000000000000001"/>
    <n v="0.55000000000000004"/>
    <n v="3.6363636363636362"/>
    <n v="3.3057851239669418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8"/>
    <x v="661"/>
    <x v="0"/>
    <x v="3"/>
    <x v="0"/>
    <x v="0"/>
    <n v="1.6"/>
    <n v="0.8"/>
    <n v="2.4999999999999996"/>
    <n v="1.5624999999999998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5"/>
    <x v="158"/>
    <x v="0"/>
    <x v="3"/>
    <x v="0"/>
    <x v="0"/>
    <n v="1.8"/>
    <n v="0.9"/>
    <n v="2.2222222222222223"/>
    <n v="1.2345679012345678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3"/>
    <x v="153"/>
    <x v="0"/>
    <x v="3"/>
    <x v="0"/>
    <x v="0"/>
    <n v="1.9"/>
    <n v="0.95"/>
    <n v="2.1052631578947367"/>
    <n v="1.10803324099723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2"/>
    <x v="358"/>
    <x v="0"/>
    <x v="3"/>
    <x v="0"/>
    <x v="0"/>
    <n v="2"/>
    <n v="1"/>
    <n v="2"/>
    <n v="1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8"/>
    <x v="562"/>
    <x v="0"/>
    <x v="3"/>
    <x v="0"/>
    <x v="0"/>
    <n v="3"/>
    <n v="1.5"/>
    <n v="1.3333333333333333"/>
    <n v="0.44444444444444442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7"/>
    <x v="255"/>
    <x v="0"/>
    <x v="3"/>
    <x v="0"/>
    <x v="0"/>
    <n v="4"/>
    <n v="2"/>
    <n v="1"/>
    <n v="0.25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7"/>
    <x v="255"/>
    <x v="0"/>
    <x v="3"/>
    <x v="0"/>
    <x v="0"/>
    <n v="4"/>
    <n v="2"/>
    <n v="1"/>
    <n v="0.25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1"/>
    <x v="160"/>
    <x v="0"/>
    <x v="3"/>
    <x v="0"/>
    <x v="0"/>
    <n v="5"/>
    <n v="2.5"/>
    <n v="0.8"/>
    <n v="0.16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4"/>
    <x v="700"/>
    <x v="131"/>
    <x v="3"/>
    <x v="1"/>
    <x v="0"/>
    <n v="8.6"/>
    <n v="1.4"/>
    <n v="4.387755102040817"/>
    <n v="0.51020408163265318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1"/>
    <x v="37"/>
    <x v="0"/>
    <x v="3"/>
    <x v="0"/>
    <x v="0"/>
    <n v="10"/>
    <n v="5"/>
    <n v="0.4"/>
    <n v="0.04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0"/>
    <x v="233"/>
    <x v="0"/>
    <x v="3"/>
    <x v="0"/>
    <x v="0"/>
    <n v="12"/>
    <n v="6"/>
    <n v="0.33333333333333331"/>
    <n v="2.7777777777777776E-2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5"/>
    <x v="189"/>
    <x v="309"/>
    <x v="3"/>
    <x v="1"/>
    <x v="0"/>
    <n v="14.6"/>
    <n v="2.2000000000000002"/>
    <n v="3.0165289256198342"/>
    <n v="0.20661157024793386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9"/>
    <x v="563"/>
    <x v="0"/>
    <x v="3"/>
    <x v="0"/>
    <x v="0"/>
    <n v="22"/>
    <n v="11"/>
    <n v="0.18181818181818182"/>
    <n v="8.2644628099173556E-3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3"/>
    <x v="701"/>
    <x v="310"/>
    <x v="3"/>
    <x v="1"/>
    <x v="0"/>
    <n v="47"/>
    <n v="5"/>
    <n v="1.88"/>
    <n v="0.04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2"/>
    <x v="565"/>
    <x v="132"/>
    <x v="3"/>
    <x v="1"/>
    <x v="0"/>
    <n v="48"/>
    <n v="8"/>
    <n v="0.75"/>
    <n v="1.5625E-2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4"/>
    <x v="258"/>
    <x v="192"/>
    <x v="3"/>
    <x v="1"/>
    <x v="0"/>
    <n v="50"/>
    <n v="13"/>
    <n v="0.29585798816568049"/>
    <n v="5.9171597633136093E-3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6"/>
    <x v="702"/>
    <x v="166"/>
    <x v="3"/>
    <x v="1"/>
    <x v="0"/>
    <n v="66"/>
    <n v="10"/>
    <n v="0.66"/>
    <n v="0.01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9"/>
    <x v="268"/>
    <x v="0"/>
    <x v="3"/>
    <x v="0"/>
    <x v="0"/>
    <n v="130"/>
    <n v="65"/>
    <n v="3.0769230769230771E-2"/>
    <n v="2.3668639053254438E-4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9"/>
    <x v="703"/>
    <x v="134"/>
    <x v="3"/>
    <x v="1"/>
    <x v="0"/>
    <n v="131"/>
    <n v="16"/>
    <n v="0.51171875"/>
    <n v="3.90625E-3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8"/>
    <x v="704"/>
    <x v="164"/>
    <x v="3"/>
    <x v="1"/>
    <x v="0"/>
    <n v="137"/>
    <n v="14"/>
    <n v="0.69897959183673475"/>
    <n v="5.1020408163265302E-3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0"/>
    <x v="315"/>
    <x v="134"/>
    <x v="3"/>
    <x v="1"/>
    <x v="0"/>
    <n v="140"/>
    <n v="16"/>
    <n v="0.546875"/>
    <n v="3.90625E-3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7"/>
    <x v="665"/>
    <x v="0"/>
    <x v="3"/>
    <x v="0"/>
    <x v="0"/>
    <n v="190"/>
    <n v="95"/>
    <n v="2.1052631578947368E-2"/>
    <n v="1.1080332409972299E-4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"/>
    <x v="567"/>
    <x v="0"/>
    <x v="3"/>
    <x v="0"/>
    <x v="0"/>
    <n v="400"/>
    <n v="200"/>
    <n v="0.01"/>
    <n v="2.5000000000000001E-5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6"/>
    <x v="705"/>
    <x v="311"/>
    <x v="3"/>
    <x v="1"/>
    <x v="0"/>
    <n v="570"/>
    <n v="70"/>
    <n v="0.11632653061224489"/>
    <n v="2.0408163265306123E-4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"/>
    <x v="706"/>
    <x v="0"/>
    <x v="3"/>
    <x v="0"/>
    <x v="0"/>
    <n v="1400"/>
    <n v="700"/>
    <n v="2.8571428571428571E-3"/>
    <n v="2.0408163265306121E-6"/>
    <n v="6.02"/>
    <m/>
    <m/>
    <n v="133388"/>
    <x v="1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2"/>
    <x v="707"/>
    <x v="0"/>
    <x v="4"/>
    <x v="0"/>
    <x v="0"/>
    <n v="2.0524800000000001"/>
    <n v="1.02624"/>
    <n v="1.9488618646710318"/>
    <n v="0.9495156418922629"/>
    <m/>
    <m/>
    <m/>
    <m/>
    <x v="4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8"/>
    <x v="708"/>
    <x v="0"/>
    <x v="3"/>
    <x v="0"/>
    <x v="0"/>
    <n v="3.47"/>
    <n v="1.7350000000000001"/>
    <n v="1.1527377521613833"/>
    <n v="0.33220108131451964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3"/>
    <x v="709"/>
    <x v="0"/>
    <x v="3"/>
    <x v="0"/>
    <x v="0"/>
    <n v="3.49"/>
    <n v="1.7450000000000001"/>
    <n v="1.1461318051575931"/>
    <n v="0.32840452869845072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2"/>
    <x v="710"/>
    <x v="0"/>
    <x v="3"/>
    <x v="0"/>
    <x v="0"/>
    <n v="3.71"/>
    <n v="1.855"/>
    <n v="1.0781671159029651"/>
    <n v="0.29061108245362938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3"/>
    <x v="711"/>
    <x v="0"/>
    <x v="3"/>
    <x v="0"/>
    <x v="0"/>
    <n v="4.5600000000000005"/>
    <n v="2.2800000000000002"/>
    <n v="0.87719298245614019"/>
    <n v="0.19236688211757461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7"/>
    <x v="712"/>
    <x v="0"/>
    <x v="3"/>
    <x v="0"/>
    <x v="0"/>
    <n v="4.75"/>
    <n v="2.375"/>
    <n v="0.84210526315789469"/>
    <n v="0.17728531855955679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4"/>
    <x v="713"/>
    <x v="312"/>
    <x v="3"/>
    <x v="1"/>
    <x v="0"/>
    <n v="10.200000000000001"/>
    <n v="3.9188399999999999"/>
    <n v="0.6641789498726135"/>
    <n v="6.5115583320844453E-2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5"/>
    <x v="714"/>
    <x v="313"/>
    <x v="3"/>
    <x v="1"/>
    <x v="0"/>
    <n v="12.1"/>
    <n v="4.0510799999999998"/>
    <n v="0.73729914629370519"/>
    <n v="6.0933813743281426E-2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8"/>
    <x v="333"/>
    <x v="0"/>
    <x v="3"/>
    <x v="0"/>
    <x v="0"/>
    <n v="17.7"/>
    <n v="8.85"/>
    <n v="0.22598870056497178"/>
    <n v="1.2767723195761117E-2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5"/>
    <x v="715"/>
    <x v="314"/>
    <x v="3"/>
    <x v="1"/>
    <x v="0"/>
    <n v="17.8"/>
    <n v="5.02494"/>
    <n v="0.7049498807352399"/>
    <n v="3.9603925884002238E-2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7"/>
    <x v="334"/>
    <x v="0"/>
    <x v="4"/>
    <x v="0"/>
    <x v="0"/>
    <n v="18.400000000000002"/>
    <n v="9.2000000000000011"/>
    <n v="0.21739130434782608"/>
    <n v="1.1814744801512286E-2"/>
    <m/>
    <m/>
    <m/>
    <m/>
    <x v="7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9"/>
    <x v="716"/>
    <x v="315"/>
    <x v="9"/>
    <x v="1"/>
    <x v="0"/>
    <n v="19.2"/>
    <n v="2.91072"/>
    <n v="2.2662111328473995"/>
    <n v="0.11803182983580206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0"/>
    <x v="717"/>
    <x v="0"/>
    <x v="3"/>
    <x v="0"/>
    <x v="0"/>
    <n v="22.638999999999999"/>
    <n v="11.3195"/>
    <n v="0.17668624939264102"/>
    <n v="7.8045076811096344E-3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4"/>
    <x v="718"/>
    <x v="316"/>
    <x v="3"/>
    <x v="1"/>
    <x v="0"/>
    <n v="28.8"/>
    <n v="9.4521599999999992"/>
    <n v="0.3223519923663748"/>
    <n v="1.1192777512721347E-2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3"/>
    <x v="719"/>
    <x v="317"/>
    <x v="3"/>
    <x v="1"/>
    <x v="0"/>
    <n v="48.4"/>
    <n v="10.31404"/>
    <n v="0.4549752150340714"/>
    <n v="9.4003143602080872E-3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6"/>
    <x v="440"/>
    <x v="318"/>
    <x v="3"/>
    <x v="1"/>
    <x v="0"/>
    <n v="56.5"/>
    <n v="26.1708"/>
    <n v="8.2492497208387902E-2"/>
    <n v="1.4600441983785468E-3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4"/>
    <x v="702"/>
    <x v="319"/>
    <x v="3"/>
    <x v="1"/>
    <x v="0"/>
    <n v="66"/>
    <n v="37.890599999999999"/>
    <n v="4.5970684533088627E-2"/>
    <n v="6.9652552322861563E-4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2"/>
    <x v="720"/>
    <x v="320"/>
    <x v="3"/>
    <x v="1"/>
    <x v="0"/>
    <n v="66.2"/>
    <n v="21.448800000000002"/>
    <n v="0.1438970829643812"/>
    <n v="2.1736719481024345E-3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9"/>
    <x v="301"/>
    <x v="321"/>
    <x v="3"/>
    <x v="1"/>
    <x v="0"/>
    <n v="83.2"/>
    <n v="62.84928"/>
    <n v="2.1063120519867525E-2"/>
    <n v="2.5316250624840775E-4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CAL"/>
    <x v="61"/>
    <x v="61"/>
    <s v="Secteur 4"/>
    <m/>
    <m/>
    <s v="Plan d'eau sur la Vimbelle juste à proximité point 30"/>
    <x v="60"/>
    <x v="60"/>
    <x v="29"/>
    <x v="36"/>
    <x v="721"/>
    <x v="0"/>
    <x v="5"/>
    <x v="0"/>
    <x v="0"/>
    <n v="112.03766782742402"/>
    <n v="56.018833913712008"/>
    <n v="3.5702278328047274E-2"/>
    <n v="3.1866316945333858E-4"/>
    <m/>
    <m/>
    <m/>
    <m/>
    <x v="6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1"/>
    <x v="722"/>
    <x v="322"/>
    <x v="3"/>
    <x v="1"/>
    <x v="0"/>
    <n v="137.80000000000001"/>
    <n v="12.402000000000001"/>
    <n v="0.89591284559838003"/>
    <n v="6.5015445979563135E-3"/>
    <m/>
    <m/>
    <m/>
    <m/>
    <x v="3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9"/>
    <x v="654"/>
    <x v="323"/>
    <x v="3"/>
    <x v="1"/>
    <x v="0"/>
    <n v="142"/>
    <n v="18.7014"/>
    <n v="0.40601315552458167"/>
    <n v="2.859247574116772E-3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0"/>
    <x v="723"/>
    <x v="324"/>
    <x v="3"/>
    <x v="1"/>
    <x v="0"/>
    <n v="157"/>
    <n v="24.444900000000001"/>
    <n v="0.26273814082597774"/>
    <n v="1.6734913428406225E-3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6"/>
    <x v="724"/>
    <x v="0"/>
    <x v="8"/>
    <x v="0"/>
    <x v="0"/>
    <n v="161.63222045575"/>
    <n v="80.816110227875001"/>
    <n v="2.4747540983606538E-2"/>
    <n v="1.5311019618382131E-4"/>
    <m/>
    <m/>
    <m/>
    <m/>
    <x v="6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40"/>
    <x v="725"/>
    <x v="0"/>
    <x v="4"/>
    <x v="0"/>
    <x v="0"/>
    <n v="162.1"/>
    <n v="81.05"/>
    <n v="2.4676125848241824E-2"/>
    <n v="1.5222779671956709E-4"/>
    <m/>
    <m/>
    <m/>
    <m/>
    <x v="7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36"/>
    <x v="726"/>
    <x v="0"/>
    <x v="8"/>
    <x v="0"/>
    <x v="0"/>
    <n v="166.16016427104699"/>
    <n v="83.080082135523497"/>
    <n v="2.4073158675234834E-2"/>
    <n v="1.4487924215075853E-4"/>
    <m/>
    <m/>
    <m/>
    <m/>
    <x v="6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28"/>
    <x v="727"/>
    <x v="325"/>
    <x v="3"/>
    <x v="1"/>
    <x v="0"/>
    <n v="173"/>
    <n v="21.7288"/>
    <n v="0.36641615917540066"/>
    <n v="2.1180124807826627E-3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FRA"/>
    <x v="61"/>
    <x v="61"/>
    <s v="Secteur 4"/>
    <m/>
    <m/>
    <s v="Plan d'eau sur la Vimbelle juste à proximité point 30"/>
    <x v="60"/>
    <x v="60"/>
    <x v="29"/>
    <x v="40"/>
    <x v="728"/>
    <x v="0"/>
    <x v="4"/>
    <x v="0"/>
    <x v="0"/>
    <n v="188.70000000000002"/>
    <n v="94.350000000000009"/>
    <n v="2.1197668256491782E-2"/>
    <n v="1.1233528487806985E-4"/>
    <m/>
    <m/>
    <m/>
    <m/>
    <x v="7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"/>
    <x v="729"/>
    <x v="0"/>
    <x v="3"/>
    <x v="0"/>
    <x v="0"/>
    <n v="363.83"/>
    <n v="181.91499999999999"/>
    <n v="1.0994145617458703E-2"/>
    <n v="3.0217809464471603E-5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41"/>
    <x v="730"/>
    <x v="0"/>
    <x v="3"/>
    <x v="0"/>
    <x v="0"/>
    <n v="383"/>
    <n v="191.5"/>
    <n v="1.0443864229765013E-2"/>
    <n v="2.7268575012441288E-5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42"/>
    <x v="731"/>
    <x v="0"/>
    <x v="3"/>
    <x v="0"/>
    <x v="0"/>
    <n v="431"/>
    <n v="215.5"/>
    <n v="9.2807424593967514E-3"/>
    <n v="2.1533045149412416E-5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SEC"/>
    <x v="61"/>
    <x v="61"/>
    <s v="Secteur 4"/>
    <m/>
    <m/>
    <s v="Plan d'eau sur la Vimbelle juste à proximité point 30"/>
    <x v="60"/>
    <x v="60"/>
    <x v="29"/>
    <x v="16"/>
    <x v="732"/>
    <x v="326"/>
    <x v="3"/>
    <x v="1"/>
    <x v="0"/>
    <n v="597"/>
    <n v="90.505200000000002"/>
    <n v="7.2883172111675151E-2"/>
    <n v="1.2208236534618955E-4"/>
    <m/>
    <m/>
    <m/>
    <m/>
    <x v="5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CAL"/>
    <x v="61"/>
    <x v="61"/>
    <s v="Secteur 4"/>
    <m/>
    <m/>
    <s v="Plan d'eau sur la Vimbelle juste à proximité point 30"/>
    <x v="60"/>
    <x v="60"/>
    <x v="29"/>
    <x v="36"/>
    <x v="733"/>
    <x v="0"/>
    <x v="6"/>
    <x v="0"/>
    <x v="0"/>
    <n v="674.27513880320805"/>
    <n v="337.13756940160403"/>
    <n v="5.9322964318389735E-3"/>
    <n v="8.7980352388023558E-6"/>
    <m/>
    <m/>
    <m/>
    <m/>
    <x v="6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3"/>
    <x v="4"/>
    <x v="7"/>
    <s v=""/>
    <s v="SFRA"/>
    <x v="61"/>
    <x v="61"/>
    <s v="Secteur 4"/>
    <m/>
    <m/>
    <s v="Plan d'eau sur la Vimbelle juste à proximité point 30"/>
    <x v="60"/>
    <x v="60"/>
    <x v="29"/>
    <x v="40"/>
    <x v="734"/>
    <x v="0"/>
    <x v="4"/>
    <x v="0"/>
    <x v="0"/>
    <n v="1217.5"/>
    <n v="608.75"/>
    <n v="3.2854209445585215E-3"/>
    <n v="2.6984976957359521E-6"/>
    <m/>
    <m/>
    <m/>
    <m/>
    <x v="7"/>
    <s v="VEG31"/>
    <s v="45.396079999999998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0"/>
    <x v="354"/>
    <x v="0"/>
    <x v="3"/>
    <x v="0"/>
    <x v="0"/>
    <n v="0.8"/>
    <n v="0.4"/>
    <n v="4.9999999999999991"/>
    <n v="6.2499999999999991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5"/>
    <x v="735"/>
    <x v="0"/>
    <x v="3"/>
    <x v="0"/>
    <x v="0"/>
    <n v="1.3"/>
    <n v="0.65"/>
    <n v="3.0769230769230766"/>
    <n v="2.3668639053254434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8"/>
    <x v="405"/>
    <x v="0"/>
    <x v="3"/>
    <x v="0"/>
    <x v="0"/>
    <n v="1.4"/>
    <n v="0.7"/>
    <n v="2.8571428571428572"/>
    <n v="2.0408163265306127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4"/>
    <x v="151"/>
    <x v="190"/>
    <x v="3"/>
    <x v="1"/>
    <x v="0"/>
    <n v="1.7"/>
    <n v="0.8"/>
    <n v="2.6562499999999996"/>
    <n v="1.5624999999999998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3"/>
    <x v="153"/>
    <x v="0"/>
    <x v="3"/>
    <x v="0"/>
    <x v="0"/>
    <n v="1.9"/>
    <n v="0.95"/>
    <n v="2.1052631578947367"/>
    <n v="1.10803324099723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7"/>
    <x v="314"/>
    <x v="0"/>
    <x v="3"/>
    <x v="0"/>
    <x v="0"/>
    <n v="2.1"/>
    <n v="1.05"/>
    <n v="1.9047619047619049"/>
    <n v="0.90702947845804982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2"/>
    <x v="156"/>
    <x v="0"/>
    <x v="3"/>
    <x v="0"/>
    <x v="0"/>
    <n v="2.2000000000000002"/>
    <n v="1.1000000000000001"/>
    <n v="1.8181818181818181"/>
    <n v="0.82644628099173545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7"/>
    <x v="256"/>
    <x v="0"/>
    <x v="3"/>
    <x v="0"/>
    <x v="0"/>
    <n v="3.3"/>
    <n v="1.65"/>
    <n v="1.2121212121212122"/>
    <n v="0.36730945821854916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8"/>
    <x v="256"/>
    <x v="0"/>
    <x v="3"/>
    <x v="0"/>
    <x v="0"/>
    <n v="3.3"/>
    <n v="1.65"/>
    <n v="1.2121212121212122"/>
    <n v="0.36730945821854916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3"/>
    <x v="408"/>
    <x v="327"/>
    <x v="3"/>
    <x v="1"/>
    <x v="0"/>
    <n v="4.5999999999999996"/>
    <n v="1.1000000000000001"/>
    <n v="3.8016528925619828"/>
    <n v="0.82644628099173545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1"/>
    <x v="160"/>
    <x v="0"/>
    <x v="3"/>
    <x v="0"/>
    <x v="0"/>
    <n v="5"/>
    <n v="2.5"/>
    <n v="0.8"/>
    <n v="0.16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5"/>
    <x v="163"/>
    <x v="0"/>
    <x v="3"/>
    <x v="0"/>
    <x v="0"/>
    <n v="6"/>
    <n v="3"/>
    <n v="0.66666666666666663"/>
    <n v="0.1111111111111111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2"/>
    <x v="736"/>
    <x v="130"/>
    <x v="3"/>
    <x v="1"/>
    <x v="0"/>
    <n v="7.3"/>
    <n v="3.3"/>
    <n v="0.6703397612488522"/>
    <n v="9.1827364554637289E-2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1"/>
    <x v="355"/>
    <x v="0"/>
    <x v="3"/>
    <x v="0"/>
    <x v="0"/>
    <n v="9"/>
    <n v="4.5"/>
    <n v="0.44444444444444442"/>
    <n v="4.9382716049382713E-2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9"/>
    <x v="323"/>
    <x v="0"/>
    <x v="3"/>
    <x v="0"/>
    <x v="0"/>
    <n v="19"/>
    <n v="9.5"/>
    <n v="0.21052631578947367"/>
    <n v="1.1080332409972299E-2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0"/>
    <x v="323"/>
    <x v="0"/>
    <x v="3"/>
    <x v="0"/>
    <x v="0"/>
    <n v="19"/>
    <n v="9.5"/>
    <n v="0.21052631578947367"/>
    <n v="1.1080332409972299E-2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8"/>
    <x v="193"/>
    <x v="163"/>
    <x v="3"/>
    <x v="1"/>
    <x v="0"/>
    <n v="20"/>
    <n v="4"/>
    <n v="1.25"/>
    <n v="6.25E-2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9"/>
    <x v="193"/>
    <x v="163"/>
    <x v="3"/>
    <x v="1"/>
    <x v="0"/>
    <n v="20"/>
    <n v="4"/>
    <n v="1.25"/>
    <n v="6.25E-2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6"/>
    <x v="327"/>
    <x v="162"/>
    <x v="3"/>
    <x v="1"/>
    <x v="0"/>
    <n v="46"/>
    <n v="9"/>
    <n v="0.5679012345679012"/>
    <n v="1.2345679012345678E-2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4"/>
    <x v="411"/>
    <x v="0"/>
    <x v="3"/>
    <x v="0"/>
    <x v="0"/>
    <n v="60"/>
    <n v="30"/>
    <n v="6.6666666666666666E-2"/>
    <n v="1.1111111111111111E-3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0"/>
    <x v="737"/>
    <x v="136"/>
    <x v="3"/>
    <x v="1"/>
    <x v="0"/>
    <n v="78"/>
    <n v="12"/>
    <n v="0.54166666666666663"/>
    <n v="6.9444444444444441E-3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"/>
    <x v="359"/>
    <x v="0"/>
    <x v="3"/>
    <x v="0"/>
    <x v="0"/>
    <n v="90"/>
    <n v="45"/>
    <n v="4.4444444444444446E-2"/>
    <n v="4.9382716049382717E-4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9"/>
    <x v="655"/>
    <x v="328"/>
    <x v="3"/>
    <x v="1"/>
    <x v="0"/>
    <n v="170"/>
    <n v="60"/>
    <n v="4.7222222222222221E-2"/>
    <n v="2.7777777777777778E-4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7"/>
    <x v="168"/>
    <x v="0"/>
    <x v="3"/>
    <x v="0"/>
    <x v="0"/>
    <n v="220"/>
    <n v="110"/>
    <n v="1.8181818181818181E-2"/>
    <n v="8.264462809917356E-5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6"/>
    <x v="738"/>
    <x v="284"/>
    <x v="3"/>
    <x v="1"/>
    <x v="0"/>
    <n v="780"/>
    <n v="100"/>
    <n v="7.8E-2"/>
    <n v="1E-4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"/>
    <x v="351"/>
    <x v="0"/>
    <x v="3"/>
    <x v="0"/>
    <x v="0"/>
    <n v="1000"/>
    <n v="500"/>
    <n v="4.0000000000000001E-3"/>
    <n v="3.9999999999999998E-6"/>
    <n v="10.050000000000001"/>
    <m/>
    <m/>
    <n v="133389"/>
    <x v="1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2"/>
    <x v="739"/>
    <x v="0"/>
    <x v="4"/>
    <x v="0"/>
    <x v="0"/>
    <n v="2.0709"/>
    <n v="1.03545"/>
    <n v="1.9315273552561687"/>
    <n v="0.93269948102572253"/>
    <m/>
    <m/>
    <m/>
    <m/>
    <x v="4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8"/>
    <x v="740"/>
    <x v="0"/>
    <x v="3"/>
    <x v="0"/>
    <x v="0"/>
    <n v="5.86"/>
    <n v="2.93"/>
    <n v="0.68259385665529004"/>
    <n v="0.11648359328588567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7"/>
    <x v="741"/>
    <x v="0"/>
    <x v="4"/>
    <x v="0"/>
    <x v="0"/>
    <n v="7.2"/>
    <n v="3.6"/>
    <n v="0.55555555555555558"/>
    <n v="7.716049382716049E-2"/>
    <m/>
    <m/>
    <m/>
    <m/>
    <x v="7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2"/>
    <x v="742"/>
    <x v="0"/>
    <x v="3"/>
    <x v="0"/>
    <x v="0"/>
    <n v="7.49"/>
    <n v="3.7450000000000001"/>
    <n v="0.53404539385847793"/>
    <n v="7.1301120675364205E-2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3"/>
    <x v="743"/>
    <x v="0"/>
    <x v="3"/>
    <x v="0"/>
    <x v="0"/>
    <n v="8.5500000000000007"/>
    <n v="4.2750000000000004"/>
    <n v="0.46783625730994149"/>
    <n v="5.4717690913443445E-2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5"/>
    <x v="744"/>
    <x v="0"/>
    <x v="3"/>
    <x v="0"/>
    <x v="0"/>
    <n v="9.41"/>
    <n v="4.7050000000000001"/>
    <n v="0.42507970244420828"/>
    <n v="4.517318835751416E-2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7"/>
    <x v="606"/>
    <x v="0"/>
    <x v="3"/>
    <x v="0"/>
    <x v="0"/>
    <n v="10.700000000000001"/>
    <n v="5.3500000000000005"/>
    <n v="0.37383177570093457"/>
    <n v="3.4937549130928461E-2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3"/>
    <x v="745"/>
    <x v="0"/>
    <x v="3"/>
    <x v="0"/>
    <x v="0"/>
    <n v="11.3"/>
    <n v="5.65"/>
    <n v="0.35398230088495575"/>
    <n v="3.132586733495183E-2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CAL"/>
    <x v="62"/>
    <x v="62"/>
    <s v="Secteur 5"/>
    <m/>
    <m/>
    <s v="Lac de Feyt à l'arrivée Glane de Servières"/>
    <x v="61"/>
    <x v="61"/>
    <x v="30"/>
    <x v="36"/>
    <x v="746"/>
    <x v="0"/>
    <x v="5"/>
    <x v="0"/>
    <x v="0"/>
    <n v="12.0878425561728"/>
    <n v="6.0439212780864002"/>
    <n v="0.33091099436576898"/>
    <n v="2.7375521548035499E-2"/>
    <m/>
    <m/>
    <m/>
    <m/>
    <x v="6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3"/>
    <x v="747"/>
    <x v="0"/>
    <x v="3"/>
    <x v="0"/>
    <x v="0"/>
    <n v="13.700000000000001"/>
    <n v="6.8500000000000005"/>
    <n v="0.29197080291970801"/>
    <n v="2.1311737439394744E-2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0"/>
    <x v="576"/>
    <x v="0"/>
    <x v="3"/>
    <x v="0"/>
    <x v="0"/>
    <n v="15.4"/>
    <n v="7.7"/>
    <n v="0.25974025974025972"/>
    <n v="1.6866250632484397E-2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8"/>
    <x v="748"/>
    <x v="329"/>
    <x v="3"/>
    <x v="1"/>
    <x v="0"/>
    <n v="23.7"/>
    <n v="11.57982"/>
    <n v="0.17674402000906891"/>
    <n v="7.4575535868805446E-3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9"/>
    <x v="749"/>
    <x v="330"/>
    <x v="9"/>
    <x v="1"/>
    <x v="0"/>
    <n v="23.900000000000002"/>
    <n v="4.4167199999999998"/>
    <n v="1.2251751098678232"/>
    <n v="5.1262556898235279E-2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5"/>
    <x v="750"/>
    <x v="0"/>
    <x v="3"/>
    <x v="0"/>
    <x v="0"/>
    <n v="24.6"/>
    <n v="12.3"/>
    <n v="0.16260162601626016"/>
    <n v="6.6098221957829328E-3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8"/>
    <x v="751"/>
    <x v="0"/>
    <x v="3"/>
    <x v="0"/>
    <x v="0"/>
    <n v="27.6"/>
    <n v="13.8"/>
    <n v="0.14492753623188404"/>
    <n v="5.2509976895610162E-3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9"/>
    <x v="752"/>
    <x v="331"/>
    <x v="3"/>
    <x v="1"/>
    <x v="0"/>
    <n v="34.4"/>
    <n v="22.363440000000001"/>
    <n v="6.8783017660909745E-2"/>
    <n v="1.9995063273520273E-3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2"/>
    <x v="753"/>
    <x v="0"/>
    <x v="3"/>
    <x v="0"/>
    <x v="0"/>
    <n v="36.200000000000003"/>
    <n v="18.100000000000001"/>
    <n v="0.11049723756906076"/>
    <n v="3.0524098775983632E-3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4"/>
    <x v="754"/>
    <x v="0"/>
    <x v="3"/>
    <x v="0"/>
    <x v="0"/>
    <n v="40.4"/>
    <n v="20.2"/>
    <n v="9.9009900990099015E-2"/>
    <n v="2.4507401235173026E-3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4"/>
    <x v="755"/>
    <x v="0"/>
    <x v="3"/>
    <x v="0"/>
    <x v="0"/>
    <n v="45.2"/>
    <n v="22.6"/>
    <n v="8.8495575221238937E-2"/>
    <n v="1.9578667084344894E-3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1"/>
    <x v="756"/>
    <x v="332"/>
    <x v="3"/>
    <x v="1"/>
    <x v="0"/>
    <n v="45.36"/>
    <n v="4.9896000000000003"/>
    <n v="1.8219715189412156"/>
    <n v="4.0166920611578824E-2"/>
    <m/>
    <m/>
    <m/>
    <m/>
    <x v="3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0"/>
    <x v="757"/>
    <x v="333"/>
    <x v="3"/>
    <x v="1"/>
    <x v="0"/>
    <n v="86.100000000000009"/>
    <n v="34.112819999999999"/>
    <n v="7.3989127518494721E-2"/>
    <n v="8.593394601451186E-4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6"/>
    <x v="758"/>
    <x v="0"/>
    <x v="8"/>
    <x v="0"/>
    <x v="0"/>
    <n v="99.472871035172204"/>
    <n v="49.736435517586102"/>
    <n v="4.0211968935587032E-2"/>
    <n v="4.0425061141915417E-4"/>
    <m/>
    <m/>
    <m/>
    <m/>
    <x v="6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FRA"/>
    <x v="62"/>
    <x v="62"/>
    <s v="Secteur 5"/>
    <m/>
    <m/>
    <s v="Lac de Feyt à l'arrivée Glane de Servières"/>
    <x v="61"/>
    <x v="61"/>
    <x v="30"/>
    <x v="40"/>
    <x v="759"/>
    <x v="0"/>
    <x v="4"/>
    <x v="0"/>
    <x v="0"/>
    <n v="103.8"/>
    <n v="51.9"/>
    <n v="3.8535645472061661E-2"/>
    <n v="3.7124899298710657E-4"/>
    <m/>
    <m/>
    <m/>
    <m/>
    <x v="7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24"/>
    <x v="361"/>
    <x v="0"/>
    <x v="3"/>
    <x v="0"/>
    <x v="0"/>
    <n v="114"/>
    <n v="57"/>
    <n v="3.5087719298245612E-2"/>
    <n v="3.0778701138811941E-4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40"/>
    <x v="760"/>
    <x v="0"/>
    <x v="4"/>
    <x v="0"/>
    <x v="0"/>
    <n v="118.5"/>
    <n v="59.25"/>
    <n v="3.3755274261603373E-2"/>
    <n v="2.8485463511901583E-4"/>
    <m/>
    <m/>
    <m/>
    <m/>
    <x v="7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CAL"/>
    <x v="62"/>
    <x v="62"/>
    <s v="Secteur 5"/>
    <m/>
    <m/>
    <s v="Lac de Feyt à l'arrivée Glane de Servières"/>
    <x v="61"/>
    <x v="61"/>
    <x v="30"/>
    <x v="36"/>
    <x v="761"/>
    <x v="0"/>
    <x v="6"/>
    <x v="0"/>
    <x v="0"/>
    <n v="121.518987341772"/>
    <n v="60.759493670886002"/>
    <n v="3.2916666666666705E-2"/>
    <n v="2.7087673611111176E-4"/>
    <m/>
    <m/>
    <m/>
    <m/>
    <x v="6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36"/>
    <x v="762"/>
    <x v="0"/>
    <x v="8"/>
    <x v="0"/>
    <x v="0"/>
    <n v="155.10597302504803"/>
    <n v="77.552986512524015"/>
    <n v="2.5788819875776421E-2"/>
    <n v="1.6626580764631026E-4"/>
    <m/>
    <m/>
    <m/>
    <m/>
    <x v="6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"/>
    <x v="763"/>
    <x v="0"/>
    <x v="3"/>
    <x v="0"/>
    <x v="0"/>
    <n v="248"/>
    <n v="124"/>
    <n v="1.6129032258064516E-2"/>
    <n v="6.5036420395421442E-5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9"/>
    <x v="764"/>
    <x v="0"/>
    <x v="3"/>
    <x v="0"/>
    <x v="0"/>
    <n v="423"/>
    <n v="211.5"/>
    <n v="9.4562647754137114E-3"/>
    <n v="2.2355235875682534E-5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41"/>
    <x v="765"/>
    <x v="0"/>
    <x v="3"/>
    <x v="0"/>
    <x v="0"/>
    <n v="670"/>
    <n v="335"/>
    <n v="5.9701492537313433E-3"/>
    <n v="8.910670527957229E-6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16"/>
    <x v="766"/>
    <x v="334"/>
    <x v="3"/>
    <x v="1"/>
    <x v="0"/>
    <n v="739"/>
    <n v="136.56720000000001"/>
    <n v="3.9623389886117681E-2"/>
    <n v="5.3617577653745169E-5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SEC"/>
    <x v="62"/>
    <x v="62"/>
    <s v="Secteur 5"/>
    <m/>
    <m/>
    <s v="Lac de Feyt à l'arrivée Glane de Servières"/>
    <x v="61"/>
    <x v="61"/>
    <x v="30"/>
    <x v="42"/>
    <x v="767"/>
    <x v="0"/>
    <x v="3"/>
    <x v="0"/>
    <x v="0"/>
    <n v="976"/>
    <n v="488"/>
    <n v="4.0983606557377051E-3"/>
    <n v="4.1991400161246973E-6"/>
    <m/>
    <m/>
    <m/>
    <m/>
    <x v="5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4"/>
    <x v="4"/>
    <x v="7"/>
    <s v=""/>
    <s v="SFRA"/>
    <x v="62"/>
    <x v="62"/>
    <s v="Secteur 5"/>
    <m/>
    <m/>
    <s v="Lac de Feyt à l'arrivée Glane de Servières"/>
    <x v="61"/>
    <x v="61"/>
    <x v="30"/>
    <x v="40"/>
    <x v="768"/>
    <x v="0"/>
    <x v="4"/>
    <x v="0"/>
    <x v="0"/>
    <n v="2200.6"/>
    <n v="1100.3"/>
    <n v="1.8176860856130147E-3"/>
    <n v="8.2599567645779102E-7"/>
    <m/>
    <m/>
    <m/>
    <m/>
    <x v="7"/>
    <s v="VEG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0"/>
    <x v="352"/>
    <x v="0"/>
    <x v="3"/>
    <x v="0"/>
    <x v="0"/>
    <n v="0.9"/>
    <n v="0.45"/>
    <n v="4.4444444444444446"/>
    <n v="4.9382716049382713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8"/>
    <x v="735"/>
    <x v="0"/>
    <x v="3"/>
    <x v="0"/>
    <x v="0"/>
    <n v="1.3"/>
    <n v="0.65"/>
    <n v="3.0769230769230766"/>
    <n v="2.3668639053254434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5"/>
    <x v="735"/>
    <x v="0"/>
    <x v="3"/>
    <x v="0"/>
    <x v="0"/>
    <n v="1.3"/>
    <n v="0.65"/>
    <n v="3.0769230769230766"/>
    <n v="2.3668639053254434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3"/>
    <x v="406"/>
    <x v="0"/>
    <x v="3"/>
    <x v="0"/>
    <x v="0"/>
    <n v="1.5"/>
    <n v="0.75"/>
    <n v="2.6666666666666665"/>
    <n v="1.7777777777777777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2"/>
    <x v="153"/>
    <x v="0"/>
    <x v="3"/>
    <x v="0"/>
    <x v="0"/>
    <n v="1.9"/>
    <n v="0.95"/>
    <n v="2.1052631578947367"/>
    <n v="1.10803324099723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7"/>
    <x v="153"/>
    <x v="0"/>
    <x v="3"/>
    <x v="0"/>
    <x v="0"/>
    <n v="1.9"/>
    <n v="0.95"/>
    <n v="2.1052631578947367"/>
    <n v="1.10803324099723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4"/>
    <x v="252"/>
    <x v="335"/>
    <x v="3"/>
    <x v="1"/>
    <x v="0"/>
    <n v="2.4"/>
    <n v="0.7"/>
    <n v="4.8979591836734695"/>
    <n v="2.0408163265306127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7"/>
    <x v="631"/>
    <x v="0"/>
    <x v="3"/>
    <x v="0"/>
    <x v="0"/>
    <n v="2.6"/>
    <n v="1.3"/>
    <n v="1.5384615384615383"/>
    <n v="0.59171597633136086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5"/>
    <x v="155"/>
    <x v="190"/>
    <x v="3"/>
    <x v="1"/>
    <x v="0"/>
    <n v="2.7"/>
    <n v="0.8"/>
    <n v="4.2187499999999991"/>
    <n v="1.5624999999999998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1"/>
    <x v="255"/>
    <x v="0"/>
    <x v="3"/>
    <x v="0"/>
    <x v="0"/>
    <n v="4"/>
    <n v="2"/>
    <n v="1"/>
    <n v="0.25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8"/>
    <x v="160"/>
    <x v="0"/>
    <x v="3"/>
    <x v="0"/>
    <x v="0"/>
    <n v="5"/>
    <n v="2.5"/>
    <n v="0.8"/>
    <n v="0.16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1"/>
    <x v="260"/>
    <x v="0"/>
    <x v="3"/>
    <x v="0"/>
    <x v="0"/>
    <n v="8"/>
    <n v="4"/>
    <n v="0.5"/>
    <n v="6.25E-2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0"/>
    <x v="37"/>
    <x v="0"/>
    <x v="3"/>
    <x v="0"/>
    <x v="0"/>
    <n v="10"/>
    <n v="5"/>
    <n v="0.4"/>
    <n v="0.04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3"/>
    <x v="468"/>
    <x v="131"/>
    <x v="3"/>
    <x v="1"/>
    <x v="0"/>
    <n v="10.1"/>
    <n v="1.4"/>
    <n v="5.1530612244897966"/>
    <n v="0.51020408163265318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9"/>
    <x v="167"/>
    <x v="0"/>
    <x v="3"/>
    <x v="0"/>
    <x v="0"/>
    <n v="16"/>
    <n v="8"/>
    <n v="0.25"/>
    <n v="1.5625E-2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2"/>
    <x v="323"/>
    <x v="163"/>
    <x v="3"/>
    <x v="1"/>
    <x v="0"/>
    <n v="19"/>
    <n v="4"/>
    <n v="1.1875"/>
    <n v="6.25E-2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6"/>
    <x v="271"/>
    <x v="184"/>
    <x v="3"/>
    <x v="1"/>
    <x v="0"/>
    <n v="38"/>
    <n v="7"/>
    <n v="0.77551020408163263"/>
    <n v="2.0408163265306121E-2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4"/>
    <x v="411"/>
    <x v="0"/>
    <x v="3"/>
    <x v="0"/>
    <x v="0"/>
    <n v="60"/>
    <n v="30"/>
    <n v="6.6666666666666666E-2"/>
    <n v="1.1111111111111111E-3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9"/>
    <x v="154"/>
    <x v="0"/>
    <x v="3"/>
    <x v="0"/>
    <x v="0"/>
    <n v="100"/>
    <n v="50"/>
    <n v="0.04"/>
    <n v="4.0000000000000002E-4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0"/>
    <x v="769"/>
    <x v="195"/>
    <x v="3"/>
    <x v="1"/>
    <x v="0"/>
    <n v="144"/>
    <n v="17"/>
    <n v="0.4982698961937716"/>
    <n v="3.4602076124567475E-3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9"/>
    <x v="393"/>
    <x v="336"/>
    <x v="3"/>
    <x v="1"/>
    <x v="0"/>
    <n v="155"/>
    <n v="18"/>
    <n v="0.47839506172839508"/>
    <n v="3.0864197530864196E-3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8"/>
    <x v="770"/>
    <x v="195"/>
    <x v="3"/>
    <x v="1"/>
    <x v="0"/>
    <n v="164"/>
    <n v="17"/>
    <n v="0.56747404844290661"/>
    <n v="3.4602076124567475E-3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7"/>
    <x v="655"/>
    <x v="0"/>
    <x v="3"/>
    <x v="0"/>
    <x v="0"/>
    <n v="170"/>
    <n v="85"/>
    <n v="2.3529411764705882E-2"/>
    <n v="1.3840830449826991E-4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"/>
    <x v="567"/>
    <x v="0"/>
    <x v="3"/>
    <x v="0"/>
    <x v="0"/>
    <n v="400"/>
    <n v="200"/>
    <n v="0.01"/>
    <n v="2.5000000000000001E-5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6"/>
    <x v="771"/>
    <x v="337"/>
    <x v="3"/>
    <x v="1"/>
    <x v="0"/>
    <n v="790"/>
    <n v="90"/>
    <n v="9.7530864197530862E-2"/>
    <n v="1.2345679012345679E-4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"/>
    <x v="351"/>
    <x v="0"/>
    <x v="3"/>
    <x v="0"/>
    <x v="0"/>
    <n v="1000"/>
    <n v="500"/>
    <n v="4.0000000000000001E-3"/>
    <n v="3.9999999999999998E-6"/>
    <n v="15.47"/>
    <m/>
    <m/>
    <n v="133390"/>
    <x v="1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2"/>
    <x v="772"/>
    <x v="0"/>
    <x v="4"/>
    <x v="0"/>
    <x v="0"/>
    <n v="2.0466899999999999"/>
    <n v="1.0233449999999999"/>
    <n v="1.9543751129873113"/>
    <n v="0.95489552056604143"/>
    <m/>
    <m/>
    <m/>
    <m/>
    <x v="4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4"/>
    <x v="773"/>
    <x v="338"/>
    <x v="3"/>
    <x v="1"/>
    <x v="0"/>
    <n v="2.4290000000000003"/>
    <n v="1.0298959999999999"/>
    <n v="2.290027892173323"/>
    <n v="0.94278628743240944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8"/>
    <x v="774"/>
    <x v="0"/>
    <x v="3"/>
    <x v="0"/>
    <x v="0"/>
    <n v="3.58"/>
    <n v="1.79"/>
    <n v="1.1173184357541899"/>
    <n v="0.3121001217190475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3"/>
    <x v="775"/>
    <x v="0"/>
    <x v="3"/>
    <x v="0"/>
    <x v="0"/>
    <n v="4.0999999999999996"/>
    <n v="2.0499999999999998"/>
    <n v="0.97560975609756095"/>
    <n v="0.23795359904818561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5"/>
    <x v="776"/>
    <x v="0"/>
    <x v="3"/>
    <x v="0"/>
    <x v="0"/>
    <n v="4.63"/>
    <n v="2.3149999999999999"/>
    <n v="0.86393088552915775"/>
    <n v="0.18659414374279865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2"/>
    <x v="777"/>
    <x v="0"/>
    <x v="3"/>
    <x v="0"/>
    <x v="0"/>
    <n v="4.67"/>
    <n v="2.335"/>
    <n v="0.85653104925053536"/>
    <n v="0.18341135958255578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3"/>
    <x v="778"/>
    <x v="0"/>
    <x v="3"/>
    <x v="0"/>
    <x v="0"/>
    <n v="5.19"/>
    <n v="2.5950000000000002"/>
    <n v="0.77071290944123305"/>
    <n v="0.1484995971948426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7"/>
    <x v="779"/>
    <x v="0"/>
    <x v="3"/>
    <x v="0"/>
    <x v="0"/>
    <n v="5.48"/>
    <n v="2.74"/>
    <n v="0.72992700729927007"/>
    <n v="0.13319835899621715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3"/>
    <x v="640"/>
    <x v="339"/>
    <x v="3"/>
    <x v="1"/>
    <x v="0"/>
    <n v="10.5"/>
    <n v="4.5171000000000001"/>
    <n v="0.51460012672954403"/>
    <n v="4.9009535879004189E-2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5"/>
    <x v="780"/>
    <x v="340"/>
    <x v="3"/>
    <x v="1"/>
    <x v="0"/>
    <n v="11.19"/>
    <n v="4.5990899999999995"/>
    <n v="0.52903727135822542"/>
    <n v="4.7277682873836054E-2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CAL"/>
    <x v="63"/>
    <x v="63"/>
    <s v="Secteur 5"/>
    <m/>
    <m/>
    <s v="Etang sur le ruisseau de Clamensac sur D980"/>
    <x v="62"/>
    <x v="62"/>
    <x v="30"/>
    <x v="36"/>
    <x v="781"/>
    <x v="0"/>
    <x v="5"/>
    <x v="0"/>
    <x v="0"/>
    <n v="13.872230582968401"/>
    <n v="6.9361152914842004"/>
    <n v="0.28834584143309949"/>
    <n v="2.078583106794054E-2"/>
    <m/>
    <m/>
    <m/>
    <m/>
    <x v="6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7"/>
    <x v="610"/>
    <x v="0"/>
    <x v="4"/>
    <x v="0"/>
    <x v="0"/>
    <n v="14.5"/>
    <n v="7.25"/>
    <n v="0.27586206896551724"/>
    <n v="1.9024970273483946E-2"/>
    <m/>
    <m/>
    <m/>
    <m/>
    <x v="7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8"/>
    <x v="782"/>
    <x v="0"/>
    <x v="3"/>
    <x v="0"/>
    <x v="0"/>
    <n v="17.100000000000001"/>
    <n v="8.5500000000000007"/>
    <n v="0.23391812865497075"/>
    <n v="1.3679422728360861E-2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4"/>
    <x v="783"/>
    <x v="0"/>
    <x v="3"/>
    <x v="0"/>
    <x v="0"/>
    <n v="19.3"/>
    <n v="9.65"/>
    <n v="0.20725388601036271"/>
    <n v="1.0738543316599103E-2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2"/>
    <x v="682"/>
    <x v="0"/>
    <x v="3"/>
    <x v="0"/>
    <x v="0"/>
    <n v="19.8"/>
    <n v="9.9"/>
    <n v="0.20202020202020202"/>
    <n v="1.0203040506070809E-2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9"/>
    <x v="784"/>
    <x v="341"/>
    <x v="9"/>
    <x v="1"/>
    <x v="0"/>
    <n v="32.5"/>
    <n v="4.3972499999999997"/>
    <n v="1.6808193759142871"/>
    <n v="5.171751925890114E-2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0"/>
    <x v="785"/>
    <x v="0"/>
    <x v="3"/>
    <x v="0"/>
    <x v="0"/>
    <n v="33.127000000000002"/>
    <n v="16.563500000000001"/>
    <n v="0.1207474265704712"/>
    <n v="3.6449852558478341E-3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6"/>
    <x v="439"/>
    <x v="342"/>
    <x v="3"/>
    <x v="1"/>
    <x v="0"/>
    <n v="33.799999999999997"/>
    <n v="12.71894"/>
    <n v="0.20893676351297816"/>
    <n v="6.1815610506798279E-3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4"/>
    <x v="261"/>
    <x v="0"/>
    <x v="3"/>
    <x v="0"/>
    <x v="0"/>
    <n v="53"/>
    <n v="26.5"/>
    <n v="7.5471698113207544E-2"/>
    <n v="1.423994304022784E-3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6"/>
    <x v="786"/>
    <x v="0"/>
    <x v="8"/>
    <x v="0"/>
    <x v="0"/>
    <n v="64.639648178337197"/>
    <n v="32.319824089168598"/>
    <n v="6.1881524926686214E-2"/>
    <n v="9.5733078181302171E-4"/>
    <m/>
    <m/>
    <m/>
    <m/>
    <x v="6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6"/>
    <x v="787"/>
    <x v="0"/>
    <x v="8"/>
    <x v="0"/>
    <x v="0"/>
    <n v="83.518107908351809"/>
    <n v="41.759053954175904"/>
    <n v="4.7893805309734513E-2"/>
    <n v="5.7345414676168846E-4"/>
    <m/>
    <m/>
    <m/>
    <m/>
    <x v="6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1"/>
    <x v="788"/>
    <x v="343"/>
    <x v="3"/>
    <x v="1"/>
    <x v="0"/>
    <n v="114.2"/>
    <n v="10.278"/>
    <n v="1.0810577068603922"/>
    <n v="9.4663547010542214E-3"/>
    <m/>
    <m/>
    <m/>
    <m/>
    <x v="3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FRA"/>
    <x v="63"/>
    <x v="63"/>
    <s v="Secteur 5"/>
    <m/>
    <m/>
    <s v="Etang sur le ruisseau de Clamensac sur D980"/>
    <x v="62"/>
    <x v="62"/>
    <x v="30"/>
    <x v="40"/>
    <x v="789"/>
    <x v="0"/>
    <x v="4"/>
    <x v="0"/>
    <x v="0"/>
    <n v="135.30000000000001"/>
    <n v="67.650000000000006"/>
    <n v="2.956393200295639E-2"/>
    <n v="2.1850651886885726E-4"/>
    <m/>
    <m/>
    <m/>
    <m/>
    <x v="7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30"/>
    <x v="790"/>
    <x v="344"/>
    <x v="3"/>
    <x v="1"/>
    <x v="0"/>
    <n v="161"/>
    <n v="23.860200000000003"/>
    <n v="0.28279890053669682"/>
    <n v="1.7565149101658188E-3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9"/>
    <x v="791"/>
    <x v="0"/>
    <x v="3"/>
    <x v="0"/>
    <x v="0"/>
    <n v="179"/>
    <n v="89.5"/>
    <n v="2.23463687150838E-2"/>
    <n v="1.2484004868761899E-4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CAL"/>
    <x v="63"/>
    <x v="63"/>
    <s v="Secteur 5"/>
    <m/>
    <m/>
    <s v="Etang sur le ruisseau de Clamensac sur D980"/>
    <x v="62"/>
    <x v="62"/>
    <x v="30"/>
    <x v="36"/>
    <x v="792"/>
    <x v="0"/>
    <x v="6"/>
    <x v="0"/>
    <x v="0"/>
    <n v="214.60869565217402"/>
    <n v="107.30434782608701"/>
    <n v="1.8638573743922197E-2"/>
    <n v="8.6849107801906461E-5"/>
    <m/>
    <m/>
    <m/>
    <m/>
    <x v="6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9"/>
    <x v="793"/>
    <x v="345"/>
    <x v="3"/>
    <x v="1"/>
    <x v="0"/>
    <n v="226"/>
    <n v="29.221800000000002"/>
    <n v="0.26466378010585567"/>
    <n v="1.1710786730347595E-3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28"/>
    <x v="794"/>
    <x v="346"/>
    <x v="3"/>
    <x v="1"/>
    <x v="0"/>
    <n v="271"/>
    <n v="33.576900000000002"/>
    <n v="0.24037433533701927"/>
    <n v="8.8699016729527403E-4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40"/>
    <x v="795"/>
    <x v="0"/>
    <x v="4"/>
    <x v="0"/>
    <x v="0"/>
    <n v="287.5"/>
    <n v="143.75"/>
    <n v="1.391304347826087E-2"/>
    <n v="4.8393194706994331E-5"/>
    <m/>
    <m/>
    <m/>
    <m/>
    <x v="7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41"/>
    <x v="796"/>
    <x v="0"/>
    <x v="3"/>
    <x v="0"/>
    <x v="0"/>
    <n v="362"/>
    <n v="181"/>
    <n v="1.1049723756906077E-2"/>
    <n v="3.0524098775983637E-5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42"/>
    <x v="797"/>
    <x v="0"/>
    <x v="3"/>
    <x v="0"/>
    <x v="0"/>
    <n v="508"/>
    <n v="254"/>
    <n v="7.874015748031496E-3"/>
    <n v="1.5500031000062002E-5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"/>
    <x v="798"/>
    <x v="0"/>
    <x v="3"/>
    <x v="0"/>
    <x v="0"/>
    <n v="532.20000000000005"/>
    <n v="266.10000000000002"/>
    <n v="7.5159714393085303E-3"/>
    <n v="1.4122456669125385E-5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SEC"/>
    <x v="63"/>
    <x v="63"/>
    <s v="Secteur 5"/>
    <m/>
    <m/>
    <s v="Etang sur le ruisseau de Clamensac sur D980"/>
    <x v="62"/>
    <x v="62"/>
    <x v="30"/>
    <x v="16"/>
    <x v="799"/>
    <x v="347"/>
    <x v="3"/>
    <x v="1"/>
    <x v="0"/>
    <n v="1010"/>
    <n v="136.65300000000002"/>
    <n v="5.4085771997241891E-2"/>
    <n v="5.3550269304199892E-5"/>
    <m/>
    <m/>
    <m/>
    <m/>
    <x v="5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5"/>
    <x v="4"/>
    <x v="12"/>
    <s v=""/>
    <s v="SFRA"/>
    <x v="63"/>
    <x v="63"/>
    <s v="Secteur 5"/>
    <m/>
    <m/>
    <s v="Etang sur le ruisseau de Clamensac sur D980"/>
    <x v="62"/>
    <x v="62"/>
    <x v="30"/>
    <x v="40"/>
    <x v="800"/>
    <x v="0"/>
    <x v="4"/>
    <x v="0"/>
    <x v="0"/>
    <n v="5275.4000000000005"/>
    <n v="2637.7000000000003"/>
    <n v="7.5823634226788474E-4"/>
    <n v="1.4373058768394524E-7"/>
    <m/>
    <m/>
    <m/>
    <m/>
    <x v="7"/>
    <s v="VEG41"/>
    <s v="45.130499999999998"/>
    <s v="2.1365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66"/>
    <x v="7"/>
    <x v="13"/>
    <s v="Muscle"/>
    <s v="SSEC"/>
    <x v="64"/>
    <x v="64"/>
    <m/>
    <m/>
    <m/>
    <s v="ANIG C-DO_Forêt vers Saint Privat"/>
    <x v="63"/>
    <x v="63"/>
    <x v="31"/>
    <x v="10"/>
    <x v="801"/>
    <x v="0"/>
    <x v="3"/>
    <x v="0"/>
    <x v="0"/>
    <n v="0.27"/>
    <n v="0.13500000000000001"/>
    <n v="14.814814814814815"/>
    <n v="54.869684499314126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8"/>
    <x v="802"/>
    <x v="0"/>
    <x v="3"/>
    <x v="0"/>
    <x v="0"/>
    <n v="0.4"/>
    <n v="0.2"/>
    <n v="9.9999999999999982"/>
    <n v="24.999999999999996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5"/>
    <x v="803"/>
    <x v="0"/>
    <x v="3"/>
    <x v="0"/>
    <x v="0"/>
    <n v="0.5"/>
    <n v="0.25"/>
    <n v="8"/>
    <n v="16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3"/>
    <x v="804"/>
    <x v="0"/>
    <x v="3"/>
    <x v="0"/>
    <x v="0"/>
    <n v="0.6"/>
    <n v="0.3"/>
    <n v="6.666666666666667"/>
    <n v="11.111111111111111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3"/>
    <x v="804"/>
    <x v="0"/>
    <x v="3"/>
    <x v="0"/>
    <x v="0"/>
    <n v="0.6"/>
    <n v="0.3"/>
    <n v="6.666666666666667"/>
    <n v="11.111111111111111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5"/>
    <x v="804"/>
    <x v="0"/>
    <x v="3"/>
    <x v="0"/>
    <x v="0"/>
    <n v="0.6"/>
    <n v="0.3"/>
    <n v="6.666666666666667"/>
    <n v="11.111111111111111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2"/>
    <x v="805"/>
    <x v="0"/>
    <x v="3"/>
    <x v="0"/>
    <x v="0"/>
    <n v="0.7"/>
    <n v="0.35"/>
    <n v="5.7142857142857144"/>
    <n v="8.1632653061224509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7"/>
    <x v="354"/>
    <x v="0"/>
    <x v="3"/>
    <x v="0"/>
    <x v="0"/>
    <n v="0.8"/>
    <n v="0.4"/>
    <n v="4.9999999999999991"/>
    <n v="6.2499999999999991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7"/>
    <x v="806"/>
    <x v="0"/>
    <x v="3"/>
    <x v="0"/>
    <x v="0"/>
    <n v="1"/>
    <n v="0.5"/>
    <n v="4"/>
    <n v="4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8"/>
    <x v="405"/>
    <x v="0"/>
    <x v="3"/>
    <x v="0"/>
    <x v="0"/>
    <n v="1.4"/>
    <n v="0.7"/>
    <n v="2.8571428571428572"/>
    <n v="2.0408163265306127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1"/>
    <x v="406"/>
    <x v="0"/>
    <x v="3"/>
    <x v="0"/>
    <x v="0"/>
    <n v="1.5"/>
    <n v="0.75"/>
    <n v="2.6666666666666665"/>
    <n v="1.7777777777777777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2"/>
    <x v="314"/>
    <x v="0"/>
    <x v="3"/>
    <x v="0"/>
    <x v="0"/>
    <n v="2.1"/>
    <n v="1.05"/>
    <n v="1.9047619047619049"/>
    <n v="0.90702947845804982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9"/>
    <x v="562"/>
    <x v="0"/>
    <x v="3"/>
    <x v="0"/>
    <x v="0"/>
    <n v="3"/>
    <n v="1.5"/>
    <n v="1.3333333333333333"/>
    <n v="0.44444444444444442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1"/>
    <x v="256"/>
    <x v="0"/>
    <x v="3"/>
    <x v="0"/>
    <x v="0"/>
    <n v="3.3"/>
    <n v="1.65"/>
    <n v="1.2121212121212122"/>
    <n v="0.36730945821854916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0"/>
    <x v="255"/>
    <x v="0"/>
    <x v="3"/>
    <x v="0"/>
    <x v="0"/>
    <n v="4"/>
    <n v="2"/>
    <n v="1"/>
    <n v="0.25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6"/>
    <x v="255"/>
    <x v="0"/>
    <x v="3"/>
    <x v="0"/>
    <x v="0"/>
    <n v="4"/>
    <n v="2"/>
    <n v="1"/>
    <n v="0.25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8"/>
    <x v="160"/>
    <x v="0"/>
    <x v="3"/>
    <x v="0"/>
    <x v="0"/>
    <n v="5"/>
    <n v="2.5"/>
    <n v="0.8"/>
    <n v="0.16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"/>
    <x v="163"/>
    <x v="0"/>
    <x v="3"/>
    <x v="0"/>
    <x v="0"/>
    <n v="6"/>
    <n v="3"/>
    <n v="0.66666666666666663"/>
    <n v="0.1111111111111111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9"/>
    <x v="6"/>
    <x v="0"/>
    <x v="3"/>
    <x v="0"/>
    <x v="0"/>
    <n v="7"/>
    <n v="3.5"/>
    <n v="0.5714285714285714"/>
    <n v="8.1632653061224483E-2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4"/>
    <x v="6"/>
    <x v="0"/>
    <x v="3"/>
    <x v="0"/>
    <x v="0"/>
    <n v="7"/>
    <n v="3.5"/>
    <n v="0.5714285714285714"/>
    <n v="8.1632653061224483E-2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4"/>
    <x v="807"/>
    <x v="160"/>
    <x v="3"/>
    <x v="1"/>
    <x v="0"/>
    <n v="9.6"/>
    <n v="1.3"/>
    <n v="5.6804733727810639"/>
    <n v="0.59171597633136086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0"/>
    <x v="409"/>
    <x v="0"/>
    <x v="3"/>
    <x v="0"/>
    <x v="0"/>
    <n v="13"/>
    <n v="6.5"/>
    <n v="0.30769230769230771"/>
    <n v="2.3668639053254437E-2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9"/>
    <x v="321"/>
    <x v="0"/>
    <x v="3"/>
    <x v="0"/>
    <x v="0"/>
    <n v="40"/>
    <n v="20"/>
    <n v="0.1"/>
    <n v="2.5000000000000001E-3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7"/>
    <x v="269"/>
    <x v="0"/>
    <x v="3"/>
    <x v="0"/>
    <x v="0"/>
    <n v="70"/>
    <n v="35"/>
    <n v="5.7142857142857141E-2"/>
    <n v="8.1632653061224493E-4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"/>
    <x v="567"/>
    <x v="0"/>
    <x v="3"/>
    <x v="0"/>
    <x v="0"/>
    <n v="400"/>
    <n v="200"/>
    <n v="0.01"/>
    <n v="2.5000000000000001E-5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6"/>
    <x v="808"/>
    <x v="348"/>
    <x v="3"/>
    <x v="1"/>
    <x v="0"/>
    <n v="430"/>
    <n v="50"/>
    <n v="0.17199999999999999"/>
    <n v="4.0000000000000002E-4"/>
    <n v="4"/>
    <m/>
    <m/>
    <n v="133391"/>
    <x v="1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0"/>
    <x v="809"/>
    <x v="0"/>
    <x v="3"/>
    <x v="0"/>
    <x v="0"/>
    <n v="0.42600000000000005"/>
    <n v="0.21300000000000002"/>
    <n v="9.3896713615023479"/>
    <n v="22.041482069254332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8"/>
    <x v="810"/>
    <x v="0"/>
    <x v="3"/>
    <x v="0"/>
    <x v="0"/>
    <n v="0.46"/>
    <n v="0.23"/>
    <n v="8.695652173913043"/>
    <n v="18.903591682419659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5"/>
    <x v="450"/>
    <x v="0"/>
    <x v="3"/>
    <x v="0"/>
    <x v="0"/>
    <n v="0.54900000000000004"/>
    <n v="0.27450000000000002"/>
    <n v="7.285974499089253"/>
    <n v="13.271356100344722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3"/>
    <x v="811"/>
    <x v="0"/>
    <x v="3"/>
    <x v="0"/>
    <x v="0"/>
    <n v="0.57500000000000007"/>
    <n v="0.28750000000000003"/>
    <n v="6.9565217391304346"/>
    <n v="12.098298676748581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3"/>
    <x v="812"/>
    <x v="0"/>
    <x v="3"/>
    <x v="0"/>
    <x v="0"/>
    <n v="0.63700000000000001"/>
    <n v="0.31850000000000001"/>
    <n v="6.2794348508634226"/>
    <n v="9.8578255115595326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7"/>
    <x v="813"/>
    <x v="0"/>
    <x v="3"/>
    <x v="0"/>
    <x v="0"/>
    <n v="0.77"/>
    <n v="0.38500000000000001"/>
    <n v="5.1948051948051948"/>
    <n v="6.7465002529937594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2"/>
    <x v="814"/>
    <x v="0"/>
    <x v="3"/>
    <x v="0"/>
    <x v="0"/>
    <n v="0.83900000000000008"/>
    <n v="0.41950000000000004"/>
    <n v="4.7675804529201429"/>
    <n v="5.682455843766558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3"/>
    <x v="815"/>
    <x v="0"/>
    <x v="3"/>
    <x v="0"/>
    <x v="0"/>
    <n v="0.92300000000000004"/>
    <n v="0.46150000000000002"/>
    <n v="4.3336944745395449"/>
    <n v="4.6952269496636454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8"/>
    <x v="816"/>
    <x v="0"/>
    <x v="3"/>
    <x v="0"/>
    <x v="0"/>
    <n v="1.1200000000000001"/>
    <n v="0.56000000000000005"/>
    <n v="3.5714285714285712"/>
    <n v="3.1887755102040813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9"/>
    <x v="735"/>
    <x v="0"/>
    <x v="3"/>
    <x v="0"/>
    <x v="0"/>
    <n v="1.3"/>
    <n v="0.65"/>
    <n v="3.0769230769230766"/>
    <n v="2.3668639053254434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1"/>
    <x v="817"/>
    <x v="349"/>
    <x v="3"/>
    <x v="1"/>
    <x v="0"/>
    <n v="1.7290000000000001"/>
    <n v="1.08927"/>
    <n v="1.4572159219491838"/>
    <n v="0.84280851471901896"/>
    <m/>
    <m/>
    <m/>
    <m/>
    <x v="3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5"/>
    <x v="818"/>
    <x v="0"/>
    <x v="3"/>
    <x v="0"/>
    <x v="0"/>
    <n v="2.06"/>
    <n v="1.03"/>
    <n v="1.941747572815534"/>
    <n v="0.94259590913375435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4"/>
    <x v="819"/>
    <x v="0"/>
    <x v="3"/>
    <x v="0"/>
    <x v="0"/>
    <n v="2.0699999999999998"/>
    <n v="1.0349999999999999"/>
    <n v="1.9323671497584543"/>
    <n v="0.93351070036640305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2"/>
    <x v="820"/>
    <x v="0"/>
    <x v="4"/>
    <x v="0"/>
    <x v="0"/>
    <n v="2.0729099999999998"/>
    <n v="1.0364549999999999"/>
    <n v="1.9296544471298802"/>
    <n v="0.93089157133203104"/>
    <m/>
    <m/>
    <m/>
    <m/>
    <x v="4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8"/>
    <x v="821"/>
    <x v="0"/>
    <x v="3"/>
    <x v="0"/>
    <x v="0"/>
    <n v="2.1800000000000002"/>
    <n v="1.0900000000000001"/>
    <n v="1.8348623853211008"/>
    <n v="0.84167999326655996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2"/>
    <x v="822"/>
    <x v="0"/>
    <x v="3"/>
    <x v="0"/>
    <x v="0"/>
    <n v="2.62"/>
    <n v="1.31"/>
    <n v="1.5267175572519083"/>
    <n v="0.58271662490530851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6"/>
    <x v="823"/>
    <x v="0"/>
    <x v="3"/>
    <x v="0"/>
    <x v="0"/>
    <n v="2.91"/>
    <n v="1.4550000000000001"/>
    <n v="1.374570446735395"/>
    <n v="0.4723609782595859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0"/>
    <x v="824"/>
    <x v="0"/>
    <x v="3"/>
    <x v="0"/>
    <x v="0"/>
    <n v="4.1100000000000003"/>
    <n v="2.0550000000000002"/>
    <n v="0.97323600973236002"/>
    <n v="0.23679708265994159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"/>
    <x v="555"/>
    <x v="0"/>
    <x v="3"/>
    <x v="0"/>
    <x v="0"/>
    <n v="6.92"/>
    <n v="3.46"/>
    <n v="0.57803468208092479"/>
    <n v="8.3531023422098963E-2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24"/>
    <x v="825"/>
    <x v="0"/>
    <x v="3"/>
    <x v="0"/>
    <x v="0"/>
    <n v="7.41"/>
    <n v="3.7050000000000001"/>
    <n v="0.53981106612685559"/>
    <n v="7.2848996778253114E-2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4"/>
    <x v="164"/>
    <x v="350"/>
    <x v="3"/>
    <x v="1"/>
    <x v="0"/>
    <n v="10.3"/>
    <n v="1.36269"/>
    <n v="5.5468074082516319"/>
    <n v="0.53852499109239149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9"/>
    <x v="576"/>
    <x v="351"/>
    <x v="9"/>
    <x v="1"/>
    <x v="0"/>
    <n v="15.4"/>
    <n v="1.9635"/>
    <n v="3.9944676622877315"/>
    <n v="0.25938101703167088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9"/>
    <x v="564"/>
    <x v="0"/>
    <x v="3"/>
    <x v="0"/>
    <x v="0"/>
    <n v="23"/>
    <n v="11.5"/>
    <n v="0.17391304347826086"/>
    <n v="7.5614366729678641E-3"/>
    <m/>
    <m/>
    <m/>
    <m/>
    <x v="5"/>
    <m/>
    <m/>
    <m/>
    <m/>
    <m/>
    <m/>
    <m/>
    <m/>
    <m/>
    <m/>
    <m/>
  </r>
  <r>
    <x v="66"/>
    <x v="7"/>
    <x v="13"/>
    <s v="Muscle"/>
    <s v="SCAL"/>
    <x v="64"/>
    <x v="64"/>
    <m/>
    <m/>
    <m/>
    <s v="ANIG C-DO_Forêt vers Saint Privat"/>
    <x v="63"/>
    <x v="63"/>
    <x v="31"/>
    <x v="36"/>
    <x v="826"/>
    <x v="0"/>
    <x v="5"/>
    <x v="0"/>
    <x v="0"/>
    <n v="33.038935818399395"/>
    <n v="16.519467909199697"/>
    <n v="0.12106927480916013"/>
    <n v="3.6644423257039837E-3"/>
    <m/>
    <m/>
    <m/>
    <m/>
    <x v="6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41"/>
    <x v="327"/>
    <x v="0"/>
    <x v="3"/>
    <x v="0"/>
    <x v="0"/>
    <n v="46"/>
    <n v="23"/>
    <n v="8.6956521739130432E-2"/>
    <n v="1.890359168241966E-3"/>
    <m/>
    <m/>
    <m/>
    <m/>
    <x v="5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7"/>
    <x v="827"/>
    <x v="0"/>
    <x v="4"/>
    <x v="0"/>
    <x v="0"/>
    <n v="47.7"/>
    <n v="23.85"/>
    <n v="8.3857442348008376E-2"/>
    <n v="1.7580176592873872E-3"/>
    <m/>
    <m/>
    <m/>
    <m/>
    <x v="7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40"/>
    <x v="828"/>
    <x v="0"/>
    <x v="4"/>
    <x v="0"/>
    <x v="0"/>
    <n v="72.600000000000009"/>
    <n v="36.300000000000004"/>
    <n v="5.5096418732782364E-2"/>
    <n v="7.5890383929452278E-4"/>
    <m/>
    <m/>
    <m/>
    <m/>
    <x v="7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42"/>
    <x v="829"/>
    <x v="0"/>
    <x v="3"/>
    <x v="0"/>
    <x v="0"/>
    <n v="88"/>
    <n v="44"/>
    <n v="4.5454545454545456E-2"/>
    <n v="5.1652892561983473E-4"/>
    <m/>
    <m/>
    <m/>
    <m/>
    <x v="5"/>
    <m/>
    <m/>
    <m/>
    <m/>
    <m/>
    <m/>
    <m/>
    <m/>
    <m/>
    <m/>
    <m/>
  </r>
  <r>
    <x v="66"/>
    <x v="7"/>
    <x v="13"/>
    <s v="Muscle"/>
    <s v="SCAL"/>
    <x v="64"/>
    <x v="64"/>
    <m/>
    <m/>
    <m/>
    <s v="ANIG C-DO_Forêt vers Saint Privat"/>
    <x v="63"/>
    <x v="63"/>
    <x v="31"/>
    <x v="36"/>
    <x v="830"/>
    <x v="0"/>
    <x v="6"/>
    <x v="0"/>
    <x v="0"/>
    <n v="132.23140495867801"/>
    <n v="66.115702479339006"/>
    <n v="3.0249999999999923E-2"/>
    <n v="2.2876562499999885E-4"/>
    <m/>
    <m/>
    <m/>
    <m/>
    <x v="6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6"/>
    <x v="831"/>
    <x v="0"/>
    <x v="8"/>
    <x v="0"/>
    <x v="0"/>
    <n v="249.85695212664501"/>
    <n v="124.92847606332251"/>
    <n v="1.6009160305343512E-2"/>
    <n v="6.4073303420546603E-5"/>
    <m/>
    <m/>
    <m/>
    <m/>
    <x v="6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36"/>
    <x v="832"/>
    <x v="0"/>
    <x v="8"/>
    <x v="0"/>
    <x v="0"/>
    <n v="265.18804243008697"/>
    <n v="132.59402121504348"/>
    <n v="1.5083636363636353E-2"/>
    <n v="5.6879021487603223E-5"/>
    <m/>
    <m/>
    <m/>
    <m/>
    <x v="6"/>
    <m/>
    <m/>
    <m/>
    <m/>
    <m/>
    <m/>
    <m/>
    <m/>
    <m/>
    <m/>
    <m/>
  </r>
  <r>
    <x v="66"/>
    <x v="7"/>
    <x v="13"/>
    <s v="Muscle"/>
    <s v="SFRA"/>
    <x v="64"/>
    <x v="64"/>
    <m/>
    <m/>
    <m/>
    <s v="ANIG C-DO_Forêt vers Saint Privat"/>
    <x v="63"/>
    <x v="63"/>
    <x v="31"/>
    <x v="40"/>
    <x v="833"/>
    <x v="0"/>
    <x v="4"/>
    <x v="0"/>
    <x v="0"/>
    <n v="311.10000000000002"/>
    <n v="155.55000000000001"/>
    <n v="1.2857602057216328E-2"/>
    <n v="4.1329482665433388E-5"/>
    <m/>
    <m/>
    <m/>
    <m/>
    <x v="7"/>
    <m/>
    <m/>
    <m/>
    <m/>
    <m/>
    <m/>
    <m/>
    <m/>
    <m/>
    <m/>
    <m/>
  </r>
  <r>
    <x v="66"/>
    <x v="7"/>
    <x v="13"/>
    <s v="Muscle"/>
    <s v="SSEC"/>
    <x v="64"/>
    <x v="64"/>
    <m/>
    <m/>
    <m/>
    <s v="ANIG C-DO_Forêt vers Saint Privat"/>
    <x v="63"/>
    <x v="63"/>
    <x v="31"/>
    <x v="16"/>
    <x v="834"/>
    <x v="352"/>
    <x v="3"/>
    <x v="1"/>
    <x v="0"/>
    <n v="476"/>
    <n v="60.69"/>
    <n v="0.12923277730930899"/>
    <n v="2.7149743132207766E-4"/>
    <m/>
    <m/>
    <m/>
    <m/>
    <x v="5"/>
    <m/>
    <m/>
    <m/>
    <m/>
    <m/>
    <m/>
    <m/>
    <m/>
    <m/>
    <m/>
    <m/>
  </r>
  <r>
    <x v="66"/>
    <x v="7"/>
    <x v="13"/>
    <s v="Muscle"/>
    <s v="SFRA"/>
    <x v="64"/>
    <x v="64"/>
    <m/>
    <m/>
    <m/>
    <s v="ANIG C-DO_Forêt vers Saint Privat"/>
    <x v="63"/>
    <x v="63"/>
    <x v="31"/>
    <x v="40"/>
    <x v="835"/>
    <x v="0"/>
    <x v="4"/>
    <x v="0"/>
    <x v="0"/>
    <n v="1048.5999999999999"/>
    <n v="524.29999999999995"/>
    <n v="3.8146099561319861E-3"/>
    <n v="3.6378122793553179E-6"/>
    <m/>
    <m/>
    <m/>
    <m/>
    <x v="7"/>
    <m/>
    <m/>
    <m/>
    <m/>
    <m/>
    <m/>
    <m/>
    <m/>
    <m/>
    <m/>
    <m/>
  </r>
  <r>
    <x v="67"/>
    <x v="6"/>
    <x v="10"/>
    <m/>
    <s v="SSEC"/>
    <x v="65"/>
    <x v="65"/>
    <s v="dordogne"/>
    <m/>
    <m/>
    <s v="SR C-DO_Secteur 0 Point 0B"/>
    <x v="50"/>
    <x v="50"/>
    <x v="32"/>
    <x v="13"/>
    <x v="836"/>
    <x v="0"/>
    <x v="3"/>
    <x v="0"/>
    <x v="0"/>
    <n v="0.39500000000000002"/>
    <n v="0.19750000000000001"/>
    <n v="10.126582278481012"/>
    <n v="25.63691716071142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12"/>
    <x v="837"/>
    <x v="0"/>
    <x v="3"/>
    <x v="0"/>
    <x v="0"/>
    <n v="0.42499999999999999"/>
    <n v="0.21249999999999999"/>
    <n v="9.4117647058823533"/>
    <n v="22.145328719723185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14"/>
    <x v="838"/>
    <x v="353"/>
    <x v="3"/>
    <x v="1"/>
    <x v="0"/>
    <n v="0.48299999999999998"/>
    <n v="9.8870100000000002E-2"/>
    <n v="49.410265090385728"/>
    <n v="102.29868548734105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33"/>
    <x v="839"/>
    <x v="0"/>
    <x v="3"/>
    <x v="0"/>
    <x v="0"/>
    <n v="0.49"/>
    <n v="0.245"/>
    <n v="8.1632653061224492"/>
    <n v="16.659725114535611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8"/>
    <x v="840"/>
    <x v="0"/>
    <x v="3"/>
    <x v="0"/>
    <x v="0"/>
    <n v="0.64200000000000002"/>
    <n v="0.32100000000000001"/>
    <n v="6.2305295950155761"/>
    <n v="9.7048747585912398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17"/>
    <x v="841"/>
    <x v="0"/>
    <x v="3"/>
    <x v="0"/>
    <x v="0"/>
    <n v="0.751"/>
    <n v="0.3755"/>
    <n v="5.3262316910785623"/>
    <n v="7.0921860067623994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35"/>
    <x v="842"/>
    <x v="354"/>
    <x v="3"/>
    <x v="1"/>
    <x v="0"/>
    <n v="0.83499999999999996"/>
    <n v="0.43586999999999998"/>
    <n v="4.3951380279912273"/>
    <n v="5.2636383568757221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38"/>
    <x v="843"/>
    <x v="0"/>
    <x v="3"/>
    <x v="0"/>
    <x v="0"/>
    <n v="2.99"/>
    <n v="1.4950000000000001"/>
    <n v="1.3377926421404682"/>
    <n v="0.44742228834129366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0"/>
    <x v="844"/>
    <x v="0"/>
    <x v="3"/>
    <x v="0"/>
    <x v="0"/>
    <n v="3.7553999999999998"/>
    <n v="1.8776999999999999"/>
    <n v="1.065132875326197"/>
    <n v="0.28362701052516298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34"/>
    <x v="845"/>
    <x v="355"/>
    <x v="3"/>
    <x v="1"/>
    <x v="0"/>
    <n v="6.44"/>
    <n v="3.0950639999999998"/>
    <n v="0.67227444014439441"/>
    <n v="0.1043904410162103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25"/>
    <x v="188"/>
    <x v="356"/>
    <x v="3"/>
    <x v="1"/>
    <x v="0"/>
    <n v="13.5"/>
    <n v="0.45008999999999999"/>
    <n v="66.640007997867201"/>
    <n v="4.9362968887309044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9"/>
    <x v="846"/>
    <x v="0"/>
    <x v="3"/>
    <x v="0"/>
    <x v="0"/>
    <n v="15.9"/>
    <n v="7.95"/>
    <n v="0.25157232704402516"/>
    <n v="1.5822158933586489E-2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30"/>
    <x v="847"/>
    <x v="357"/>
    <x v="3"/>
    <x v="1"/>
    <x v="0"/>
    <n v="21.5"/>
    <n v="1.85287"/>
    <n v="6.2625118489385754"/>
    <n v="0.29127962088086395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4"/>
    <x v="848"/>
    <x v="358"/>
    <x v="3"/>
    <x v="1"/>
    <x v="4"/>
    <n v="22.3"/>
    <n v="6.4246299999999996"/>
    <n v="0.54026722285693329"/>
    <n v="2.4227229724526157E-2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39"/>
    <x v="849"/>
    <x v="359"/>
    <x v="9"/>
    <x v="1"/>
    <x v="0"/>
    <n v="23.4"/>
    <n v="0.81104399999999999"/>
    <n v="35.573535160155025"/>
    <n v="1.5202365453057705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1"/>
    <x v="750"/>
    <x v="360"/>
    <x v="3"/>
    <x v="1"/>
    <x v="6"/>
    <n v="24.6"/>
    <n v="3.0430199999999998"/>
    <n v="2.6565958730091284"/>
    <n v="0.10799170215484261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28"/>
    <x v="850"/>
    <x v="361"/>
    <x v="3"/>
    <x v="1"/>
    <x v="0"/>
    <n v="28.4"/>
    <n v="0.80201599999999995"/>
    <n v="44.152192565386784"/>
    <n v="1.5546546677953095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42"/>
    <x v="851"/>
    <x v="362"/>
    <x v="3"/>
    <x v="1"/>
    <x v="0"/>
    <n v="40.76"/>
    <n v="12.064959999999999"/>
    <n v="0.28001571313774593"/>
    <n v="6.8698653861076035E-3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23"/>
    <x v="852"/>
    <x v="363"/>
    <x v="3"/>
    <x v="1"/>
    <x v="0"/>
    <n v="44.3"/>
    <n v="6.1931399999999996"/>
    <n v="1.1549998583277175"/>
    <n v="2.6072231564959764E-2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24"/>
    <x v="853"/>
    <x v="364"/>
    <x v="3"/>
    <x v="1"/>
    <x v="0"/>
    <n v="44.7"/>
    <n v="4.0422209999999996"/>
    <n v="2.7356933528435579"/>
    <n v="6.1201193575918515E-2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22"/>
    <x v="854"/>
    <x v="365"/>
    <x v="3"/>
    <x v="1"/>
    <x v="0"/>
    <n v="46.1"/>
    <n v="2.8913920000000002"/>
    <n v="5.514256645595065"/>
    <n v="0.11961511161811421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41"/>
    <x v="855"/>
    <x v="0"/>
    <x v="3"/>
    <x v="0"/>
    <x v="0"/>
    <n v="64.099999999999994"/>
    <n v="32.049999999999997"/>
    <n v="6.2402496099843996E-2"/>
    <n v="9.7351787987276137E-4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7"/>
    <x v="6"/>
    <x v="10"/>
    <m/>
    <s v="SSEC"/>
    <x v="65"/>
    <x v="65"/>
    <s v="dordogne"/>
    <m/>
    <m/>
    <s v="SR C-DO_Secteur 0 Point 0B"/>
    <x v="50"/>
    <x v="50"/>
    <x v="32"/>
    <x v="16"/>
    <x v="856"/>
    <x v="366"/>
    <x v="3"/>
    <x v="1"/>
    <x v="0"/>
    <n v="726"/>
    <n v="25.163160000000001"/>
    <n v="1.1465850175587156"/>
    <n v="1.5793182060037405E-3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13"/>
    <x v="857"/>
    <x v="0"/>
    <x v="3"/>
    <x v="0"/>
    <x v="0"/>
    <n v="0.57899999999999996"/>
    <n v="0.28949999999999998"/>
    <n v="6.9084628670120907"/>
    <n v="11.931714796221227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12"/>
    <x v="858"/>
    <x v="0"/>
    <x v="3"/>
    <x v="0"/>
    <x v="0"/>
    <n v="0.72299999999999998"/>
    <n v="0.36149999999999999"/>
    <n v="5.532503457814661"/>
    <n v="7.6521486276827959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8"/>
    <x v="859"/>
    <x v="0"/>
    <x v="3"/>
    <x v="0"/>
    <x v="0"/>
    <n v="0.83599999999999997"/>
    <n v="0.41799999999999998"/>
    <n v="4.7846889952153111"/>
    <n v="5.7233121952336257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33"/>
    <x v="860"/>
    <x v="0"/>
    <x v="3"/>
    <x v="0"/>
    <x v="0"/>
    <n v="0.88900000000000001"/>
    <n v="0.44450000000000001"/>
    <n v="4.4994375703037122"/>
    <n v="5.0612346122651424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17"/>
    <x v="735"/>
    <x v="0"/>
    <x v="3"/>
    <x v="0"/>
    <x v="0"/>
    <n v="1.3"/>
    <n v="0.65"/>
    <n v="3.0769230769230766"/>
    <n v="2.3668639053254434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38"/>
    <x v="861"/>
    <x v="367"/>
    <x v="3"/>
    <x v="1"/>
    <x v="0"/>
    <n v="2.544"/>
    <n v="1.4577119999999999"/>
    <n v="1.1972191338757447"/>
    <n v="0.47060500545430217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35"/>
    <x v="862"/>
    <x v="368"/>
    <x v="3"/>
    <x v="1"/>
    <x v="0"/>
    <n v="4.42"/>
    <n v="0.99892000000000003"/>
    <n v="4.4295626887658139"/>
    <n v="1.0021635042456591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14"/>
    <x v="607"/>
    <x v="369"/>
    <x v="3"/>
    <x v="1"/>
    <x v="0"/>
    <n v="11.1"/>
    <n v="1.39527"/>
    <n v="5.7017276103519627"/>
    <n v="0.51366915408576241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0"/>
    <x v="863"/>
    <x v="0"/>
    <x v="3"/>
    <x v="0"/>
    <x v="0"/>
    <n v="14.077"/>
    <n v="7.0385"/>
    <n v="0.28415145272430209"/>
    <n v="2.0185512021332817E-2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34"/>
    <x v="783"/>
    <x v="370"/>
    <x v="3"/>
    <x v="1"/>
    <x v="0"/>
    <n v="19.3"/>
    <n v="4.1282699999999997"/>
    <n v="1.1324554387023487"/>
    <n v="5.8676447601157963E-2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25"/>
    <x v="864"/>
    <x v="371"/>
    <x v="3"/>
    <x v="1"/>
    <x v="0"/>
    <n v="25.5"/>
    <n v="3.2639999999999998"/>
    <n v="2.3935355392156867"/>
    <n v="9.3864138792772028E-2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9"/>
    <x v="865"/>
    <x v="0"/>
    <x v="3"/>
    <x v="0"/>
    <x v="0"/>
    <n v="26.9"/>
    <n v="13.45"/>
    <n v="0.14869888475836432"/>
    <n v="5.5278395820953282E-3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39"/>
    <x v="866"/>
    <x v="372"/>
    <x v="9"/>
    <x v="1"/>
    <x v="0"/>
    <n v="27.9"/>
    <n v="3.4568099999999999"/>
    <n v="2.334818812771764"/>
    <n v="8.3685262106514849E-2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4"/>
    <x v="867"/>
    <x v="373"/>
    <x v="3"/>
    <x v="1"/>
    <x v="4"/>
    <n v="76"/>
    <n v="21.758800000000001"/>
    <n v="0.16052538185280205"/>
    <n v="2.1121760770105532E-3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1"/>
    <x v="868"/>
    <x v="374"/>
    <x v="3"/>
    <x v="1"/>
    <x v="3"/>
    <n v="80.3"/>
    <n v="9.7965999999999998"/>
    <n v="0.83669041417179535"/>
    <n v="1.0419556839001188E-2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22"/>
    <x v="869"/>
    <x v="375"/>
    <x v="3"/>
    <x v="1"/>
    <x v="0"/>
    <n v="83.4"/>
    <n v="10.683540000000001"/>
    <n v="0.73069425012909572"/>
    <n v="8.7613219439939532E-3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23"/>
    <x v="870"/>
    <x v="376"/>
    <x v="3"/>
    <x v="1"/>
    <x v="0"/>
    <n v="86.2"/>
    <n v="15.791840000000001"/>
    <n v="0.34565416593904158"/>
    <n v="4.009909117622292E-3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24"/>
    <x v="871"/>
    <x v="377"/>
    <x v="3"/>
    <x v="1"/>
    <x v="0"/>
    <n v="94.6"/>
    <n v="13.3386"/>
    <n v="0.53170487019329493"/>
    <n v="5.6205588815358871E-3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28"/>
    <x v="872"/>
    <x v="378"/>
    <x v="3"/>
    <x v="1"/>
    <x v="0"/>
    <n v="95.5"/>
    <n v="11.6701"/>
    <n v="0.7012198743495327"/>
    <n v="7.3426164853354209E-3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41"/>
    <x v="873"/>
    <x v="379"/>
    <x v="3"/>
    <x v="1"/>
    <x v="0"/>
    <n v="113"/>
    <n v="54.081800000000001"/>
    <n v="3.8634577563355116E-2"/>
    <n v="3.418989164898683E-4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30"/>
    <x v="874"/>
    <x v="380"/>
    <x v="3"/>
    <x v="1"/>
    <x v="0"/>
    <n v="118"/>
    <n v="15.918200000000001"/>
    <n v="0.4656869773775506"/>
    <n v="3.9464998082843275E-3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42"/>
    <x v="875"/>
    <x v="381"/>
    <x v="3"/>
    <x v="1"/>
    <x v="0"/>
    <n v="123"/>
    <n v="28.9665"/>
    <n v="0.14659294360939606"/>
    <n v="1.1918125496698866E-3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16"/>
    <x v="876"/>
    <x v="382"/>
    <x v="3"/>
    <x v="1"/>
    <x v="0"/>
    <n v="866"/>
    <n v="107.2974"/>
    <n v="7.5221067986526821E-2"/>
    <n v="8.6860355642640681E-5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13"/>
    <x v="877"/>
    <x v="0"/>
    <x v="3"/>
    <x v="0"/>
    <x v="0"/>
    <n v="0.98099999999999998"/>
    <n v="0.49049999999999999"/>
    <n v="4.077471967380224"/>
    <n v="4.1564444111928891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8"/>
    <x v="457"/>
    <x v="0"/>
    <x v="3"/>
    <x v="0"/>
    <x v="0"/>
    <n v="1.17"/>
    <n v="0.58499999999999996"/>
    <n v="3.4188034188034191"/>
    <n v="2.9220542041054864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12"/>
    <x v="878"/>
    <x v="0"/>
    <x v="3"/>
    <x v="0"/>
    <x v="0"/>
    <n v="1.23"/>
    <n v="0.61499999999999999"/>
    <n v="3.2520325203252032"/>
    <n v="2.6439288783131736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17"/>
    <x v="879"/>
    <x v="0"/>
    <x v="3"/>
    <x v="0"/>
    <x v="0"/>
    <n v="1.48"/>
    <n v="0.74"/>
    <n v="2.7027027027027026"/>
    <n v="1.8261504747991235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33"/>
    <x v="880"/>
    <x v="0"/>
    <x v="3"/>
    <x v="0"/>
    <x v="0"/>
    <n v="1.53"/>
    <n v="0.76500000000000001"/>
    <n v="2.6143790849673203"/>
    <n v="1.7087444999786408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35"/>
    <x v="881"/>
    <x v="383"/>
    <x v="3"/>
    <x v="1"/>
    <x v="0"/>
    <n v="3.85"/>
    <n v="1.4418249999999999"/>
    <n v="1.8519771603990707"/>
    <n v="0.4810330286750833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38"/>
    <x v="882"/>
    <x v="0"/>
    <x v="3"/>
    <x v="0"/>
    <x v="0"/>
    <n v="4.21"/>
    <n v="2.105"/>
    <n v="0.95011876484560565"/>
    <n v="0.22568141682793486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34"/>
    <x v="883"/>
    <x v="384"/>
    <x v="3"/>
    <x v="1"/>
    <x v="0"/>
    <n v="11.9"/>
    <n v="4.80403"/>
    <n v="0.51562686863982865"/>
    <n v="4.332998896133014E-2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14"/>
    <x v="883"/>
    <x v="385"/>
    <x v="3"/>
    <x v="1"/>
    <x v="0"/>
    <n v="11.9"/>
    <n v="2.13367"/>
    <n v="2.6139210098321306"/>
    <n v="0.21965722771698576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0"/>
    <x v="884"/>
    <x v="0"/>
    <x v="3"/>
    <x v="0"/>
    <x v="0"/>
    <n v="12.829000000000001"/>
    <n v="6.4145000000000003"/>
    <n v="0.31179359264167122"/>
    <n v="2.4303811103100099E-2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25"/>
    <x v="682"/>
    <x v="386"/>
    <x v="3"/>
    <x v="1"/>
    <x v="0"/>
    <n v="19.8"/>
    <n v="2.58588"/>
    <n v="2.96106851081066"/>
    <n v="0.14954891468740705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39"/>
    <x v="885"/>
    <x v="387"/>
    <x v="9"/>
    <x v="1"/>
    <x v="0"/>
    <n v="20.5"/>
    <n v="2.5912000000000002"/>
    <n v="3.0531770627752741"/>
    <n v="0.14893546647684264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9"/>
    <x v="886"/>
    <x v="388"/>
    <x v="3"/>
    <x v="1"/>
    <x v="0"/>
    <n v="40.549999999999997"/>
    <n v="14.354699999999999"/>
    <n v="0.19678981497782239"/>
    <n v="4.8530163989598616E-3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1"/>
    <x v="887"/>
    <x v="389"/>
    <x v="3"/>
    <x v="1"/>
    <x v="3"/>
    <n v="65.3"/>
    <n v="8.2408599999999996"/>
    <n v="0.96154166791010043"/>
    <n v="1.4724987257428797E-2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23"/>
    <x v="888"/>
    <x v="390"/>
    <x v="3"/>
    <x v="1"/>
    <x v="0"/>
    <n v="66.5"/>
    <n v="12.2227"/>
    <n v="0.4451304874651566"/>
    <n v="6.6936915408294228E-3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4"/>
    <x v="889"/>
    <x v="391"/>
    <x v="3"/>
    <x v="1"/>
    <x v="4"/>
    <n v="70.3"/>
    <n v="26.158629999999999"/>
    <n v="0.10273663453781054"/>
    <n v="1.4614030517469494E-3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24"/>
    <x v="890"/>
    <x v="392"/>
    <x v="3"/>
    <x v="1"/>
    <x v="0"/>
    <n v="72"/>
    <n v="13.219200000000001"/>
    <n v="0.41202365450873857"/>
    <n v="5.7225507570658135E-3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22"/>
    <x v="891"/>
    <x v="393"/>
    <x v="3"/>
    <x v="1"/>
    <x v="0"/>
    <n v="72.900000000000006"/>
    <n v="9.5571900000000003"/>
    <n v="0.79811796823501502"/>
    <n v="1.0948120277572221E-2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28"/>
    <x v="892"/>
    <x v="394"/>
    <x v="3"/>
    <x v="1"/>
    <x v="0"/>
    <n v="78.3"/>
    <n v="9.8658000000000001"/>
    <n v="0.80444646521396501"/>
    <n v="1.0273901216014878E-2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42"/>
    <x v="664"/>
    <x v="395"/>
    <x v="3"/>
    <x v="1"/>
    <x v="0"/>
    <n v="110"/>
    <n v="36.146000000000001"/>
    <n v="8.4192265633737579E-2"/>
    <n v="7.6538423303397799E-4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41"/>
    <x v="874"/>
    <x v="0"/>
    <x v="3"/>
    <x v="0"/>
    <x v="0"/>
    <n v="118"/>
    <n v="59"/>
    <n v="3.3898305084745763E-2"/>
    <n v="2.8727377190462512E-4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30"/>
    <x v="268"/>
    <x v="396"/>
    <x v="3"/>
    <x v="1"/>
    <x v="0"/>
    <n v="130"/>
    <n v="17.056000000000001"/>
    <n v="0.44687800302018021"/>
    <n v="3.4375231001552327E-3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16"/>
    <x v="893"/>
    <x v="397"/>
    <x v="3"/>
    <x v="1"/>
    <x v="0"/>
    <n v="635"/>
    <n v="80.263999999999996"/>
    <n v="9.8567133522666356E-2"/>
    <n v="1.552238323191596E-4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13"/>
    <x v="894"/>
    <x v="0"/>
    <x v="3"/>
    <x v="0"/>
    <x v="0"/>
    <n v="0.63"/>
    <n v="0.315"/>
    <n v="6.3492063492063489"/>
    <n v="10.078105316200553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12"/>
    <x v="895"/>
    <x v="0"/>
    <x v="3"/>
    <x v="0"/>
    <x v="0"/>
    <n v="0.77900000000000003"/>
    <n v="0.38950000000000001"/>
    <n v="5.1347881899871624"/>
    <n v="6.5915124390079107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8"/>
    <x v="896"/>
    <x v="0"/>
    <x v="3"/>
    <x v="0"/>
    <x v="0"/>
    <n v="0.871"/>
    <n v="0.4355"/>
    <n v="4.5924225028702637"/>
    <n v="5.2725861112172954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33"/>
    <x v="815"/>
    <x v="0"/>
    <x v="3"/>
    <x v="0"/>
    <x v="0"/>
    <n v="0.92300000000000004"/>
    <n v="0.46150000000000002"/>
    <n v="4.3336944745395449"/>
    <n v="4.6952269496636454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17"/>
    <x v="897"/>
    <x v="0"/>
    <x v="3"/>
    <x v="0"/>
    <x v="0"/>
    <n v="0.94599999999999995"/>
    <n v="0.47299999999999998"/>
    <n v="4.2283298097251585"/>
    <n v="4.469693244952599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38"/>
    <x v="898"/>
    <x v="0"/>
    <x v="3"/>
    <x v="0"/>
    <x v="0"/>
    <n v="2.65"/>
    <n v="1.325"/>
    <n v="1.5094339622641508"/>
    <n v="0.56959772160911359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35"/>
    <x v="227"/>
    <x v="398"/>
    <x v="3"/>
    <x v="1"/>
    <x v="0"/>
    <n v="4.9800000000000004"/>
    <n v="1.10805"/>
    <n v="4.0561184264896992"/>
    <n v="0.8144816117449194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14"/>
    <x v="264"/>
    <x v="399"/>
    <x v="3"/>
    <x v="1"/>
    <x v="0"/>
    <n v="12.9"/>
    <n v="2.05755"/>
    <n v="3.0471154900192112"/>
    <n v="0.23621050310226441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0"/>
    <x v="899"/>
    <x v="0"/>
    <x v="3"/>
    <x v="0"/>
    <x v="0"/>
    <n v="16.378"/>
    <n v="8.1890000000000001"/>
    <n v="0.24423006472096717"/>
    <n v="1.4912081128401951E-2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34"/>
    <x v="900"/>
    <x v="400"/>
    <x v="3"/>
    <x v="1"/>
    <x v="0"/>
    <n v="19.7"/>
    <n v="5.89621"/>
    <n v="0.5666571071423806"/>
    <n v="2.8764320159511705E-2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39"/>
    <x v="633"/>
    <x v="401"/>
    <x v="9"/>
    <x v="1"/>
    <x v="0"/>
    <n v="24"/>
    <n v="2.9832000000000001"/>
    <n v="2.6967860997720243"/>
    <n v="0.112366087490501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25"/>
    <x v="901"/>
    <x v="402"/>
    <x v="3"/>
    <x v="1"/>
    <x v="0"/>
    <n v="25.1"/>
    <n v="3.3332799999999998"/>
    <n v="2.2590722897349491"/>
    <n v="9.000288006912148E-2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9"/>
    <x v="902"/>
    <x v="403"/>
    <x v="3"/>
    <x v="1"/>
    <x v="0"/>
    <n v="27.5"/>
    <n v="9.1052499999999998"/>
    <n v="0.33170265268664928"/>
    <n v="1.2061914643150883E-2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4"/>
    <x v="903"/>
    <x v="404"/>
    <x v="3"/>
    <x v="1"/>
    <x v="4"/>
    <n v="84.5"/>
    <n v="24.302199999999999"/>
    <n v="0.14307558411837668"/>
    <n v="1.6932021789157004E-3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22"/>
    <x v="904"/>
    <x v="405"/>
    <x v="3"/>
    <x v="1"/>
    <x v="0"/>
    <n v="86.1"/>
    <n v="11.04663"/>
    <n v="0.70557557084120581"/>
    <n v="8.1948382211522158E-3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24"/>
    <x v="905"/>
    <x v="406"/>
    <x v="3"/>
    <x v="1"/>
    <x v="0"/>
    <n v="87.5"/>
    <n v="12.775"/>
    <n v="0.53614990751414093"/>
    <n v="6.1274275144473254E-3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23"/>
    <x v="829"/>
    <x v="407"/>
    <x v="3"/>
    <x v="1"/>
    <x v="0"/>
    <n v="88"/>
    <n v="16.130400000000002"/>
    <n v="0.33821463636555738"/>
    <n v="3.8433481405176972E-3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1"/>
    <x v="906"/>
    <x v="408"/>
    <x v="3"/>
    <x v="1"/>
    <x v="3"/>
    <n v="94.7"/>
    <n v="11.5534"/>
    <n v="0.70946399427661211"/>
    <n v="7.4917000451595788E-3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41"/>
    <x v="246"/>
    <x v="409"/>
    <x v="3"/>
    <x v="1"/>
    <x v="0"/>
    <n v="103"/>
    <n v="55.280099999999997"/>
    <n v="3.3705407699689695E-2"/>
    <n v="3.2723696795815239E-4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28"/>
    <x v="473"/>
    <x v="410"/>
    <x v="3"/>
    <x v="1"/>
    <x v="0"/>
    <n v="109"/>
    <n v="13.210800000000001"/>
    <n v="0.62455150956098415"/>
    <n v="5.7298303629448087E-3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30"/>
    <x v="907"/>
    <x v="411"/>
    <x v="3"/>
    <x v="1"/>
    <x v="0"/>
    <n v="138"/>
    <n v="17.733000000000001"/>
    <n v="0.43884854042266819"/>
    <n v="3.180061887120784E-3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42"/>
    <x v="315"/>
    <x v="412"/>
    <x v="3"/>
    <x v="1"/>
    <x v="0"/>
    <n v="140"/>
    <n v="32.228000000000002"/>
    <n v="0.13479113359019851"/>
    <n v="9.6279381135856072E-4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16"/>
    <x v="908"/>
    <x v="413"/>
    <x v="3"/>
    <x v="1"/>
    <x v="0"/>
    <n v="744"/>
    <n v="92.479200000000006"/>
    <n v="8.6993099992645942E-2"/>
    <n v="1.1692620966753486E-4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8"/>
    <x v="909"/>
    <x v="0"/>
    <x v="3"/>
    <x v="0"/>
    <x v="0"/>
    <n v="4.25"/>
    <n v="2.125"/>
    <n v="0.94117647058823528"/>
    <n v="0.22145328719723184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12"/>
    <x v="910"/>
    <x v="0"/>
    <x v="3"/>
    <x v="0"/>
    <x v="0"/>
    <n v="4.76"/>
    <n v="2.38"/>
    <n v="0.84033613445378152"/>
    <n v="0.17654120471718099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13"/>
    <x v="911"/>
    <x v="0"/>
    <x v="3"/>
    <x v="0"/>
    <x v="0"/>
    <n v="5.0999999999999996"/>
    <n v="2.5499999999999998"/>
    <n v="0.78431372549019607"/>
    <n v="0.15378700499807768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17"/>
    <x v="150"/>
    <x v="0"/>
    <x v="3"/>
    <x v="0"/>
    <x v="0"/>
    <n v="6.6"/>
    <n v="3.3"/>
    <n v="0.60606060606060608"/>
    <n v="9.1827364554637289E-2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33"/>
    <x v="912"/>
    <x v="0"/>
    <x v="3"/>
    <x v="0"/>
    <x v="0"/>
    <n v="7.29"/>
    <n v="3.645"/>
    <n v="0.54869684499314131"/>
    <n v="7.5267056926356823E-2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35"/>
    <x v="913"/>
    <x v="0"/>
    <x v="3"/>
    <x v="0"/>
    <x v="0"/>
    <n v="17.600000000000001"/>
    <n v="8.8000000000000007"/>
    <n v="0.22727272727272727"/>
    <n v="1.2913223140495866E-2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14"/>
    <x v="914"/>
    <x v="414"/>
    <x v="3"/>
    <x v="1"/>
    <x v="0"/>
    <n v="17.899999999999999"/>
    <n v="8.9356799999999996"/>
    <n v="0.22418049081940358"/>
    <n v="1.2524049766447129E-2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39"/>
    <x v="915"/>
    <x v="415"/>
    <x v="9"/>
    <x v="1"/>
    <x v="0"/>
    <n v="18.399999999999999"/>
    <n v="2.78024"/>
    <n v="2.3804181244426608"/>
    <n v="0.12937055024144894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38"/>
    <x v="916"/>
    <x v="0"/>
    <x v="3"/>
    <x v="0"/>
    <x v="0"/>
    <n v="20.100000000000001"/>
    <n v="10.050000000000001"/>
    <n v="0.19900497512437809"/>
    <n v="9.9007450310635865E-3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0"/>
    <x v="917"/>
    <x v="0"/>
    <x v="3"/>
    <x v="0"/>
    <x v="0"/>
    <n v="21.59"/>
    <n v="10.795"/>
    <n v="0.18527095877721167"/>
    <n v="8.5813320415568158E-3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25"/>
    <x v="750"/>
    <x v="416"/>
    <x v="3"/>
    <x v="1"/>
    <x v="0"/>
    <n v="24.6"/>
    <n v="4.7601000000000004"/>
    <n v="1.0856827916074765"/>
    <n v="4.4133446813312049E-2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34"/>
    <x v="918"/>
    <x v="0"/>
    <x v="3"/>
    <x v="0"/>
    <x v="0"/>
    <n v="24.9"/>
    <n v="12.45"/>
    <n v="0.16064257028112452"/>
    <n v="6.451508846631507E-3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24"/>
    <x v="919"/>
    <x v="417"/>
    <x v="3"/>
    <x v="1"/>
    <x v="0"/>
    <n v="79.5"/>
    <n v="24.772200000000002"/>
    <n v="0.12955016586100454"/>
    <n v="1.6295618347296169E-3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4"/>
    <x v="920"/>
    <x v="418"/>
    <x v="3"/>
    <x v="1"/>
    <x v="4"/>
    <n v="81.8"/>
    <n v="34.912239999999997"/>
    <n v="6.7111643564988471E-2"/>
    <n v="8.2043574040328198E-4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23"/>
    <x v="921"/>
    <x v="419"/>
    <x v="3"/>
    <x v="1"/>
    <x v="0"/>
    <n v="83.7"/>
    <n v="17.978760000000001"/>
    <n v="0.25894408081030751"/>
    <n v="3.0937166166106035E-3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22"/>
    <x v="922"/>
    <x v="420"/>
    <x v="3"/>
    <x v="1"/>
    <x v="0"/>
    <n v="97.7"/>
    <n v="29.36862"/>
    <n v="0.11327328193788337"/>
    <n v="1.1593989962935861E-3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1"/>
    <x v="923"/>
    <x v="421"/>
    <x v="3"/>
    <x v="1"/>
    <x v="3"/>
    <n v="116"/>
    <n v="16.181999999999999"/>
    <n v="0.44298966638005244"/>
    <n v="3.8188764343107971E-3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28"/>
    <x v="924"/>
    <x v="422"/>
    <x v="3"/>
    <x v="1"/>
    <x v="0"/>
    <n v="133"/>
    <n v="17.728899999999999"/>
    <n v="0.42314387631873479"/>
    <n v="3.1815329046521413E-3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30"/>
    <x v="925"/>
    <x v="423"/>
    <x v="3"/>
    <x v="1"/>
    <x v="0"/>
    <n v="254"/>
    <n v="36.880800000000001"/>
    <n v="0.18673814943270742"/>
    <n v="7.3518956469569843E-4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9"/>
    <x v="926"/>
    <x v="0"/>
    <x v="3"/>
    <x v="0"/>
    <x v="0"/>
    <n v="281"/>
    <n v="140.5"/>
    <n v="1.4234875444839857E-2"/>
    <n v="5.0657919732526182E-5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41"/>
    <x v="927"/>
    <x v="0"/>
    <x v="3"/>
    <x v="0"/>
    <x v="0"/>
    <n v="475"/>
    <n v="237.5"/>
    <n v="8.4210526315789472E-3"/>
    <n v="1.772853185595568E-5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16"/>
    <x v="928"/>
    <x v="424"/>
    <x v="3"/>
    <x v="1"/>
    <x v="0"/>
    <n v="571"/>
    <n v="86.278099999999995"/>
    <n v="7.670699385244302E-2"/>
    <n v="1.3433799273632752E-4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42"/>
    <x v="929"/>
    <x v="0"/>
    <x v="3"/>
    <x v="0"/>
    <x v="0"/>
    <n v="630"/>
    <n v="315"/>
    <n v="6.3492063492063492E-3"/>
    <n v="1.0078105316200555E-5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8"/>
    <x v="775"/>
    <x v="0"/>
    <x v="3"/>
    <x v="0"/>
    <x v="0"/>
    <n v="4.0999999999999996"/>
    <n v="2.0499999999999998"/>
    <n v="0.97560975609756095"/>
    <n v="0.23795359904818561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12"/>
    <x v="930"/>
    <x v="0"/>
    <x v="3"/>
    <x v="0"/>
    <x v="0"/>
    <n v="4.49"/>
    <n v="2.2450000000000001"/>
    <n v="0.89086859688195985"/>
    <n v="0.19841171422760798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13"/>
    <x v="931"/>
    <x v="0"/>
    <x v="3"/>
    <x v="0"/>
    <x v="0"/>
    <n v="4.83"/>
    <n v="2.415"/>
    <n v="0.82815734989648027"/>
    <n v="0.17146114904689033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17"/>
    <x v="932"/>
    <x v="0"/>
    <x v="3"/>
    <x v="0"/>
    <x v="0"/>
    <n v="6.45"/>
    <n v="3.2250000000000001"/>
    <n v="0.62015503875968991"/>
    <n v="9.6148068024758129E-2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33"/>
    <x v="933"/>
    <x v="0"/>
    <x v="3"/>
    <x v="0"/>
    <x v="0"/>
    <n v="6.78"/>
    <n v="3.39"/>
    <n v="0.58997050147492625"/>
    <n v="8.7016298152643987E-2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35"/>
    <x v="782"/>
    <x v="0"/>
    <x v="3"/>
    <x v="0"/>
    <x v="0"/>
    <n v="17.100000000000001"/>
    <n v="8.5500000000000007"/>
    <n v="0.23391812865497075"/>
    <n v="1.3679422728360861E-2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14"/>
    <x v="333"/>
    <x v="425"/>
    <x v="3"/>
    <x v="1"/>
    <x v="0"/>
    <n v="17.7"/>
    <n v="2.8567800000000001"/>
    <n v="2.1688008404328811"/>
    <n v="0.12253112092841136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38"/>
    <x v="934"/>
    <x v="0"/>
    <x v="3"/>
    <x v="0"/>
    <x v="0"/>
    <n v="19.899999999999999"/>
    <n v="9.9499999999999993"/>
    <n v="0.20100502512562815"/>
    <n v="1.0100755031438601E-2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39"/>
    <x v="934"/>
    <x v="426"/>
    <x v="9"/>
    <x v="1"/>
    <x v="0"/>
    <n v="19.899999999999999"/>
    <n v="2.9213200000000001"/>
    <n v="2.3318188698319382"/>
    <n v="0.11717682762974564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0"/>
    <x v="935"/>
    <x v="0"/>
    <x v="3"/>
    <x v="0"/>
    <x v="0"/>
    <n v="22.26"/>
    <n v="11.13"/>
    <n v="0.17969451931716082"/>
    <n v="8.0725300681563708E-3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25"/>
    <x v="644"/>
    <x v="427"/>
    <x v="3"/>
    <x v="1"/>
    <x v="0"/>
    <n v="22.7"/>
    <n v="5.1029600000000004"/>
    <n v="0.8717290702871382"/>
    <n v="3.8402161686658068E-2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34"/>
    <x v="936"/>
    <x v="0"/>
    <x v="3"/>
    <x v="0"/>
    <x v="0"/>
    <n v="40.200000000000003"/>
    <n v="20.100000000000001"/>
    <n v="9.9502487562189046E-2"/>
    <n v="2.4751862577658966E-3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24"/>
    <x v="937"/>
    <x v="428"/>
    <x v="3"/>
    <x v="1"/>
    <x v="0"/>
    <n v="74.599999999999994"/>
    <n v="39.99306"/>
    <n v="4.6641183086526469E-2"/>
    <n v="6.2521693145477849E-4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22"/>
    <x v="938"/>
    <x v="429"/>
    <x v="3"/>
    <x v="1"/>
    <x v="0"/>
    <n v="80"/>
    <n v="16.536000000000001"/>
    <n v="0.29256950690803407"/>
    <n v="3.657118836350426E-3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23"/>
    <x v="938"/>
    <x v="430"/>
    <x v="3"/>
    <x v="1"/>
    <x v="0"/>
    <n v="80"/>
    <n v="18.16"/>
    <n v="0.24258184711521669"/>
    <n v="3.0322730889402083E-3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4"/>
    <x v="939"/>
    <x v="431"/>
    <x v="3"/>
    <x v="1"/>
    <x v="4"/>
    <n v="84.1"/>
    <n v="30.47784"/>
    <n v="9.0537318210698201E-2"/>
    <n v="1.0765436172496814E-3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1"/>
    <x v="875"/>
    <x v="432"/>
    <x v="3"/>
    <x v="1"/>
    <x v="3"/>
    <n v="123"/>
    <n v="20.0367"/>
    <n v="0.30637457368246152"/>
    <n v="2.4908501925403376E-3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28"/>
    <x v="654"/>
    <x v="433"/>
    <x v="3"/>
    <x v="1"/>
    <x v="0"/>
    <n v="142"/>
    <n v="18.587800000000001"/>
    <n v="0.41099104811356296"/>
    <n v="2.8943031557293166E-3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9"/>
    <x v="940"/>
    <x v="0"/>
    <x v="3"/>
    <x v="0"/>
    <x v="0"/>
    <n v="284"/>
    <n v="142"/>
    <n v="1.4084507042253521E-2"/>
    <n v="4.9593334655822257E-5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30"/>
    <x v="324"/>
    <x v="434"/>
    <x v="3"/>
    <x v="1"/>
    <x v="0"/>
    <n v="300"/>
    <n v="46.41"/>
    <n v="0.13928300174925523"/>
    <n v="4.6427667249751748E-4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41"/>
    <x v="941"/>
    <x v="0"/>
    <x v="3"/>
    <x v="0"/>
    <x v="0"/>
    <n v="457"/>
    <n v="228.5"/>
    <n v="8.7527352297592995E-3"/>
    <n v="1.9152593500567396E-5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16"/>
    <x v="942"/>
    <x v="435"/>
    <x v="3"/>
    <x v="1"/>
    <x v="0"/>
    <n v="616"/>
    <n v="90.428799999999995"/>
    <n v="7.5329862840349968E-2"/>
    <n v="1.2228873837719149E-4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42"/>
    <x v="943"/>
    <x v="436"/>
    <x v="3"/>
    <x v="1"/>
    <x v="0"/>
    <n v="651"/>
    <n v="355.5111"/>
    <n v="5.1507996600685052E-3"/>
    <n v="7.9121346544831118E-6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13"/>
    <x v="322"/>
    <x v="0"/>
    <x v="3"/>
    <x v="0"/>
    <x v="0"/>
    <n v="2.8"/>
    <n v="1.4"/>
    <n v="1.4285714285714286"/>
    <n v="0.51020408163265318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12"/>
    <x v="407"/>
    <x v="0"/>
    <x v="3"/>
    <x v="0"/>
    <x v="0"/>
    <n v="3.1"/>
    <n v="1.55"/>
    <n v="1.2903225806451613"/>
    <n v="0.41623309053069713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8"/>
    <x v="407"/>
    <x v="0"/>
    <x v="3"/>
    <x v="0"/>
    <x v="0"/>
    <n v="3.1"/>
    <n v="1.55"/>
    <n v="1.2903225806451613"/>
    <n v="0.41623309053069713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17"/>
    <x v="944"/>
    <x v="0"/>
    <x v="3"/>
    <x v="0"/>
    <x v="0"/>
    <n v="4.01"/>
    <n v="2.0049999999999999"/>
    <n v="0.99750623441396513"/>
    <n v="0.24875467192368209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33"/>
    <x v="945"/>
    <x v="0"/>
    <x v="3"/>
    <x v="0"/>
    <x v="0"/>
    <n v="4.16"/>
    <n v="2.08"/>
    <n v="0.96153846153846145"/>
    <n v="0.23113905325443784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35"/>
    <x v="946"/>
    <x v="0"/>
    <x v="3"/>
    <x v="0"/>
    <x v="0"/>
    <n v="13.1"/>
    <n v="6.55"/>
    <n v="0.30534351145038169"/>
    <n v="2.3308664996212345E-2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38"/>
    <x v="947"/>
    <x v="0"/>
    <x v="3"/>
    <x v="0"/>
    <x v="0"/>
    <n v="16.3"/>
    <n v="8.15"/>
    <n v="0.245398773006135"/>
    <n v="1.505513944822914E-2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14"/>
    <x v="948"/>
    <x v="437"/>
    <x v="3"/>
    <x v="1"/>
    <x v="0"/>
    <n v="17.399999999999999"/>
    <n v="4.0176600000000002"/>
    <n v="1.0779605960860796"/>
    <n v="6.1951758395751705E-2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34"/>
    <x v="949"/>
    <x v="0"/>
    <x v="3"/>
    <x v="0"/>
    <x v="0"/>
    <n v="18.2"/>
    <n v="9.1"/>
    <n v="0.2197802197802198"/>
    <n v="1.207583625166043E-2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25"/>
    <x v="950"/>
    <x v="438"/>
    <x v="3"/>
    <x v="1"/>
    <x v="0"/>
    <n v="20.399999999999999"/>
    <n v="3.2435999999999998"/>
    <n v="1.938990065390501"/>
    <n v="9.5048532617181422E-2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39"/>
    <x v="951"/>
    <x v="439"/>
    <x v="9"/>
    <x v="1"/>
    <x v="0"/>
    <n v="26.3"/>
    <n v="3.5794299999999999"/>
    <n v="2.0527119051294531"/>
    <n v="7.8049882324313799E-2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0"/>
    <x v="751"/>
    <x v="0"/>
    <x v="3"/>
    <x v="0"/>
    <x v="0"/>
    <n v="27.6"/>
    <n v="13.8"/>
    <n v="0.14492753623188404"/>
    <n v="5.2509976895610162E-3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4"/>
    <x v="952"/>
    <x v="440"/>
    <x v="3"/>
    <x v="1"/>
    <x v="4"/>
    <n v="53.8"/>
    <n v="34.32978"/>
    <n v="4.5649942526188252E-2"/>
    <n v="8.4851194286595267E-4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1"/>
    <x v="953"/>
    <x v="441"/>
    <x v="3"/>
    <x v="1"/>
    <x v="3"/>
    <n v="61.5"/>
    <n v="8.7391500000000004"/>
    <n v="0.8052611155194459"/>
    <n v="1.3093676675112942E-2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23"/>
    <x v="954"/>
    <x v="442"/>
    <x v="3"/>
    <x v="1"/>
    <x v="0"/>
    <n v="70.8"/>
    <n v="13.21128"/>
    <n v="0.40564251200505502"/>
    <n v="5.7294140113708335E-3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28"/>
    <x v="955"/>
    <x v="443"/>
    <x v="3"/>
    <x v="1"/>
    <x v="0"/>
    <n v="73.3"/>
    <n v="9.7562300000000004"/>
    <n v="0.77008721699014648"/>
    <n v="1.0505964761120689E-2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24"/>
    <x v="956"/>
    <x v="444"/>
    <x v="3"/>
    <x v="1"/>
    <x v="0"/>
    <n v="77.099999999999994"/>
    <n v="25.89789"/>
    <n v="0.11495440404088245"/>
    <n v="1.490978003124286E-3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22"/>
    <x v="957"/>
    <x v="445"/>
    <x v="3"/>
    <x v="1"/>
    <x v="0"/>
    <n v="79.400000000000006"/>
    <n v="19.310079999999999"/>
    <n v="0.21293760073822371"/>
    <n v="2.681833762446142E-3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30"/>
    <x v="390"/>
    <x v="446"/>
    <x v="3"/>
    <x v="1"/>
    <x v="0"/>
    <n v="105"/>
    <n v="40.666499999999999"/>
    <n v="6.3491517465013303E-2"/>
    <n v="6.0468111871441236E-4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9"/>
    <x v="770"/>
    <x v="0"/>
    <x v="3"/>
    <x v="0"/>
    <x v="0"/>
    <n v="164"/>
    <n v="82"/>
    <n v="2.4390243902439025E-2"/>
    <n v="1.4872099940511601E-4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41"/>
    <x v="958"/>
    <x v="0"/>
    <x v="3"/>
    <x v="0"/>
    <x v="0"/>
    <n v="341"/>
    <n v="170.5"/>
    <n v="1.1730205278592375E-2"/>
    <n v="3.4399428969479106E-5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42"/>
    <x v="444"/>
    <x v="0"/>
    <x v="3"/>
    <x v="0"/>
    <x v="0"/>
    <n v="357"/>
    <n v="178.5"/>
    <n v="1.1204481792717087E-2"/>
    <n v="3.1385103060832179E-5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16"/>
    <x v="628"/>
    <x v="447"/>
    <x v="3"/>
    <x v="1"/>
    <x v="0"/>
    <n v="815"/>
    <n v="110.92149999999999"/>
    <n v="6.6240887245281738E-2"/>
    <n v="8.127716226414937E-5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13"/>
    <x v="959"/>
    <x v="0"/>
    <x v="3"/>
    <x v="0"/>
    <x v="0"/>
    <n v="0.69899999999999995"/>
    <n v="0.34949999999999998"/>
    <n v="5.7224606580829755"/>
    <n v="8.1866389958268613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12"/>
    <x v="960"/>
    <x v="0"/>
    <x v="3"/>
    <x v="0"/>
    <x v="0"/>
    <n v="0.91500000000000004"/>
    <n v="0.45750000000000002"/>
    <n v="4.3715846994535514"/>
    <n v="4.7776881961240996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33"/>
    <x v="961"/>
    <x v="0"/>
    <x v="3"/>
    <x v="0"/>
    <x v="0"/>
    <n v="0.99099999999999999"/>
    <n v="0.4955"/>
    <n v="4.0363269424823409"/>
    <n v="4.0729837966522107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8"/>
    <x v="962"/>
    <x v="0"/>
    <x v="3"/>
    <x v="0"/>
    <x v="0"/>
    <n v="1.03"/>
    <n v="0.51500000000000001"/>
    <n v="3.883495145631068"/>
    <n v="3.7703836365350174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17"/>
    <x v="502"/>
    <x v="0"/>
    <x v="3"/>
    <x v="0"/>
    <x v="0"/>
    <n v="1.05"/>
    <n v="0.52500000000000002"/>
    <n v="3.8095238095238098"/>
    <n v="3.6281179138321993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38"/>
    <x v="963"/>
    <x v="448"/>
    <x v="3"/>
    <x v="1"/>
    <x v="0"/>
    <n v="2.7559999999999998"/>
    <n v="1.4744600000000001"/>
    <n v="1.2676904619349949"/>
    <n v="0.4599747684814931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35"/>
    <x v="675"/>
    <x v="449"/>
    <x v="3"/>
    <x v="1"/>
    <x v="0"/>
    <n v="8.34"/>
    <n v="1.3594200000000001"/>
    <n v="4.5129314892773191"/>
    <n v="0.54111888360639326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14"/>
    <x v="946"/>
    <x v="450"/>
    <x v="3"/>
    <x v="1"/>
    <x v="0"/>
    <n v="13.1"/>
    <n v="1.6414299999999999"/>
    <n v="4.8621299535604843"/>
    <n v="0.37115495828705986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25"/>
    <x v="964"/>
    <x v="451"/>
    <x v="3"/>
    <x v="1"/>
    <x v="0"/>
    <n v="19.5"/>
    <n v="2.6227499999999999"/>
    <n v="2.8347895292796554"/>
    <n v="0.14537382201434132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34"/>
    <x v="965"/>
    <x v="452"/>
    <x v="3"/>
    <x v="1"/>
    <x v="0"/>
    <n v="20.8"/>
    <n v="6.4126399999999997"/>
    <n v="0.50581256737372826"/>
    <n v="2.4317911892967704E-2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39"/>
    <x v="265"/>
    <x v="453"/>
    <x v="9"/>
    <x v="1"/>
    <x v="0"/>
    <n v="26"/>
    <n v="3.2265999999999999"/>
    <n v="2.4973711422670926"/>
    <n v="9.6052736241042019E-2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0"/>
    <x v="966"/>
    <x v="0"/>
    <x v="3"/>
    <x v="0"/>
    <x v="0"/>
    <n v="36.049999999999997"/>
    <n v="18.024999999999999"/>
    <n v="0.11095700416088768"/>
    <n v="3.0778641930898107E-3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9"/>
    <x v="967"/>
    <x v="454"/>
    <x v="3"/>
    <x v="1"/>
    <x v="0"/>
    <n v="50.3"/>
    <n v="18.213629999999998"/>
    <n v="0.15162644939535341"/>
    <n v="3.0144423339036465E-3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24"/>
    <x v="968"/>
    <x v="455"/>
    <x v="3"/>
    <x v="1"/>
    <x v="0"/>
    <n v="65"/>
    <n v="10.2765"/>
    <n v="0.61549269590201572"/>
    <n v="9.46911839849255E-3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23"/>
    <x v="969"/>
    <x v="456"/>
    <x v="3"/>
    <x v="1"/>
    <x v="0"/>
    <n v="67.2"/>
    <n v="12.40512"/>
    <n v="0.43668405409818134"/>
    <n v="6.4982746145562697E-3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22"/>
    <x v="970"/>
    <x v="457"/>
    <x v="3"/>
    <x v="1"/>
    <x v="0"/>
    <n v="73.599999999999994"/>
    <n v="9.5312000000000001"/>
    <n v="0.81018210949384351"/>
    <n v="1.1007909096383743E-2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41"/>
    <x v="172"/>
    <x v="458"/>
    <x v="3"/>
    <x v="1"/>
    <x v="0"/>
    <n v="101"/>
    <n v="61.660499999999999"/>
    <n v="2.6564845208871774E-2"/>
    <n v="2.6301826939477006E-4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1"/>
    <x v="971"/>
    <x v="459"/>
    <x v="3"/>
    <x v="1"/>
    <x v="3"/>
    <n v="184"/>
    <n v="22.319199999999999"/>
    <n v="0.36936911194239197"/>
    <n v="2.0074408257738691E-3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30"/>
    <x v="971"/>
    <x v="460"/>
    <x v="3"/>
    <x v="1"/>
    <x v="0"/>
    <n v="184"/>
    <n v="23.423200000000001"/>
    <n v="0.33537089485567068"/>
    <n v="1.8226679068242971E-3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4"/>
    <x v="972"/>
    <x v="461"/>
    <x v="3"/>
    <x v="1"/>
    <x v="4"/>
    <n v="199"/>
    <n v="56.615499999999997"/>
    <n v="6.2084384816462813E-2"/>
    <n v="3.1198183324855682E-4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28"/>
    <x v="397"/>
    <x v="215"/>
    <x v="3"/>
    <x v="1"/>
    <x v="0"/>
    <n v="213"/>
    <n v="25.7517"/>
    <n v="0.3211942743150642"/>
    <n v="1.5079543395073438E-3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42"/>
    <x v="973"/>
    <x v="462"/>
    <x v="3"/>
    <x v="1"/>
    <x v="0"/>
    <n v="325"/>
    <n v="115.83"/>
    <n v="2.4223742891906007E-2"/>
    <n v="7.4534593513556947E-5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16"/>
    <x v="974"/>
    <x v="463"/>
    <x v="3"/>
    <x v="1"/>
    <x v="0"/>
    <n v="805"/>
    <n v="99.900499999999994"/>
    <n v="8.0660434408626594E-2"/>
    <n v="1.0019929740202062E-4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5"/>
    <x v="4"/>
    <x v="7"/>
    <s v=""/>
    <s v="SSEC"/>
    <x v="73"/>
    <x v="73"/>
    <s v="Secteur 1"/>
    <m/>
    <m/>
    <s v="PHA C-DO_Secteur 1 Point V1"/>
    <x v="39"/>
    <x v="39"/>
    <x v="30"/>
    <x v="10"/>
    <x v="804"/>
    <x v="0"/>
    <x v="3"/>
    <x v="0"/>
    <x v="0"/>
    <n v="0.6"/>
    <n v="0.3"/>
    <n v="6.666666666666667"/>
    <n v="11.111111111111111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8"/>
    <x v="806"/>
    <x v="0"/>
    <x v="3"/>
    <x v="0"/>
    <x v="0"/>
    <n v="1"/>
    <n v="0.5"/>
    <n v="4"/>
    <n v="4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15"/>
    <x v="806"/>
    <x v="0"/>
    <x v="3"/>
    <x v="0"/>
    <x v="0"/>
    <n v="1"/>
    <n v="0.5"/>
    <n v="4"/>
    <n v="4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13"/>
    <x v="406"/>
    <x v="0"/>
    <x v="3"/>
    <x v="0"/>
    <x v="0"/>
    <n v="1.5"/>
    <n v="0.75"/>
    <n v="2.6666666666666665"/>
    <n v="1.7777777777777777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12"/>
    <x v="358"/>
    <x v="0"/>
    <x v="3"/>
    <x v="0"/>
    <x v="0"/>
    <n v="2"/>
    <n v="1"/>
    <n v="2"/>
    <n v="1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17"/>
    <x v="358"/>
    <x v="0"/>
    <x v="3"/>
    <x v="0"/>
    <x v="0"/>
    <n v="2"/>
    <n v="1"/>
    <n v="2"/>
    <n v="1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18"/>
    <x v="562"/>
    <x v="0"/>
    <x v="3"/>
    <x v="0"/>
    <x v="0"/>
    <n v="3"/>
    <n v="1.5"/>
    <n v="1.3333333333333333"/>
    <n v="0.44444444444444442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7"/>
    <x v="256"/>
    <x v="0"/>
    <x v="3"/>
    <x v="0"/>
    <x v="0"/>
    <n v="3.3"/>
    <n v="1.65"/>
    <n v="1.2121212121212122"/>
    <n v="0.36730945821854916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3"/>
    <x v="975"/>
    <x v="133"/>
    <x v="3"/>
    <x v="1"/>
    <x v="0"/>
    <n v="3.9"/>
    <n v="0.9"/>
    <n v="4.814814814814814"/>
    <n v="1.2345679012345678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14"/>
    <x v="255"/>
    <x v="0"/>
    <x v="3"/>
    <x v="0"/>
    <x v="0"/>
    <n v="4"/>
    <n v="2"/>
    <n v="1"/>
    <n v="0.25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1"/>
    <x v="255"/>
    <x v="0"/>
    <x v="3"/>
    <x v="0"/>
    <x v="0"/>
    <n v="4"/>
    <n v="2"/>
    <n v="1"/>
    <n v="0.25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5"/>
    <x v="255"/>
    <x v="0"/>
    <x v="3"/>
    <x v="0"/>
    <x v="0"/>
    <n v="4"/>
    <n v="2"/>
    <n v="1"/>
    <n v="0.25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8"/>
    <x v="976"/>
    <x v="309"/>
    <x v="3"/>
    <x v="1"/>
    <x v="0"/>
    <n v="5.9"/>
    <n v="2.2000000000000002"/>
    <n v="1.2190082644628097"/>
    <n v="0.20661157024793386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9"/>
    <x v="977"/>
    <x v="309"/>
    <x v="3"/>
    <x v="1"/>
    <x v="0"/>
    <n v="6.5"/>
    <n v="2.2000000000000002"/>
    <n v="1.3429752066115701"/>
    <n v="0.20661157024793386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11"/>
    <x v="6"/>
    <x v="0"/>
    <x v="3"/>
    <x v="0"/>
    <x v="0"/>
    <n v="7"/>
    <n v="3.5"/>
    <n v="0.5714285714285714"/>
    <n v="8.1632653061224483E-2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0"/>
    <x v="37"/>
    <x v="0"/>
    <x v="3"/>
    <x v="0"/>
    <x v="0"/>
    <n v="10"/>
    <n v="5"/>
    <n v="0.4"/>
    <n v="0.04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6"/>
    <x v="319"/>
    <x v="0"/>
    <x v="3"/>
    <x v="0"/>
    <x v="0"/>
    <n v="11"/>
    <n v="5.5"/>
    <n v="0.36363636363636365"/>
    <n v="3.3057851239669422E-2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19"/>
    <x v="632"/>
    <x v="0"/>
    <x v="3"/>
    <x v="0"/>
    <x v="0"/>
    <n v="15"/>
    <n v="7.5"/>
    <n v="0.26666666666666666"/>
    <n v="1.7777777777777778E-2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2"/>
    <x v="632"/>
    <x v="0"/>
    <x v="3"/>
    <x v="0"/>
    <x v="0"/>
    <n v="15"/>
    <n v="7.5"/>
    <n v="0.26666666666666666"/>
    <n v="1.7777777777777778E-2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4"/>
    <x v="173"/>
    <x v="0"/>
    <x v="3"/>
    <x v="0"/>
    <x v="0"/>
    <n v="18"/>
    <n v="9"/>
    <n v="0.22222222222222221"/>
    <n v="1.2345679012345678E-2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30"/>
    <x v="563"/>
    <x v="183"/>
    <x v="3"/>
    <x v="1"/>
    <x v="0"/>
    <n v="22"/>
    <n v="6"/>
    <n v="0.61111111111111116"/>
    <n v="2.7777777777777776E-2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1"/>
    <x v="410"/>
    <x v="0"/>
    <x v="3"/>
    <x v="0"/>
    <x v="0"/>
    <n v="28"/>
    <n v="14"/>
    <n v="0.14285714285714285"/>
    <n v="5.1020408163265302E-3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9"/>
    <x v="664"/>
    <x v="0"/>
    <x v="3"/>
    <x v="0"/>
    <x v="0"/>
    <n v="110"/>
    <n v="55"/>
    <n v="3.6363636363636362E-2"/>
    <n v="3.3057851239669424E-4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7"/>
    <x v="665"/>
    <x v="0"/>
    <x v="3"/>
    <x v="0"/>
    <x v="0"/>
    <n v="190"/>
    <n v="95"/>
    <n v="2.1052631578947368E-2"/>
    <n v="1.1080332409972299E-4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2"/>
    <x v="978"/>
    <x v="0"/>
    <x v="3"/>
    <x v="0"/>
    <x v="0"/>
    <n v="800"/>
    <n v="400"/>
    <n v="5.0000000000000001E-3"/>
    <n v="6.2500000000000003E-6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0"/>
    <x v="16"/>
    <x v="979"/>
    <x v="297"/>
    <x v="3"/>
    <x v="1"/>
    <x v="0"/>
    <n v="1320"/>
    <n v="150"/>
    <n v="5.8666666666666666E-2"/>
    <n v="4.4444444444444447E-5"/>
    <n v="10.36"/>
    <m/>
    <m/>
    <n v="133392"/>
    <x v="1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14"/>
    <x v="980"/>
    <x v="464"/>
    <x v="3"/>
    <x v="1"/>
    <x v="0"/>
    <n v="1.125"/>
    <n v="0.47812499999999997"/>
    <n v="4.9211841599384858"/>
    <n v="4.374385919945321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0"/>
    <x v="981"/>
    <x v="0"/>
    <x v="3"/>
    <x v="0"/>
    <x v="0"/>
    <n v="1.1599999999999999"/>
    <n v="0.57999999999999996"/>
    <n v="3.4482758620689653"/>
    <n v="2.9726516052318672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8"/>
    <x v="982"/>
    <x v="0"/>
    <x v="3"/>
    <x v="0"/>
    <x v="0"/>
    <n v="1.3800000000000001"/>
    <n v="0.69000000000000006"/>
    <n v="2.8985507246376807"/>
    <n v="2.1003990758244062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25"/>
    <x v="983"/>
    <x v="0"/>
    <x v="3"/>
    <x v="0"/>
    <x v="0"/>
    <n v="1.57"/>
    <n v="0.78500000000000003"/>
    <n v="2.5477707006369426"/>
    <n v="1.6227838857560144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13"/>
    <x v="661"/>
    <x v="0"/>
    <x v="3"/>
    <x v="0"/>
    <x v="0"/>
    <n v="1.6"/>
    <n v="0.8"/>
    <n v="2.4999999999999996"/>
    <n v="1.5624999999999998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32"/>
    <x v="984"/>
    <x v="0"/>
    <x v="4"/>
    <x v="0"/>
    <x v="0"/>
    <n v="2.0095899999999998"/>
    <n v="1.0047949999999999"/>
    <n v="1.9904557646087018"/>
    <n v="0.99047853771600269"/>
    <m/>
    <m/>
    <m/>
    <m/>
    <x v="4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33"/>
    <x v="985"/>
    <x v="0"/>
    <x v="3"/>
    <x v="0"/>
    <x v="0"/>
    <n v="2.09"/>
    <n v="1.0449999999999999"/>
    <n v="1.9138755980861246"/>
    <n v="0.91572995123738021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17"/>
    <x v="986"/>
    <x v="0"/>
    <x v="3"/>
    <x v="0"/>
    <x v="0"/>
    <n v="2.34"/>
    <n v="1.17"/>
    <n v="1.7094017094017095"/>
    <n v="0.73051355102637161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12"/>
    <x v="987"/>
    <x v="0"/>
    <x v="3"/>
    <x v="0"/>
    <x v="0"/>
    <n v="2.38"/>
    <n v="1.19"/>
    <n v="1.680672268907563"/>
    <n v="0.70616481886872395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23"/>
    <x v="988"/>
    <x v="465"/>
    <x v="3"/>
    <x v="1"/>
    <x v="0"/>
    <n v="3.96"/>
    <n v="1.187208"/>
    <n v="2.8095809984647593"/>
    <n v="0.70949015112746439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29"/>
    <x v="989"/>
    <x v="466"/>
    <x v="3"/>
    <x v="1"/>
    <x v="0"/>
    <n v="5.41"/>
    <n v="2.687147"/>
    <n v="0.74922871685552006"/>
    <n v="0.13848959646127912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34"/>
    <x v="990"/>
    <x v="0"/>
    <x v="3"/>
    <x v="0"/>
    <x v="0"/>
    <n v="5.51"/>
    <n v="2.7549999999999999"/>
    <n v="0.72595281306715065"/>
    <n v="0.13175187170002733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35"/>
    <x v="991"/>
    <x v="0"/>
    <x v="3"/>
    <x v="0"/>
    <x v="0"/>
    <n v="6.12"/>
    <n v="3.06"/>
    <n v="0.65359477124183007"/>
    <n v="0.10679653124866505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28"/>
    <x v="992"/>
    <x v="467"/>
    <x v="3"/>
    <x v="1"/>
    <x v="0"/>
    <n v="6.25"/>
    <n v="3.4681249999999997"/>
    <n v="0.51962559287250365"/>
    <n v="8.3140094859600583E-2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38"/>
    <x v="993"/>
    <x v="0"/>
    <x v="3"/>
    <x v="0"/>
    <x v="0"/>
    <n v="6.3100000000000005"/>
    <n v="3.1550000000000002"/>
    <n v="0.6339144215530903"/>
    <n v="0.10046187346324727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22"/>
    <x v="994"/>
    <x v="468"/>
    <x v="3"/>
    <x v="1"/>
    <x v="0"/>
    <n v="6.3130000000000006"/>
    <n v="2.6640859999999997"/>
    <n v="0.88948639287376541"/>
    <n v="0.14089757530077068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31"/>
    <x v="995"/>
    <x v="469"/>
    <x v="3"/>
    <x v="1"/>
    <x v="0"/>
    <n v="8.7279999999999998"/>
    <n v="1.65832"/>
    <n v="3.1737890725172715"/>
    <n v="0.3636330284735646"/>
    <m/>
    <m/>
    <m/>
    <m/>
    <x v="3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26"/>
    <x v="745"/>
    <x v="0"/>
    <x v="3"/>
    <x v="0"/>
    <x v="0"/>
    <n v="11.3"/>
    <n v="5.65"/>
    <n v="0.35398230088495575"/>
    <n v="3.132586733495183E-2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1"/>
    <x v="435"/>
    <x v="0"/>
    <x v="3"/>
    <x v="0"/>
    <x v="0"/>
    <n v="18.7"/>
    <n v="9.35"/>
    <n v="0.21390374331550802"/>
    <n v="1.1438702851096686E-2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37"/>
    <x v="996"/>
    <x v="0"/>
    <x v="4"/>
    <x v="0"/>
    <x v="0"/>
    <n v="20.400000000000002"/>
    <n v="10.200000000000001"/>
    <n v="0.19607843137254899"/>
    <n v="9.6116878123798516E-3"/>
    <m/>
    <m/>
    <m/>
    <m/>
    <x v="7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24"/>
    <x v="997"/>
    <x v="0"/>
    <x v="3"/>
    <x v="0"/>
    <x v="0"/>
    <n v="21"/>
    <n v="10.5"/>
    <n v="0.19047619047619047"/>
    <n v="9.0702947845804991E-3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30"/>
    <x v="998"/>
    <x v="470"/>
    <x v="3"/>
    <x v="1"/>
    <x v="0"/>
    <n v="29.400000000000002"/>
    <n v="9.9695400000000003"/>
    <n v="0.29579926466042106"/>
    <n v="1.0061199478245613E-2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9"/>
    <x v="999"/>
    <x v="471"/>
    <x v="3"/>
    <x v="1"/>
    <x v="0"/>
    <n v="51.11"/>
    <n v="19.881789999999999"/>
    <n v="0.12929892567035459"/>
    <n v="2.5298165852153118E-3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39"/>
    <x v="1000"/>
    <x v="472"/>
    <x v="9"/>
    <x v="1"/>
    <x v="0"/>
    <n v="53.1"/>
    <n v="7.1844299999999999"/>
    <n v="1.028750088836428"/>
    <n v="1.9373824648520301E-2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36"/>
    <x v="1001"/>
    <x v="0"/>
    <x v="8"/>
    <x v="0"/>
    <x v="0"/>
    <n v="96.479036367848096"/>
    <n v="48.239518183924048"/>
    <n v="4.1459783913565404E-2"/>
    <n v="4.2972842053988416E-4"/>
    <m/>
    <m/>
    <m/>
    <m/>
    <x v="6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41"/>
    <x v="907"/>
    <x v="0"/>
    <x v="3"/>
    <x v="0"/>
    <x v="0"/>
    <n v="138"/>
    <n v="69"/>
    <n v="2.8985507246376812E-2"/>
    <n v="2.1003990758244065E-4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FRA"/>
    <x v="73"/>
    <x v="73"/>
    <s v="Secteur 1"/>
    <m/>
    <m/>
    <s v="PHA C-DO_Secteur 1 Point V1"/>
    <x v="39"/>
    <x v="39"/>
    <x v="38"/>
    <x v="40"/>
    <x v="1002"/>
    <x v="0"/>
    <x v="4"/>
    <x v="0"/>
    <x v="0"/>
    <n v="184.3"/>
    <n v="92.15"/>
    <n v="2.1703743895822029E-2"/>
    <n v="1.1776312477385798E-4"/>
    <m/>
    <m/>
    <m/>
    <m/>
    <x v="7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42"/>
    <x v="1003"/>
    <x v="0"/>
    <x v="3"/>
    <x v="0"/>
    <x v="0"/>
    <n v="236"/>
    <n v="118"/>
    <n v="1.6949152542372881E-2"/>
    <n v="7.1818442976156281E-5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FRA"/>
    <x v="73"/>
    <x v="73"/>
    <s v="Secteur 1"/>
    <m/>
    <m/>
    <s v="PHA C-DO_Secteur 1 Point V1"/>
    <x v="39"/>
    <x v="39"/>
    <x v="38"/>
    <x v="40"/>
    <x v="1004"/>
    <x v="0"/>
    <x v="4"/>
    <x v="0"/>
    <x v="0"/>
    <n v="863.4"/>
    <n v="431.7"/>
    <n v="4.6328468844104706E-3"/>
    <n v="5.3658175635979509E-6"/>
    <m/>
    <m/>
    <m/>
    <m/>
    <x v="7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5"/>
    <x v="4"/>
    <x v="7"/>
    <s v=""/>
    <s v="SSEC"/>
    <x v="73"/>
    <x v="73"/>
    <s v="Secteur 1"/>
    <m/>
    <m/>
    <s v="PHA C-DO_Secteur 1 Point V1"/>
    <x v="39"/>
    <x v="39"/>
    <x v="38"/>
    <x v="16"/>
    <x v="1005"/>
    <x v="473"/>
    <x v="3"/>
    <x v="1"/>
    <x v="0"/>
    <n v="1640"/>
    <n v="221.89200000000002"/>
    <n v="3.3308920559277026E-2"/>
    <n v="2.0310317414193308E-5"/>
    <m/>
    <m/>
    <m/>
    <m/>
    <x v="5"/>
    <s v="VEGV1"/>
    <s v="45.391880000000000"/>
    <s v="2.364635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6"/>
    <x v="4"/>
    <x v="7"/>
    <s v=""/>
    <s v="SSEC"/>
    <x v="74"/>
    <x v="74"/>
    <s v="Secteur 3"/>
    <m/>
    <m/>
    <s v="PHA C-DO_Secteur 3 Point 24VG"/>
    <x v="68"/>
    <x v="68"/>
    <x v="39"/>
    <x v="10"/>
    <x v="735"/>
    <x v="0"/>
    <x v="3"/>
    <x v="0"/>
    <x v="0"/>
    <n v="1.3"/>
    <n v="0.65"/>
    <n v="3.0769230769230766"/>
    <n v="2.3668639053254434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8"/>
    <x v="405"/>
    <x v="0"/>
    <x v="3"/>
    <x v="0"/>
    <x v="0"/>
    <n v="1.4"/>
    <n v="0.7"/>
    <n v="2.8571428571428572"/>
    <n v="2.0408163265306127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15"/>
    <x v="314"/>
    <x v="0"/>
    <x v="3"/>
    <x v="0"/>
    <x v="0"/>
    <n v="2.1"/>
    <n v="1.05"/>
    <n v="1.9047619047619049"/>
    <n v="0.90702947845804982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14"/>
    <x v="156"/>
    <x v="0"/>
    <x v="3"/>
    <x v="0"/>
    <x v="0"/>
    <n v="2.2000000000000002"/>
    <n v="1.1000000000000001"/>
    <n v="1.8181818181818181"/>
    <n v="0.82644628099173545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13"/>
    <x v="166"/>
    <x v="0"/>
    <x v="3"/>
    <x v="0"/>
    <x v="0"/>
    <n v="2.5"/>
    <n v="1.25"/>
    <n v="1.6"/>
    <n v="0.64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3"/>
    <x v="166"/>
    <x v="182"/>
    <x v="3"/>
    <x v="1"/>
    <x v="0"/>
    <n v="2.5"/>
    <n v="1.2"/>
    <n v="1.7361111111111112"/>
    <n v="0.69444444444444442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17"/>
    <x v="1006"/>
    <x v="0"/>
    <x v="3"/>
    <x v="0"/>
    <x v="0"/>
    <n v="2.9"/>
    <n v="1.45"/>
    <n v="1.3793103448275861"/>
    <n v="0.47562425683709869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12"/>
    <x v="407"/>
    <x v="0"/>
    <x v="3"/>
    <x v="0"/>
    <x v="0"/>
    <n v="3.1"/>
    <n v="1.55"/>
    <n v="1.2903225806451613"/>
    <n v="0.41623309053069713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7"/>
    <x v="255"/>
    <x v="0"/>
    <x v="3"/>
    <x v="0"/>
    <x v="0"/>
    <n v="4"/>
    <n v="2"/>
    <n v="1"/>
    <n v="0.25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8"/>
    <x v="408"/>
    <x v="283"/>
    <x v="3"/>
    <x v="1"/>
    <x v="0"/>
    <n v="4.5999999999999996"/>
    <n v="1.8"/>
    <n v="1.419753086419753"/>
    <n v="0.30864197530864196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18"/>
    <x v="160"/>
    <x v="0"/>
    <x v="3"/>
    <x v="0"/>
    <x v="0"/>
    <n v="5"/>
    <n v="2.5"/>
    <n v="0.8"/>
    <n v="0.16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1"/>
    <x v="6"/>
    <x v="0"/>
    <x v="3"/>
    <x v="0"/>
    <x v="0"/>
    <n v="7"/>
    <n v="3.5"/>
    <n v="0.5714285714285714"/>
    <n v="8.1632653061224483E-2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5"/>
    <x v="260"/>
    <x v="0"/>
    <x v="3"/>
    <x v="0"/>
    <x v="0"/>
    <n v="8"/>
    <n v="4"/>
    <n v="0.5"/>
    <n v="6.25E-2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30"/>
    <x v="37"/>
    <x v="310"/>
    <x v="3"/>
    <x v="1"/>
    <x v="0"/>
    <n v="10"/>
    <n v="5"/>
    <n v="0.4"/>
    <n v="0.04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11"/>
    <x v="165"/>
    <x v="0"/>
    <x v="3"/>
    <x v="0"/>
    <x v="0"/>
    <n v="14"/>
    <n v="7"/>
    <n v="0.2857142857142857"/>
    <n v="2.0408163265306121E-2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6"/>
    <x v="165"/>
    <x v="0"/>
    <x v="3"/>
    <x v="0"/>
    <x v="0"/>
    <n v="14"/>
    <n v="7"/>
    <n v="0.2857142857142857"/>
    <n v="2.0408163265306121E-2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9"/>
    <x v="165"/>
    <x v="0"/>
    <x v="3"/>
    <x v="0"/>
    <x v="0"/>
    <n v="14"/>
    <n v="7"/>
    <n v="0.2857142857142857"/>
    <n v="2.0408163265306121E-2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0"/>
    <x v="167"/>
    <x v="0"/>
    <x v="3"/>
    <x v="0"/>
    <x v="0"/>
    <n v="16"/>
    <n v="8"/>
    <n v="0.25"/>
    <n v="1.5625E-2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2"/>
    <x v="564"/>
    <x v="0"/>
    <x v="3"/>
    <x v="0"/>
    <x v="0"/>
    <n v="23"/>
    <n v="11.5"/>
    <n v="0.17391304347826086"/>
    <n v="7.5614366729678641E-3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1"/>
    <x v="265"/>
    <x v="0"/>
    <x v="3"/>
    <x v="0"/>
    <x v="0"/>
    <n v="26"/>
    <n v="13"/>
    <n v="0.15384615384615385"/>
    <n v="5.9171597633136093E-3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19"/>
    <x v="410"/>
    <x v="0"/>
    <x v="3"/>
    <x v="0"/>
    <x v="0"/>
    <n v="28"/>
    <n v="14"/>
    <n v="0.14285714285714285"/>
    <n v="5.1020408163265302E-3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4"/>
    <x v="353"/>
    <x v="0"/>
    <x v="3"/>
    <x v="0"/>
    <x v="0"/>
    <n v="33"/>
    <n v="16.5"/>
    <n v="0.12121212121212122"/>
    <n v="3.6730945821854912E-3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9"/>
    <x v="254"/>
    <x v="0"/>
    <x v="3"/>
    <x v="0"/>
    <x v="0"/>
    <n v="150"/>
    <n v="75"/>
    <n v="2.6666666666666668E-2"/>
    <n v="1.7777777777777779E-4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7"/>
    <x v="1007"/>
    <x v="0"/>
    <x v="3"/>
    <x v="0"/>
    <x v="0"/>
    <n v="250"/>
    <n v="125"/>
    <n v="1.6E-2"/>
    <n v="6.3999999999999997E-5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16"/>
    <x v="1008"/>
    <x v="297"/>
    <x v="3"/>
    <x v="1"/>
    <x v="0"/>
    <n v="1270"/>
    <n v="150"/>
    <n v="5.6444444444444443E-2"/>
    <n v="4.4444444444444447E-5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9"/>
    <x v="2"/>
    <x v="1009"/>
    <x v="0"/>
    <x v="3"/>
    <x v="0"/>
    <x v="0"/>
    <n v="1600"/>
    <n v="800"/>
    <n v="2.5000000000000001E-3"/>
    <n v="1.5625000000000001E-6"/>
    <n v="9.52"/>
    <m/>
    <m/>
    <n v="133393"/>
    <x v="1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0"/>
    <x v="1010"/>
    <x v="0"/>
    <x v="3"/>
    <x v="0"/>
    <x v="0"/>
    <n v="0.996"/>
    <n v="0.498"/>
    <n v="4.0160642570281126"/>
    <n v="4.0321930291446915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8"/>
    <x v="1011"/>
    <x v="0"/>
    <x v="3"/>
    <x v="0"/>
    <x v="0"/>
    <n v="1.04"/>
    <n v="0.52"/>
    <n v="3.8461538461538458"/>
    <n v="3.6982248520710055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13"/>
    <x v="1012"/>
    <x v="0"/>
    <x v="3"/>
    <x v="0"/>
    <x v="0"/>
    <n v="1.32"/>
    <n v="0.66"/>
    <n v="3.0303030303030303"/>
    <n v="2.2956841138659319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25"/>
    <x v="982"/>
    <x v="0"/>
    <x v="3"/>
    <x v="0"/>
    <x v="0"/>
    <n v="1.3800000000000001"/>
    <n v="0.69000000000000006"/>
    <n v="2.8985507246376807"/>
    <n v="2.1003990758244062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14"/>
    <x v="1013"/>
    <x v="0"/>
    <x v="3"/>
    <x v="0"/>
    <x v="0"/>
    <n v="1.49"/>
    <n v="0.745"/>
    <n v="2.6845637583892619"/>
    <n v="1.8017206432142696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3"/>
    <x v="1014"/>
    <x v="0"/>
    <x v="3"/>
    <x v="0"/>
    <x v="0"/>
    <n v="1.83"/>
    <n v="0.91500000000000004"/>
    <n v="2.1857923497267757"/>
    <n v="1.1944220490310249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17"/>
    <x v="1015"/>
    <x v="0"/>
    <x v="3"/>
    <x v="0"/>
    <x v="0"/>
    <n v="1.8800000000000001"/>
    <n v="0.94000000000000006"/>
    <n v="2.1276595744680846"/>
    <n v="1.1317338162064281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12"/>
    <x v="1016"/>
    <x v="0"/>
    <x v="3"/>
    <x v="0"/>
    <x v="0"/>
    <n v="2.0499999999999998"/>
    <n v="1.0249999999999999"/>
    <n v="1.9512195121951219"/>
    <n v="0.95181439619274244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2"/>
    <x v="1017"/>
    <x v="0"/>
    <x v="4"/>
    <x v="0"/>
    <x v="0"/>
    <n v="2.0769099999999998"/>
    <n v="1.0384549999999999"/>
    <n v="1.9259380522025511"/>
    <n v="0.92730934523043917"/>
    <m/>
    <m/>
    <m/>
    <m/>
    <x v="4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28"/>
    <x v="1018"/>
    <x v="474"/>
    <x v="3"/>
    <x v="1"/>
    <x v="0"/>
    <n v="2.617"/>
    <n v="1.1514799999999998"/>
    <n v="1.9737444616730411"/>
    <n v="0.7542011699170964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23"/>
    <x v="1019"/>
    <x v="475"/>
    <x v="3"/>
    <x v="1"/>
    <x v="0"/>
    <n v="2.8000000000000003"/>
    <n v="0.70475999999999994"/>
    <n v="5.6373569878636509"/>
    <n v="2.0133417813798751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29"/>
    <x v="1020"/>
    <x v="476"/>
    <x v="3"/>
    <x v="1"/>
    <x v="0"/>
    <n v="2.96"/>
    <n v="1.2627359999999999"/>
    <n v="1.8563787427988918"/>
    <n v="0.62715498067530129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1"/>
    <x v="1021"/>
    <x v="477"/>
    <x v="3"/>
    <x v="1"/>
    <x v="0"/>
    <n v="4.0369999999999999"/>
    <n v="1.3725799999999999"/>
    <n v="2.1428087766018997"/>
    <n v="0.53079236477629421"/>
    <m/>
    <m/>
    <m/>
    <m/>
    <x v="3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4"/>
    <x v="1022"/>
    <x v="0"/>
    <x v="3"/>
    <x v="0"/>
    <x v="0"/>
    <n v="4.6500000000000004"/>
    <n v="2.3250000000000002"/>
    <n v="0.86021505376344087"/>
    <n v="0.18499248468030985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5"/>
    <x v="1023"/>
    <x v="0"/>
    <x v="3"/>
    <x v="0"/>
    <x v="0"/>
    <n v="4.7300000000000004"/>
    <n v="2.3650000000000002"/>
    <n v="0.84566596194503163"/>
    <n v="0.17878772979810392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8"/>
    <x v="1024"/>
    <x v="0"/>
    <x v="3"/>
    <x v="0"/>
    <x v="0"/>
    <n v="5.2700000000000005"/>
    <n v="2.6350000000000002"/>
    <n v="0.75901328273244784"/>
    <n v="0.14402529084107168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22"/>
    <x v="54"/>
    <x v="0"/>
    <x v="3"/>
    <x v="0"/>
    <x v="0"/>
    <n v="6.9"/>
    <n v="3.45"/>
    <n v="0.57971014492753614"/>
    <n v="8.401596303297626E-2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0"/>
    <x v="37"/>
    <x v="0"/>
    <x v="3"/>
    <x v="0"/>
    <x v="0"/>
    <n v="10"/>
    <n v="5"/>
    <n v="0.4"/>
    <n v="0.04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CAL"/>
    <x v="74"/>
    <x v="74"/>
    <s v="Secteur 3"/>
    <m/>
    <m/>
    <s v="PHA C-DO_Secteur 3 Point 24VG"/>
    <x v="68"/>
    <x v="68"/>
    <x v="36"/>
    <x v="36"/>
    <x v="1025"/>
    <x v="0"/>
    <x v="5"/>
    <x v="0"/>
    <x v="0"/>
    <n v="13.9927963676571"/>
    <n v="6.9963981838285498"/>
    <n v="0.28586137430296532"/>
    <n v="2.0429181329595012E-2"/>
    <m/>
    <m/>
    <m/>
    <m/>
    <x v="6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1"/>
    <x v="1026"/>
    <x v="0"/>
    <x v="3"/>
    <x v="0"/>
    <x v="0"/>
    <n v="16.100000000000001"/>
    <n v="8.0500000000000007"/>
    <n v="0.2484472049689441"/>
    <n v="1.5431503414220128E-2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24"/>
    <x v="1027"/>
    <x v="0"/>
    <x v="3"/>
    <x v="0"/>
    <x v="0"/>
    <n v="19.600000000000001"/>
    <n v="9.8000000000000007"/>
    <n v="0.2040816326530612"/>
    <n v="1.0412328196584754E-2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7"/>
    <x v="996"/>
    <x v="0"/>
    <x v="4"/>
    <x v="0"/>
    <x v="0"/>
    <n v="20.400000000000002"/>
    <n v="10.200000000000001"/>
    <n v="0.19607843137254899"/>
    <n v="9.6116878123798516E-3"/>
    <m/>
    <m/>
    <m/>
    <m/>
    <x v="7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9"/>
    <x v="1028"/>
    <x v="478"/>
    <x v="9"/>
    <x v="1"/>
    <x v="0"/>
    <n v="46.300000000000004"/>
    <n v="5.9310299999999998"/>
    <n v="1.3161965542282201"/>
    <n v="2.8427571365620304E-2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9"/>
    <x v="1029"/>
    <x v="0"/>
    <x v="3"/>
    <x v="0"/>
    <x v="0"/>
    <n v="55.4"/>
    <n v="27.7"/>
    <n v="7.2202166064981949E-2"/>
    <n v="1.3032881961188077E-3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40"/>
    <x v="245"/>
    <x v="0"/>
    <x v="4"/>
    <x v="0"/>
    <x v="0"/>
    <n v="99.8"/>
    <n v="49.9"/>
    <n v="4.0080160320641288E-2"/>
    <n v="4.01604812832077E-4"/>
    <m/>
    <m/>
    <m/>
    <m/>
    <x v="7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6"/>
    <x v="1030"/>
    <x v="0"/>
    <x v="8"/>
    <x v="0"/>
    <x v="0"/>
    <n v="104.998577255051"/>
    <n v="52.499288627525502"/>
    <n v="3.8095754290876152E-2"/>
    <n v="3.6282162374770213E-4"/>
    <m/>
    <m/>
    <m/>
    <m/>
    <x v="6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41"/>
    <x v="390"/>
    <x v="0"/>
    <x v="3"/>
    <x v="0"/>
    <x v="0"/>
    <n v="105"/>
    <n v="52.5"/>
    <n v="3.8095238095238099E-2"/>
    <n v="3.6281179138321996E-4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36"/>
    <x v="1031"/>
    <x v="0"/>
    <x v="8"/>
    <x v="0"/>
    <x v="0"/>
    <n v="106.64753706360601"/>
    <n v="53.323768531803005"/>
    <n v="3.7506726457399074E-2"/>
    <n v="3.5168863238753991E-4"/>
    <m/>
    <m/>
    <m/>
    <m/>
    <x v="6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CAL"/>
    <x v="74"/>
    <x v="74"/>
    <s v="Secteur 3"/>
    <m/>
    <m/>
    <s v="PHA C-DO_Secteur 3 Point 24VG"/>
    <x v="68"/>
    <x v="68"/>
    <x v="36"/>
    <x v="36"/>
    <x v="1032"/>
    <x v="0"/>
    <x v="6"/>
    <x v="0"/>
    <x v="0"/>
    <n v="133.26653306613201"/>
    <n v="66.633266533066006"/>
    <n v="3.0015037593985019E-2"/>
    <n v="2.2522562044208349E-4"/>
    <m/>
    <m/>
    <m/>
    <m/>
    <x v="6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42"/>
    <x v="1033"/>
    <x v="0"/>
    <x v="3"/>
    <x v="0"/>
    <x v="0"/>
    <n v="208"/>
    <n v="104"/>
    <n v="1.9230769230769232E-2"/>
    <n v="9.2455621301775146E-5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FRA"/>
    <x v="74"/>
    <x v="74"/>
    <s v="Secteur 3"/>
    <m/>
    <m/>
    <s v="PHA C-DO_Secteur 3 Point 24VG"/>
    <x v="68"/>
    <x v="68"/>
    <x v="36"/>
    <x v="40"/>
    <x v="1034"/>
    <x v="0"/>
    <x v="4"/>
    <x v="0"/>
    <x v="0"/>
    <n v="209.1"/>
    <n v="104.55"/>
    <n v="1.9129603060736491E-2"/>
    <n v="9.148542831533472E-5"/>
    <m/>
    <m/>
    <m/>
    <m/>
    <x v="7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FRA"/>
    <x v="74"/>
    <x v="74"/>
    <s v="Secteur 3"/>
    <m/>
    <m/>
    <s v="PHA C-DO_Secteur 3 Point 24VG"/>
    <x v="68"/>
    <x v="68"/>
    <x v="36"/>
    <x v="40"/>
    <x v="1035"/>
    <x v="0"/>
    <x v="4"/>
    <x v="0"/>
    <x v="0"/>
    <n v="1054.3"/>
    <n v="527.15"/>
    <n v="3.7939865313478135E-3"/>
    <n v="3.5985834500121537E-6"/>
    <m/>
    <m/>
    <m/>
    <m/>
    <x v="7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6"/>
    <x v="4"/>
    <x v="7"/>
    <s v=""/>
    <s v="SSEC"/>
    <x v="74"/>
    <x v="74"/>
    <s v="Secteur 3"/>
    <m/>
    <m/>
    <s v="PHA C-DO_Secteur 3 Point 24VG"/>
    <x v="68"/>
    <x v="68"/>
    <x v="36"/>
    <x v="16"/>
    <x v="1036"/>
    <x v="479"/>
    <x v="3"/>
    <x v="1"/>
    <x v="0"/>
    <n v="1440"/>
    <n v="184.464"/>
    <n v="4.2319375319976794E-2"/>
    <n v="2.9388455083317219E-5"/>
    <m/>
    <m/>
    <m/>
    <m/>
    <x v="5"/>
    <s v="VEG24"/>
    <s v="45.108874000000000"/>
    <s v="1.956185000000000"/>
    <s v="micaschistes, paragneiss"/>
    <s v="protozoïque, paléozoïque"/>
    <s v="néoprotozoïque, ordovicien"/>
    <s v="siliceux, alumineux"/>
    <s v="Massif central"/>
    <s v="bo"/>
    <s v="T"/>
    <s v="16209-bo"/>
  </r>
  <r>
    <x v="77"/>
    <x v="8"/>
    <x v="14"/>
    <m/>
    <s v="test"/>
    <x v="75"/>
    <x v="75"/>
    <s v="test"/>
    <s v="test"/>
    <s v="test"/>
    <s v="test"/>
    <x v="69"/>
    <x v="69"/>
    <x v="40"/>
    <x v="44"/>
    <x v="268"/>
    <x v="196"/>
    <x v="1"/>
    <x v="1"/>
    <x v="0"/>
    <n v="130"/>
    <n v="20"/>
    <n v="0.32500000000000001"/>
    <n v="2.5000000000000001E-3"/>
    <m/>
    <m/>
    <m/>
    <m/>
    <x v="0"/>
    <m/>
    <m/>
    <m/>
    <m/>
    <m/>
    <m/>
    <m/>
    <m/>
    <m/>
    <m/>
    <m/>
  </r>
  <r>
    <x v="77"/>
    <x v="8"/>
    <x v="14"/>
    <m/>
    <s v="test"/>
    <x v="75"/>
    <x v="75"/>
    <s v="test"/>
    <s v="test"/>
    <s v="test"/>
    <s v="test"/>
    <x v="69"/>
    <x v="69"/>
    <x v="40"/>
    <x v="44"/>
    <x v="315"/>
    <x v="166"/>
    <x v="1"/>
    <x v="1"/>
    <x v="0"/>
    <n v="140"/>
    <n v="10"/>
    <n v="1.4"/>
    <n v="0.01"/>
    <m/>
    <m/>
    <m/>
    <m/>
    <x v="0"/>
    <m/>
    <m/>
    <m/>
    <m/>
    <m/>
    <m/>
    <m/>
    <m/>
    <m/>
    <m/>
    <m/>
  </r>
  <r>
    <x v="77"/>
    <x v="8"/>
    <x v="14"/>
    <m/>
    <s v="test"/>
    <x v="75"/>
    <x v="75"/>
    <s v="test"/>
    <s v="test"/>
    <s v="test"/>
    <s v="test"/>
    <x v="69"/>
    <x v="69"/>
    <x v="40"/>
    <x v="44"/>
    <x v="1037"/>
    <x v="0"/>
    <x v="1"/>
    <x v="0"/>
    <x v="0"/>
    <n v="160"/>
    <n v="80"/>
    <n v="2.5000000000000001E-2"/>
    <n v="1.5625E-4"/>
    <m/>
    <m/>
    <m/>
    <m/>
    <x v="0"/>
    <m/>
    <m/>
    <m/>
    <m/>
    <m/>
    <m/>
    <m/>
    <m/>
    <m/>
    <m/>
    <m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0"/>
    <x v="1038"/>
    <x v="480"/>
    <x v="3"/>
    <x v="1"/>
    <x v="0"/>
    <n v="9.3000000000000007"/>
    <n v="4.3"/>
    <n v="0.50297458085451607"/>
    <n v="5.408328826392645E-2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14"/>
    <x v="1039"/>
    <x v="327"/>
    <x v="3"/>
    <x v="1"/>
    <x v="0"/>
    <n v="9.6999999999999993"/>
    <n v="1.1000000000000001"/>
    <n v="8.0165289256198324"/>
    <n v="0.82644628099173545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25"/>
    <x v="685"/>
    <x v="481"/>
    <x v="3"/>
    <x v="1"/>
    <x v="0"/>
    <n v="30.1"/>
    <n v="3.2"/>
    <n v="2.9394531249999996"/>
    <n v="9.7656249999999986E-2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24"/>
    <x v="389"/>
    <x v="192"/>
    <x v="3"/>
    <x v="1"/>
    <x v="0"/>
    <n v="102"/>
    <n v="13"/>
    <n v="0.60355029585798814"/>
    <n v="5.9171597633136093E-3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22"/>
    <x v="246"/>
    <x v="135"/>
    <x v="3"/>
    <x v="1"/>
    <x v="0"/>
    <n v="103"/>
    <n v="11"/>
    <n v="0.85123966942148765"/>
    <n v="8.2644628099173556E-3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23"/>
    <x v="1040"/>
    <x v="135"/>
    <x v="3"/>
    <x v="1"/>
    <x v="0"/>
    <n v="106"/>
    <n v="11"/>
    <n v="0.87603305785123964"/>
    <n v="8.2644628099173556E-3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4"/>
    <x v="168"/>
    <x v="337"/>
    <x v="3"/>
    <x v="1"/>
    <x v="4"/>
    <n v="220"/>
    <n v="90"/>
    <n v="2.7160493827160494E-2"/>
    <n v="1.2345679012345679E-4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42"/>
    <x v="1041"/>
    <x v="311"/>
    <x v="3"/>
    <x v="1"/>
    <x v="0"/>
    <n v="230"/>
    <n v="70"/>
    <n v="4.6938775510204082E-2"/>
    <n v="2.0408163265306123E-4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1"/>
    <x v="1042"/>
    <x v="482"/>
    <x v="3"/>
    <x v="1"/>
    <x v="3"/>
    <n v="299"/>
    <n v="28"/>
    <n v="0.38137755102040816"/>
    <n v="1.2755102040816326E-3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28"/>
    <x v="1043"/>
    <x v="483"/>
    <x v="3"/>
    <x v="1"/>
    <x v="0"/>
    <n v="314"/>
    <n v="33"/>
    <n v="0.28833792470156105"/>
    <n v="9.1827364554637281E-4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30"/>
    <x v="1044"/>
    <x v="483"/>
    <x v="3"/>
    <x v="1"/>
    <x v="0"/>
    <n v="363"/>
    <n v="33"/>
    <n v="0.33333333333333331"/>
    <n v="9.1827364554637281E-4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16"/>
    <x v="1045"/>
    <x v="302"/>
    <x v="3"/>
    <x v="1"/>
    <x v="0"/>
    <n v="1190"/>
    <n v="110"/>
    <n v="9.8347107438016529E-2"/>
    <n v="8.264462809917356E-5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14"/>
    <x v="1046"/>
    <x v="484"/>
    <x v="3"/>
    <x v="1"/>
    <x v="0"/>
    <n v="3.03"/>
    <n v="0.39"/>
    <n v="19.92110453648915"/>
    <n v="6.5746219592373434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0"/>
    <x v="163"/>
    <x v="0"/>
    <x v="3"/>
    <x v="0"/>
    <x v="0"/>
    <n v="6"/>
    <n v="3"/>
    <n v="0.66666666666666663"/>
    <n v="0.1111111111111111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25"/>
    <x v="508"/>
    <x v="131"/>
    <x v="3"/>
    <x v="1"/>
    <x v="0"/>
    <n v="16.8"/>
    <n v="1.4"/>
    <n v="8.571428571428573"/>
    <n v="0.51020408163265318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4"/>
    <x v="1047"/>
    <x v="336"/>
    <x v="3"/>
    <x v="1"/>
    <x v="4"/>
    <n v="42"/>
    <n v="18"/>
    <n v="0.12962962962962962"/>
    <n v="3.0864197530864196E-3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24"/>
    <x v="1048"/>
    <x v="183"/>
    <x v="3"/>
    <x v="1"/>
    <x v="0"/>
    <n v="49"/>
    <n v="6"/>
    <n v="1.3611111111111112"/>
    <n v="2.7777777777777776E-2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22"/>
    <x v="1049"/>
    <x v="485"/>
    <x v="3"/>
    <x v="1"/>
    <x v="0"/>
    <n v="57.3"/>
    <n v="4.9000000000000004"/>
    <n v="2.3865056226572254"/>
    <n v="4.1649312786339016E-2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23"/>
    <x v="1050"/>
    <x v="486"/>
    <x v="3"/>
    <x v="1"/>
    <x v="0"/>
    <n v="59.2"/>
    <n v="4.4000000000000004"/>
    <n v="3.0578512396694211"/>
    <n v="5.1652892561983466E-2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30"/>
    <x v="1051"/>
    <x v="184"/>
    <x v="3"/>
    <x v="1"/>
    <x v="0"/>
    <n v="61"/>
    <n v="7"/>
    <n v="1.2448979591836735"/>
    <n v="2.0408163265306121E-2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1"/>
    <x v="890"/>
    <x v="184"/>
    <x v="3"/>
    <x v="1"/>
    <x v="3"/>
    <n v="72"/>
    <n v="7"/>
    <n v="1.4693877551020409"/>
    <n v="2.0408163265306121E-2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42"/>
    <x v="938"/>
    <x v="0"/>
    <x v="3"/>
    <x v="0"/>
    <x v="0"/>
    <n v="80"/>
    <n v="40"/>
    <n v="0.05"/>
    <n v="6.2500000000000001E-4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28"/>
    <x v="1052"/>
    <x v="184"/>
    <x v="3"/>
    <x v="1"/>
    <x v="0"/>
    <n v="83"/>
    <n v="7"/>
    <n v="1.6938775510204083"/>
    <n v="2.0408163265306121E-2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16"/>
    <x v="659"/>
    <x v="191"/>
    <x v="3"/>
    <x v="1"/>
    <x v="0"/>
    <n v="1420"/>
    <n v="120"/>
    <n v="9.8611111111111108E-2"/>
    <n v="6.9444444444444444E-5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80"/>
    <x v="6"/>
    <x v="10"/>
    <m/>
    <s v="SSEC"/>
    <x v="60"/>
    <x v="78"/>
    <s v="Secteur 3"/>
    <m/>
    <m/>
    <s v="Plan d'eau du Puy Nachet"/>
    <x v="70"/>
    <x v="70"/>
    <x v="3"/>
    <x v="6"/>
    <x v="1053"/>
    <x v="0"/>
    <x v="1"/>
    <x v="0"/>
    <x v="0"/>
    <n v="7.07"/>
    <n v="3.5350000000000001"/>
    <n v="0.56577086280056577"/>
    <n v="8.0024167298524143E-2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0"/>
    <x v="37"/>
    <x v="0"/>
    <x v="3"/>
    <x v="0"/>
    <x v="0"/>
    <n v="10"/>
    <n v="5"/>
    <n v="0.4"/>
    <n v="0.04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14"/>
    <x v="1054"/>
    <x v="160"/>
    <x v="3"/>
    <x v="1"/>
    <x v="0"/>
    <n v="12.2"/>
    <n v="1.3"/>
    <n v="7.2189349112426022"/>
    <n v="0.59171597633136086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25"/>
    <x v="1055"/>
    <x v="486"/>
    <x v="3"/>
    <x v="1"/>
    <x v="0"/>
    <n v="24.8"/>
    <n v="4.4000000000000004"/>
    <n v="1.2809917355371898"/>
    <n v="5.1652892561983466E-2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4"/>
    <x v="1056"/>
    <x v="193"/>
    <x v="3"/>
    <x v="1"/>
    <x v="4"/>
    <n v="64"/>
    <n v="27"/>
    <n v="8.77914951989026E-2"/>
    <n v="1.3717421124828531E-3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23"/>
    <x v="867"/>
    <x v="132"/>
    <x v="3"/>
    <x v="1"/>
    <x v="0"/>
    <n v="76"/>
    <n v="8"/>
    <n v="1.1875"/>
    <n v="1.5625E-2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22"/>
    <x v="1057"/>
    <x v="132"/>
    <x v="3"/>
    <x v="1"/>
    <x v="0"/>
    <n v="77"/>
    <n v="8"/>
    <n v="1.203125"/>
    <n v="1.5625E-2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24"/>
    <x v="737"/>
    <x v="135"/>
    <x v="3"/>
    <x v="1"/>
    <x v="0"/>
    <n v="78"/>
    <n v="11"/>
    <n v="0.64462809917355368"/>
    <n v="8.2644628099173556E-3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1"/>
    <x v="1058"/>
    <x v="135"/>
    <x v="3"/>
    <x v="1"/>
    <x v="3"/>
    <n v="98"/>
    <n v="11"/>
    <n v="0.80991735537190079"/>
    <n v="8.2644628099173556E-3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28"/>
    <x v="154"/>
    <x v="135"/>
    <x v="3"/>
    <x v="1"/>
    <x v="0"/>
    <n v="100"/>
    <n v="11"/>
    <n v="0.82644628099173556"/>
    <n v="8.2644628099173556E-3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42"/>
    <x v="664"/>
    <x v="0"/>
    <x v="3"/>
    <x v="0"/>
    <x v="0"/>
    <n v="110"/>
    <n v="55"/>
    <n v="3.6363636363636362E-2"/>
    <n v="3.3057851239669424E-4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30"/>
    <x v="1059"/>
    <x v="134"/>
    <x v="3"/>
    <x v="1"/>
    <x v="0"/>
    <n v="167"/>
    <n v="16"/>
    <n v="0.65234375"/>
    <n v="3.90625E-3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0"/>
    <x v="6"/>
    <x v="10"/>
    <m/>
    <s v="SSEC"/>
    <x v="60"/>
    <x v="78"/>
    <s v="Secteur 3"/>
    <m/>
    <m/>
    <s v="Plan d'eau du Puy Nachet"/>
    <x v="70"/>
    <x v="70"/>
    <x v="3"/>
    <x v="16"/>
    <x v="1060"/>
    <x v="487"/>
    <x v="3"/>
    <x v="1"/>
    <x v="0"/>
    <n v="840"/>
    <n v="80"/>
    <n v="0.13125000000000001"/>
    <n v="1.5625E-4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14"/>
    <x v="1061"/>
    <x v="488"/>
    <x v="3"/>
    <x v="1"/>
    <x v="0"/>
    <n v="3.5"/>
    <n v="0.6"/>
    <n v="9.7222222222222232"/>
    <n v="2.7777777777777777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25"/>
    <x v="741"/>
    <x v="489"/>
    <x v="3"/>
    <x v="1"/>
    <x v="0"/>
    <n v="7.2"/>
    <n v="2.8"/>
    <n v="0.91836734693877564"/>
    <n v="0.1275510204081633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0"/>
    <x v="355"/>
    <x v="0"/>
    <x v="3"/>
    <x v="0"/>
    <x v="0"/>
    <n v="9"/>
    <n v="4.5"/>
    <n v="0.44444444444444442"/>
    <n v="4.9382716049382713E-2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24"/>
    <x v="1062"/>
    <x v="490"/>
    <x v="3"/>
    <x v="1"/>
    <x v="0"/>
    <n v="14.2"/>
    <n v="4.8"/>
    <n v="0.61631944444444442"/>
    <n v="4.3402777777777776E-2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4"/>
    <x v="662"/>
    <x v="162"/>
    <x v="3"/>
    <x v="1"/>
    <x v="4"/>
    <n v="17"/>
    <n v="9"/>
    <n v="0.20987654320987653"/>
    <n v="1.2345679012345678E-2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23"/>
    <x v="783"/>
    <x v="165"/>
    <x v="3"/>
    <x v="1"/>
    <x v="0"/>
    <n v="19.3"/>
    <n v="2.1"/>
    <n v="4.3764172335600904"/>
    <n v="0.22675736961451246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22"/>
    <x v="644"/>
    <x v="163"/>
    <x v="3"/>
    <x v="1"/>
    <x v="0"/>
    <n v="22.7"/>
    <n v="4"/>
    <n v="1.41875"/>
    <n v="6.25E-2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1"/>
    <x v="327"/>
    <x v="184"/>
    <x v="3"/>
    <x v="1"/>
    <x v="3"/>
    <n v="46"/>
    <n v="7"/>
    <n v="0.93877551020408168"/>
    <n v="2.0408163265306121E-2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28"/>
    <x v="258"/>
    <x v="183"/>
    <x v="3"/>
    <x v="1"/>
    <x v="0"/>
    <n v="50"/>
    <n v="6"/>
    <n v="1.3888888888888888"/>
    <n v="2.7777777777777776E-2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30"/>
    <x v="1063"/>
    <x v="132"/>
    <x v="3"/>
    <x v="1"/>
    <x v="0"/>
    <n v="54"/>
    <n v="8"/>
    <n v="0.84375"/>
    <n v="1.5625E-2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42"/>
    <x v="664"/>
    <x v="0"/>
    <x v="3"/>
    <x v="0"/>
    <x v="0"/>
    <n v="110"/>
    <n v="55"/>
    <n v="3.6363636363636362E-2"/>
    <n v="3.3057851239669424E-4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16"/>
    <x v="1064"/>
    <x v="491"/>
    <x v="3"/>
    <x v="1"/>
    <x v="0"/>
    <n v="1610"/>
    <n v="430"/>
    <n v="8.7074094104921586E-3"/>
    <n v="5.4083288263926444E-6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0"/>
    <x v="6"/>
    <x v="0"/>
    <x v="3"/>
    <x v="0"/>
    <x v="0"/>
    <n v="7"/>
    <n v="3.5"/>
    <n v="0.5714285714285714"/>
    <n v="8.1632653061224483E-2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6"/>
    <x v="1065"/>
    <x v="0"/>
    <x v="1"/>
    <x v="0"/>
    <x v="0"/>
    <n v="7.6"/>
    <n v="3.8"/>
    <n v="0.52631578947368418"/>
    <n v="6.9252077562326875E-2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14"/>
    <x v="1066"/>
    <x v="133"/>
    <x v="3"/>
    <x v="1"/>
    <x v="0"/>
    <n v="8.1"/>
    <n v="0.9"/>
    <n v="9.9999999999999982"/>
    <n v="1.2345679012345678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25"/>
    <x v="1067"/>
    <x v="160"/>
    <x v="3"/>
    <x v="1"/>
    <x v="0"/>
    <n v="12.4"/>
    <n v="1.3"/>
    <n v="7.337278106508875"/>
    <n v="0.59171597633136086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4"/>
    <x v="265"/>
    <x v="136"/>
    <x v="3"/>
    <x v="1"/>
    <x v="4"/>
    <n v="26"/>
    <n v="12"/>
    <n v="0.18055555555555555"/>
    <n v="6.9444444444444441E-3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23"/>
    <x v="1068"/>
    <x v="492"/>
    <x v="3"/>
    <x v="1"/>
    <x v="0"/>
    <n v="41.6"/>
    <n v="4.2"/>
    <n v="2.3582766439909295"/>
    <n v="5.6689342403628114E-2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24"/>
    <x v="1069"/>
    <x v="184"/>
    <x v="3"/>
    <x v="1"/>
    <x v="0"/>
    <n v="43"/>
    <n v="7"/>
    <n v="0.87755102040816324"/>
    <n v="2.0408163265306121E-2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22"/>
    <x v="565"/>
    <x v="310"/>
    <x v="3"/>
    <x v="1"/>
    <x v="0"/>
    <n v="48"/>
    <n v="5"/>
    <n v="1.92"/>
    <n v="0.04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42"/>
    <x v="938"/>
    <x v="0"/>
    <x v="3"/>
    <x v="0"/>
    <x v="0"/>
    <n v="80"/>
    <n v="40"/>
    <n v="0.05"/>
    <n v="6.2500000000000001E-4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30"/>
    <x v="1070"/>
    <x v="136"/>
    <x v="3"/>
    <x v="1"/>
    <x v="0"/>
    <n v="119"/>
    <n v="12"/>
    <n v="0.82638888888888884"/>
    <n v="6.9444444444444441E-3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1"/>
    <x v="254"/>
    <x v="493"/>
    <x v="3"/>
    <x v="1"/>
    <x v="3"/>
    <n v="150"/>
    <n v="15"/>
    <n v="0.66666666666666663"/>
    <n v="4.4444444444444444E-3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28"/>
    <x v="1071"/>
    <x v="195"/>
    <x v="3"/>
    <x v="1"/>
    <x v="0"/>
    <n v="162"/>
    <n v="17"/>
    <n v="0.56055363321799312"/>
    <n v="3.4602076124567475E-3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16"/>
    <x v="351"/>
    <x v="284"/>
    <x v="3"/>
    <x v="1"/>
    <x v="0"/>
    <n v="1000"/>
    <n v="100"/>
    <n v="0.1"/>
    <n v="1E-4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14"/>
    <x v="807"/>
    <x v="182"/>
    <x v="3"/>
    <x v="1"/>
    <x v="0"/>
    <n v="9.6"/>
    <n v="1.2"/>
    <n v="6.666666666666667"/>
    <n v="0.69444444444444442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0"/>
    <x v="409"/>
    <x v="0"/>
    <x v="3"/>
    <x v="0"/>
    <x v="0"/>
    <n v="13"/>
    <n v="6.5"/>
    <n v="0.30769230769230771"/>
    <n v="2.3668639053254437E-2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25"/>
    <x v="1072"/>
    <x v="480"/>
    <x v="3"/>
    <x v="1"/>
    <x v="0"/>
    <n v="13.2"/>
    <n v="4.3"/>
    <n v="0.7138994050838291"/>
    <n v="5.408328826392645E-2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24"/>
    <x v="262"/>
    <x v="132"/>
    <x v="3"/>
    <x v="1"/>
    <x v="0"/>
    <n v="36"/>
    <n v="8"/>
    <n v="0.5625"/>
    <n v="1.5625E-2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23"/>
    <x v="1073"/>
    <x v="163"/>
    <x v="3"/>
    <x v="1"/>
    <x v="0"/>
    <n v="38.6"/>
    <n v="4"/>
    <n v="2.4125000000000001"/>
    <n v="6.25E-2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22"/>
    <x v="321"/>
    <x v="310"/>
    <x v="3"/>
    <x v="1"/>
    <x v="0"/>
    <n v="40"/>
    <n v="5"/>
    <n v="1.6"/>
    <n v="0.04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42"/>
    <x v="254"/>
    <x v="0"/>
    <x v="3"/>
    <x v="0"/>
    <x v="0"/>
    <n v="150"/>
    <n v="75"/>
    <n v="2.6666666666666668E-2"/>
    <n v="1.7777777777777779E-4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4"/>
    <x v="1037"/>
    <x v="311"/>
    <x v="3"/>
    <x v="1"/>
    <x v="4"/>
    <n v="160"/>
    <n v="70"/>
    <n v="3.2653061224489799E-2"/>
    <n v="2.0408163265306123E-4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1"/>
    <x v="1074"/>
    <x v="494"/>
    <x v="3"/>
    <x v="1"/>
    <x v="3"/>
    <n v="205"/>
    <n v="21"/>
    <n v="0.46485260770975056"/>
    <n v="2.2675736961451248E-3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30"/>
    <x v="1075"/>
    <x v="494"/>
    <x v="3"/>
    <x v="1"/>
    <x v="0"/>
    <n v="212"/>
    <n v="21"/>
    <n v="0.48072562358276644"/>
    <n v="2.2675736961451248E-3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28"/>
    <x v="168"/>
    <x v="495"/>
    <x v="3"/>
    <x v="1"/>
    <x v="0"/>
    <n v="220"/>
    <n v="23"/>
    <n v="0.41587901701323249"/>
    <n v="1.890359168241966E-3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16"/>
    <x v="169"/>
    <x v="496"/>
    <x v="3"/>
    <x v="1"/>
    <x v="0"/>
    <n v="1300"/>
    <n v="230"/>
    <n v="2.4574669187145556E-2"/>
    <n v="1.8903591682419658E-5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0"/>
    <x v="1076"/>
    <x v="481"/>
    <x v="3"/>
    <x v="1"/>
    <x v="0"/>
    <n v="5.5"/>
    <n v="3.2"/>
    <n v="0.53710937499999989"/>
    <n v="9.7656249999999986E-2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14"/>
    <x v="1077"/>
    <x v="327"/>
    <x v="3"/>
    <x v="1"/>
    <x v="0"/>
    <n v="10.4"/>
    <n v="1.1000000000000001"/>
    <n v="8.5950413223140494"/>
    <n v="0.82644628099173545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25"/>
    <x v="1078"/>
    <x v="486"/>
    <x v="3"/>
    <x v="1"/>
    <x v="0"/>
    <n v="34.799999999999997"/>
    <n v="4.4000000000000004"/>
    <n v="1.7975206611570245"/>
    <n v="5.1652892561983466E-2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24"/>
    <x v="1040"/>
    <x v="192"/>
    <x v="3"/>
    <x v="1"/>
    <x v="0"/>
    <n v="106"/>
    <n v="13"/>
    <n v="0.62721893491124259"/>
    <n v="5.9171597633136093E-3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22"/>
    <x v="664"/>
    <x v="135"/>
    <x v="3"/>
    <x v="1"/>
    <x v="0"/>
    <n v="110"/>
    <n v="11"/>
    <n v="0.90909090909090906"/>
    <n v="8.2644628099173556E-3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23"/>
    <x v="873"/>
    <x v="136"/>
    <x v="3"/>
    <x v="1"/>
    <x v="0"/>
    <n v="113"/>
    <n v="12"/>
    <n v="0.78472222222222221"/>
    <n v="6.9444444444444441E-3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4"/>
    <x v="1070"/>
    <x v="497"/>
    <x v="3"/>
    <x v="1"/>
    <x v="4"/>
    <n v="119"/>
    <n v="49"/>
    <n v="4.9562682215743441E-2"/>
    <n v="4.1649312786339027E-4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1"/>
    <x v="1079"/>
    <x v="498"/>
    <x v="3"/>
    <x v="1"/>
    <x v="3"/>
    <n v="120"/>
    <n v="19"/>
    <n v="0.33240997229916897"/>
    <n v="2.7700831024930748E-3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28"/>
    <x v="1080"/>
    <x v="164"/>
    <x v="3"/>
    <x v="1"/>
    <x v="0"/>
    <n v="134"/>
    <n v="14"/>
    <n v="0.68367346938775508"/>
    <n v="5.1020408163265302E-3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30"/>
    <x v="1081"/>
    <x v="493"/>
    <x v="3"/>
    <x v="1"/>
    <x v="0"/>
    <n v="147"/>
    <n v="15"/>
    <n v="0.65333333333333332"/>
    <n v="4.4444444444444444E-3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42"/>
    <x v="254"/>
    <x v="328"/>
    <x v="3"/>
    <x v="1"/>
    <x v="0"/>
    <n v="150"/>
    <n v="60"/>
    <n v="4.1666666666666664E-2"/>
    <n v="2.7777777777777778E-4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16"/>
    <x v="1036"/>
    <x v="292"/>
    <x v="3"/>
    <x v="1"/>
    <x v="0"/>
    <n v="1440"/>
    <n v="130"/>
    <n v="8.5207100591715976E-2"/>
    <n v="5.9171597633136094E-5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0"/>
    <x v="17"/>
    <x v="499"/>
    <x v="3"/>
    <x v="1"/>
    <x v="0"/>
    <n v="7.5"/>
    <n v="3.6"/>
    <n v="0.57870370370370372"/>
    <n v="7.716049382716049E-2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14"/>
    <x v="164"/>
    <x v="133"/>
    <x v="3"/>
    <x v="1"/>
    <x v="0"/>
    <n v="10.3"/>
    <n v="0.9"/>
    <n v="12.716049382716049"/>
    <n v="1.2345679012345678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25"/>
    <x v="641"/>
    <x v="153"/>
    <x v="3"/>
    <x v="1"/>
    <x v="0"/>
    <n v="14.3"/>
    <n v="3"/>
    <n v="1.588888888888889"/>
    <n v="0.1111111111111111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24"/>
    <x v="336"/>
    <x v="485"/>
    <x v="3"/>
    <x v="1"/>
    <x v="0"/>
    <n v="35.200000000000003"/>
    <n v="4.9000000000000004"/>
    <n v="1.4660558100791334"/>
    <n v="4.1649312786339016E-2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22"/>
    <x v="1082"/>
    <x v="500"/>
    <x v="3"/>
    <x v="1"/>
    <x v="0"/>
    <n v="44.4"/>
    <n v="4.0999999999999996"/>
    <n v="2.6412849494348603"/>
    <n v="5.9488399762046403E-2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23"/>
    <x v="1083"/>
    <x v="501"/>
    <x v="3"/>
    <x v="1"/>
    <x v="0"/>
    <n v="48.5"/>
    <n v="3.7"/>
    <n v="3.542731921110299"/>
    <n v="7.3046018991964931E-2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4"/>
    <x v="268"/>
    <x v="328"/>
    <x v="3"/>
    <x v="1"/>
    <x v="4"/>
    <n v="130"/>
    <n v="60"/>
    <n v="3.6111111111111108E-2"/>
    <n v="2.7777777777777778E-4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42"/>
    <x v="723"/>
    <x v="502"/>
    <x v="3"/>
    <x v="1"/>
    <x v="0"/>
    <n v="157"/>
    <n v="40"/>
    <n v="9.8125000000000004E-2"/>
    <n v="6.2500000000000001E-4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30"/>
    <x v="940"/>
    <x v="503"/>
    <x v="3"/>
    <x v="1"/>
    <x v="0"/>
    <n v="284"/>
    <n v="22"/>
    <n v="0.58677685950413228"/>
    <n v="2.0661157024793389E-3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1"/>
    <x v="1084"/>
    <x v="495"/>
    <x v="3"/>
    <x v="1"/>
    <x v="3"/>
    <n v="294"/>
    <n v="23"/>
    <n v="0.55576559546313797"/>
    <n v="1.890359168241966E-3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28"/>
    <x v="1085"/>
    <x v="193"/>
    <x v="3"/>
    <x v="1"/>
    <x v="0"/>
    <n v="329"/>
    <n v="27"/>
    <n v="0.45130315500685869"/>
    <n v="1.3717421124828531E-3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16"/>
    <x v="1086"/>
    <x v="504"/>
    <x v="3"/>
    <x v="1"/>
    <x v="0"/>
    <n v="1260"/>
    <n v="180"/>
    <n v="3.888888888888889E-2"/>
    <n v="3.0864197530864198E-5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6"/>
    <x v="6"/>
    <x v="10"/>
    <m/>
    <s v="SSEC"/>
    <x v="78"/>
    <x v="84"/>
    <s v="Secteur 1"/>
    <m/>
    <m/>
    <s v="Etang de Sornac"/>
    <x v="75"/>
    <x v="75"/>
    <x v="3"/>
    <x v="14"/>
    <x v="407"/>
    <x v="488"/>
    <x v="3"/>
    <x v="1"/>
    <x v="0"/>
    <n v="3.1"/>
    <n v="0.6"/>
    <n v="8.6111111111111125"/>
    <n v="2.7777777777777777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0"/>
    <x v="355"/>
    <x v="0"/>
    <x v="3"/>
    <x v="0"/>
    <x v="0"/>
    <n v="9"/>
    <n v="4.5"/>
    <n v="0.44444444444444442"/>
    <n v="4.9382716049382713E-2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25"/>
    <x v="564"/>
    <x v="500"/>
    <x v="3"/>
    <x v="1"/>
    <x v="0"/>
    <n v="23"/>
    <n v="4.0999999999999996"/>
    <n v="1.3682331945270674"/>
    <n v="5.9488399762046403E-2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4"/>
    <x v="295"/>
    <x v="134"/>
    <x v="3"/>
    <x v="1"/>
    <x v="4"/>
    <n v="37"/>
    <n v="16"/>
    <n v="0.14453125"/>
    <n v="3.90625E-3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1"/>
    <x v="1087"/>
    <x v="183"/>
    <x v="3"/>
    <x v="1"/>
    <x v="3"/>
    <n v="44"/>
    <n v="6"/>
    <n v="1.2222222222222223"/>
    <n v="2.7777777777777776E-2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28"/>
    <x v="1088"/>
    <x v="183"/>
    <x v="3"/>
    <x v="1"/>
    <x v="0"/>
    <n v="51"/>
    <n v="6"/>
    <n v="1.4166666666666667"/>
    <n v="2.7777777777777776E-2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24"/>
    <x v="1089"/>
    <x v="162"/>
    <x v="3"/>
    <x v="1"/>
    <x v="0"/>
    <n v="58"/>
    <n v="9"/>
    <n v="0.71604938271604934"/>
    <n v="1.2345679012345678E-2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30"/>
    <x v="1090"/>
    <x v="162"/>
    <x v="3"/>
    <x v="1"/>
    <x v="0"/>
    <n v="59"/>
    <n v="9"/>
    <n v="0.72839506172839508"/>
    <n v="1.2345679012345678E-2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22"/>
    <x v="411"/>
    <x v="184"/>
    <x v="3"/>
    <x v="1"/>
    <x v="0"/>
    <n v="60"/>
    <n v="7"/>
    <n v="1.2244897959183674"/>
    <n v="2.0408163265306121E-2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23"/>
    <x v="566"/>
    <x v="184"/>
    <x v="3"/>
    <x v="1"/>
    <x v="0"/>
    <n v="62"/>
    <n v="7"/>
    <n v="1.2653061224489797"/>
    <n v="2.0408163265306121E-2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42"/>
    <x v="154"/>
    <x v="0"/>
    <x v="3"/>
    <x v="0"/>
    <x v="0"/>
    <n v="100"/>
    <n v="50"/>
    <n v="0.04"/>
    <n v="4.0000000000000002E-4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6"/>
    <x v="6"/>
    <x v="10"/>
    <m/>
    <s v="SSEC"/>
    <x v="78"/>
    <x v="84"/>
    <s v="Secteur 1"/>
    <m/>
    <m/>
    <s v="Etang de Sornac"/>
    <x v="75"/>
    <x v="75"/>
    <x v="3"/>
    <x v="16"/>
    <x v="1091"/>
    <x v="505"/>
    <x v="3"/>
    <x v="1"/>
    <x v="0"/>
    <n v="740"/>
    <n v="140"/>
    <n v="3.7755102040816328E-2"/>
    <n v="5.1020408163265308E-5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14"/>
    <x v="1092"/>
    <x v="131"/>
    <x v="3"/>
    <x v="1"/>
    <x v="0"/>
    <n v="14.7"/>
    <n v="1.4"/>
    <n v="7.5000000000000009"/>
    <n v="0.51020408163265318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0"/>
    <x v="563"/>
    <x v="184"/>
    <x v="3"/>
    <x v="1"/>
    <x v="0"/>
    <n v="22"/>
    <n v="7"/>
    <n v="0.44897959183673469"/>
    <n v="2.0408163265306121E-2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25"/>
    <x v="326"/>
    <x v="506"/>
    <x v="3"/>
    <x v="1"/>
    <x v="0"/>
    <n v="39"/>
    <n v="3.1"/>
    <n v="4.0582726326742975"/>
    <n v="0.10405827263267428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22"/>
    <x v="268"/>
    <x v="136"/>
    <x v="3"/>
    <x v="1"/>
    <x v="0"/>
    <n v="130"/>
    <n v="12"/>
    <n v="0.90277777777777779"/>
    <n v="6.9444444444444441E-3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24"/>
    <x v="1093"/>
    <x v="164"/>
    <x v="3"/>
    <x v="1"/>
    <x v="0"/>
    <n v="136"/>
    <n v="14"/>
    <n v="0.69387755102040816"/>
    <n v="5.1020408163265302E-3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23"/>
    <x v="1094"/>
    <x v="135"/>
    <x v="3"/>
    <x v="1"/>
    <x v="0"/>
    <n v="141"/>
    <n v="11"/>
    <n v="1.165289256198347"/>
    <n v="8.2644628099173556E-3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4"/>
    <x v="266"/>
    <x v="292"/>
    <x v="3"/>
    <x v="1"/>
    <x v="4"/>
    <n v="310"/>
    <n v="130"/>
    <n v="1.8343195266272188E-2"/>
    <n v="5.9171597633136094E-5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42"/>
    <x v="1095"/>
    <x v="284"/>
    <x v="3"/>
    <x v="1"/>
    <x v="0"/>
    <n v="390"/>
    <n v="100"/>
    <n v="3.9E-2"/>
    <n v="1E-4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30"/>
    <x v="1096"/>
    <x v="507"/>
    <x v="3"/>
    <x v="1"/>
    <x v="0"/>
    <n v="514"/>
    <n v="39"/>
    <n v="0.33793556870479946"/>
    <n v="6.5746219592373442E-4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1"/>
    <x v="1097"/>
    <x v="508"/>
    <x v="3"/>
    <x v="1"/>
    <x v="3"/>
    <n v="523"/>
    <n v="41"/>
    <n v="0.31112433075550266"/>
    <n v="5.9488399762046404E-4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28"/>
    <x v="1098"/>
    <x v="509"/>
    <x v="3"/>
    <x v="1"/>
    <x v="0"/>
    <n v="576"/>
    <n v="47"/>
    <n v="0.26075147125396109"/>
    <n v="4.526935264825713E-4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16"/>
    <x v="666"/>
    <x v="487"/>
    <x v="3"/>
    <x v="1"/>
    <x v="0"/>
    <n v="920"/>
    <n v="80"/>
    <n v="0.14374999999999999"/>
    <n v="1.5625E-4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8"/>
    <x v="6"/>
    <x v="10"/>
    <m/>
    <s v="SSEC"/>
    <x v="79"/>
    <x v="86"/>
    <s v="Secteur 3"/>
    <m/>
    <m/>
    <s v="Plan d'eau du Puy Nachet"/>
    <x v="59"/>
    <x v="59"/>
    <x v="3"/>
    <x v="6"/>
    <x v="229"/>
    <x v="0"/>
    <x v="1"/>
    <x v="0"/>
    <x v="0"/>
    <n v="5.3"/>
    <n v="2.65"/>
    <n v="0.75471698113207542"/>
    <n v="0.1423994304022784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0"/>
    <x v="163"/>
    <x v="0"/>
    <x v="3"/>
    <x v="0"/>
    <x v="0"/>
    <n v="6"/>
    <n v="3"/>
    <n v="0.66666666666666663"/>
    <n v="0.1111111111111111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14"/>
    <x v="1066"/>
    <x v="133"/>
    <x v="3"/>
    <x v="1"/>
    <x v="0"/>
    <n v="8.1"/>
    <n v="0.9"/>
    <n v="9.9999999999999982"/>
    <n v="1.2345679012345678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25"/>
    <x v="1054"/>
    <x v="510"/>
    <x v="3"/>
    <x v="1"/>
    <x v="0"/>
    <n v="12.2"/>
    <n v="2.4"/>
    <n v="2.1180555555555554"/>
    <n v="0.1736111111111111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24"/>
    <x v="353"/>
    <x v="183"/>
    <x v="3"/>
    <x v="1"/>
    <x v="0"/>
    <n v="33"/>
    <n v="6"/>
    <n v="0.91666666666666663"/>
    <n v="2.7777777777777776E-2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4"/>
    <x v="263"/>
    <x v="493"/>
    <x v="3"/>
    <x v="1"/>
    <x v="4"/>
    <n v="34"/>
    <n v="15"/>
    <n v="0.15111111111111111"/>
    <n v="4.4444444444444444E-3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22"/>
    <x v="1078"/>
    <x v="501"/>
    <x v="3"/>
    <x v="1"/>
    <x v="0"/>
    <n v="34.799999999999997"/>
    <n v="3.7"/>
    <n v="2.5420014609203796"/>
    <n v="7.3046018991964931E-2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23"/>
    <x v="1099"/>
    <x v="501"/>
    <x v="3"/>
    <x v="1"/>
    <x v="0"/>
    <n v="36.1"/>
    <n v="3.7"/>
    <n v="2.6369612856099343"/>
    <n v="7.3046018991964931E-2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1"/>
    <x v="565"/>
    <x v="183"/>
    <x v="3"/>
    <x v="1"/>
    <x v="3"/>
    <n v="48"/>
    <n v="6"/>
    <n v="1.3333333333333333"/>
    <n v="2.7777777777777776E-2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28"/>
    <x v="1100"/>
    <x v="183"/>
    <x v="3"/>
    <x v="1"/>
    <x v="0"/>
    <n v="52"/>
    <n v="6"/>
    <n v="1.4444444444444444"/>
    <n v="2.7777777777777776E-2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42"/>
    <x v="269"/>
    <x v="0"/>
    <x v="3"/>
    <x v="0"/>
    <x v="0"/>
    <n v="70"/>
    <n v="35"/>
    <n v="5.7142857142857141E-2"/>
    <n v="8.1632653061224493E-4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30"/>
    <x v="1101"/>
    <x v="166"/>
    <x v="3"/>
    <x v="1"/>
    <x v="0"/>
    <n v="93"/>
    <n v="10"/>
    <n v="0.93"/>
    <n v="0.01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8"/>
    <x v="6"/>
    <x v="10"/>
    <m/>
    <s v="SSEC"/>
    <x v="79"/>
    <x v="86"/>
    <s v="Secteur 3"/>
    <m/>
    <m/>
    <s v="Plan d'eau du Puy Nachet"/>
    <x v="59"/>
    <x v="59"/>
    <x v="3"/>
    <x v="16"/>
    <x v="1102"/>
    <x v="511"/>
    <x v="3"/>
    <x v="1"/>
    <x v="0"/>
    <n v="1370"/>
    <n v="290"/>
    <n v="1.6290130796670629E-2"/>
    <n v="1.1890606420927467E-5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0"/>
    <x v="1103"/>
    <x v="481"/>
    <x v="3"/>
    <x v="1"/>
    <x v="0"/>
    <n v="6.2"/>
    <n v="3.2"/>
    <n v="0.60546874999999989"/>
    <n v="9.7656249999999986E-2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14"/>
    <x v="64"/>
    <x v="190"/>
    <x v="3"/>
    <x v="1"/>
    <x v="0"/>
    <n v="6.4"/>
    <n v="0.8"/>
    <n v="9.9999999999999982"/>
    <n v="1.5624999999999998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25"/>
    <x v="1101"/>
    <x v="166"/>
    <x v="3"/>
    <x v="1"/>
    <x v="0"/>
    <n v="93"/>
    <n v="10"/>
    <n v="0.93"/>
    <n v="0.01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42"/>
    <x v="1093"/>
    <x v="512"/>
    <x v="3"/>
    <x v="1"/>
    <x v="0"/>
    <n v="136"/>
    <n v="48"/>
    <n v="5.9027777777777776E-2"/>
    <n v="4.3402777777777775E-4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1"/>
    <x v="1104"/>
    <x v="134"/>
    <x v="3"/>
    <x v="1"/>
    <x v="3"/>
    <n v="163"/>
    <n v="16"/>
    <n v="0.63671875"/>
    <n v="3.90625E-3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28"/>
    <x v="1105"/>
    <x v="336"/>
    <x v="3"/>
    <x v="1"/>
    <x v="0"/>
    <n v="174"/>
    <n v="18"/>
    <n v="0.53703703703703709"/>
    <n v="3.0864197530864196E-3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4"/>
    <x v="665"/>
    <x v="487"/>
    <x v="3"/>
    <x v="1"/>
    <x v="4"/>
    <n v="190"/>
    <n v="80"/>
    <n v="2.9687499999999999E-2"/>
    <n v="1.5625E-4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30"/>
    <x v="1106"/>
    <x v="498"/>
    <x v="3"/>
    <x v="1"/>
    <x v="0"/>
    <n v="207"/>
    <n v="19"/>
    <n v="0.57340720221606645"/>
    <n v="2.7700831024930748E-3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24"/>
    <x v="1107"/>
    <x v="193"/>
    <x v="3"/>
    <x v="1"/>
    <x v="0"/>
    <n v="263"/>
    <n v="27"/>
    <n v="0.3607681755829904"/>
    <n v="1.3717421124828531E-3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23"/>
    <x v="794"/>
    <x v="193"/>
    <x v="3"/>
    <x v="1"/>
    <x v="0"/>
    <n v="271"/>
    <n v="27"/>
    <n v="0.37174211248285322"/>
    <n v="1.3717421124828531E-3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22"/>
    <x v="1108"/>
    <x v="193"/>
    <x v="3"/>
    <x v="1"/>
    <x v="0"/>
    <n v="274"/>
    <n v="27"/>
    <n v="0.37585733882030176"/>
    <n v="1.3717421124828531E-3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16"/>
    <x v="630"/>
    <x v="513"/>
    <x v="3"/>
    <x v="1"/>
    <x v="0"/>
    <n v="1330"/>
    <n v="380"/>
    <n v="9.2105263157894728E-3"/>
    <n v="6.9252077562326867E-6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14"/>
    <x v="1109"/>
    <x v="335"/>
    <x v="3"/>
    <x v="1"/>
    <x v="0"/>
    <n v="5.7"/>
    <n v="0.7"/>
    <n v="11.632653061224492"/>
    <n v="2.0408163265306127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0"/>
    <x v="1110"/>
    <x v="514"/>
    <x v="3"/>
    <x v="1"/>
    <x v="0"/>
    <n v="9.9"/>
    <n v="4.7"/>
    <n v="0.44816659121774555"/>
    <n v="4.526935264825712E-2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25"/>
    <x v="783"/>
    <x v="515"/>
    <x v="3"/>
    <x v="1"/>
    <x v="0"/>
    <n v="19.3"/>
    <n v="3.9"/>
    <n v="1.2689020381328076"/>
    <n v="6.5746219592373437E-2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22"/>
    <x v="1083"/>
    <x v="516"/>
    <x v="3"/>
    <x v="1"/>
    <x v="0"/>
    <n v="48.5"/>
    <n v="4.5999999999999996"/>
    <n v="2.292060491493384"/>
    <n v="4.7258979206049156E-2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24"/>
    <x v="1048"/>
    <x v="184"/>
    <x v="3"/>
    <x v="1"/>
    <x v="0"/>
    <n v="49"/>
    <n v="7"/>
    <n v="1"/>
    <n v="2.0408163265306121E-2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23"/>
    <x v="1111"/>
    <x v="517"/>
    <x v="3"/>
    <x v="1"/>
    <x v="0"/>
    <n v="50.1"/>
    <n v="3.8"/>
    <n v="3.4695290858725762"/>
    <n v="6.9252077562326875E-2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4"/>
    <x v="315"/>
    <x v="328"/>
    <x v="3"/>
    <x v="1"/>
    <x v="4"/>
    <n v="140"/>
    <n v="60"/>
    <n v="3.888888888888889E-2"/>
    <n v="2.7777777777777778E-4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42"/>
    <x v="1037"/>
    <x v="328"/>
    <x v="3"/>
    <x v="1"/>
    <x v="0"/>
    <n v="160"/>
    <n v="60"/>
    <n v="4.4444444444444446E-2"/>
    <n v="2.7777777777777778E-4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30"/>
    <x v="1112"/>
    <x v="518"/>
    <x v="3"/>
    <x v="1"/>
    <x v="0"/>
    <n v="444"/>
    <n v="34"/>
    <n v="0.38408304498269896"/>
    <n v="8.6505190311418688E-4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1"/>
    <x v="1113"/>
    <x v="519"/>
    <x v="3"/>
    <x v="1"/>
    <x v="3"/>
    <n v="558"/>
    <n v="43"/>
    <n v="0.30178474851270959"/>
    <n v="5.4083288263926451E-4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28"/>
    <x v="1114"/>
    <x v="497"/>
    <x v="3"/>
    <x v="1"/>
    <x v="0"/>
    <n v="609"/>
    <n v="49"/>
    <n v="0.25364431486880468"/>
    <n v="4.1649312786339027E-4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16"/>
    <x v="1115"/>
    <x v="284"/>
    <x v="3"/>
    <x v="1"/>
    <x v="0"/>
    <n v="1220"/>
    <n v="100"/>
    <n v="0.122"/>
    <n v="1E-4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14"/>
    <x v="1116"/>
    <x v="327"/>
    <x v="3"/>
    <x v="1"/>
    <x v="0"/>
    <n v="9.5"/>
    <n v="1.1000000000000001"/>
    <n v="7.8512396694214868"/>
    <n v="0.82644628099173545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25"/>
    <x v="507"/>
    <x v="301"/>
    <x v="3"/>
    <x v="1"/>
    <x v="0"/>
    <n v="13.3"/>
    <n v="1.6"/>
    <n v="5.1953124999999991"/>
    <n v="0.39062499999999994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0"/>
    <x v="165"/>
    <x v="183"/>
    <x v="3"/>
    <x v="1"/>
    <x v="0"/>
    <n v="14"/>
    <n v="6"/>
    <n v="0.3888888888888889"/>
    <n v="2.7777777777777776E-2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24"/>
    <x v="326"/>
    <x v="184"/>
    <x v="3"/>
    <x v="1"/>
    <x v="0"/>
    <n v="39"/>
    <n v="7"/>
    <n v="0.79591836734693877"/>
    <n v="2.0408163265306121E-2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22"/>
    <x v="647"/>
    <x v="183"/>
    <x v="3"/>
    <x v="1"/>
    <x v="0"/>
    <n v="45"/>
    <n v="6"/>
    <n v="1.25"/>
    <n v="2.7777777777777776E-2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23"/>
    <x v="1117"/>
    <x v="514"/>
    <x v="3"/>
    <x v="1"/>
    <x v="0"/>
    <n v="46.3"/>
    <n v="4.7"/>
    <n v="2.0959710276143046"/>
    <n v="4.526935264825712E-2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4"/>
    <x v="259"/>
    <x v="191"/>
    <x v="3"/>
    <x v="1"/>
    <x v="4"/>
    <n v="270"/>
    <n v="120"/>
    <n v="1.8749999999999999E-2"/>
    <n v="6.9444444444444444E-5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1"/>
    <x v="1118"/>
    <x v="482"/>
    <x v="3"/>
    <x v="1"/>
    <x v="3"/>
    <n v="293"/>
    <n v="28"/>
    <n v="0.37372448979591838"/>
    <n v="1.2755102040816326E-3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42"/>
    <x v="266"/>
    <x v="487"/>
    <x v="3"/>
    <x v="1"/>
    <x v="0"/>
    <n v="310"/>
    <n v="80"/>
    <n v="4.8437500000000001E-2"/>
    <n v="1.5625E-4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28"/>
    <x v="973"/>
    <x v="518"/>
    <x v="3"/>
    <x v="1"/>
    <x v="0"/>
    <n v="325"/>
    <n v="34"/>
    <n v="0.2811418685121107"/>
    <n v="8.6505190311418688E-4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30"/>
    <x v="475"/>
    <x v="328"/>
    <x v="3"/>
    <x v="1"/>
    <x v="0"/>
    <n v="720"/>
    <n v="60"/>
    <n v="0.2"/>
    <n v="2.7777777777777778E-4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16"/>
    <x v="978"/>
    <x v="487"/>
    <x v="3"/>
    <x v="1"/>
    <x v="0"/>
    <n v="800"/>
    <n v="80"/>
    <n v="0.125"/>
    <n v="1.5625E-4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14"/>
    <x v="319"/>
    <x v="182"/>
    <x v="3"/>
    <x v="1"/>
    <x v="0"/>
    <n v="11"/>
    <n v="1.2"/>
    <n v="7.6388888888888893"/>
    <n v="0.69444444444444442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25"/>
    <x v="1119"/>
    <x v="492"/>
    <x v="3"/>
    <x v="1"/>
    <x v="0"/>
    <n v="18.8"/>
    <n v="4.2"/>
    <n v="1.0657596371882085"/>
    <n v="5.6689342403628114E-2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0"/>
    <x v="323"/>
    <x v="183"/>
    <x v="3"/>
    <x v="1"/>
    <x v="0"/>
    <n v="19"/>
    <n v="6"/>
    <n v="0.52777777777777779"/>
    <n v="2.7777777777777776E-2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22"/>
    <x v="1120"/>
    <x v="184"/>
    <x v="3"/>
    <x v="1"/>
    <x v="0"/>
    <n v="57"/>
    <n v="7"/>
    <n v="1.1632653061224489"/>
    <n v="2.0408163265306121E-2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23"/>
    <x v="1089"/>
    <x v="183"/>
    <x v="3"/>
    <x v="1"/>
    <x v="0"/>
    <n v="58"/>
    <n v="6"/>
    <n v="1.6111111111111112"/>
    <n v="2.7777777777777776E-2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24"/>
    <x v="1090"/>
    <x v="162"/>
    <x v="3"/>
    <x v="1"/>
    <x v="0"/>
    <n v="59"/>
    <n v="9"/>
    <n v="0.72839506172839508"/>
    <n v="1.2345679012345678E-2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1"/>
    <x v="1121"/>
    <x v="503"/>
    <x v="3"/>
    <x v="1"/>
    <x v="3"/>
    <n v="227"/>
    <n v="22"/>
    <n v="0.46900826446280991"/>
    <n v="2.0661157024793389E-3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30"/>
    <x v="1122"/>
    <x v="495"/>
    <x v="3"/>
    <x v="1"/>
    <x v="0"/>
    <n v="241"/>
    <n v="23"/>
    <n v="0.45557655954631382"/>
    <n v="1.890359168241966E-3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28"/>
    <x v="1123"/>
    <x v="520"/>
    <x v="3"/>
    <x v="1"/>
    <x v="0"/>
    <n v="244"/>
    <n v="26"/>
    <n v="0.36094674556213019"/>
    <n v="1.4792899408284023E-3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4"/>
    <x v="1007"/>
    <x v="302"/>
    <x v="3"/>
    <x v="1"/>
    <x v="4"/>
    <n v="250"/>
    <n v="110"/>
    <n v="2.0661157024793389E-2"/>
    <n v="8.264462809917356E-5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42"/>
    <x v="1124"/>
    <x v="487"/>
    <x v="3"/>
    <x v="1"/>
    <x v="0"/>
    <n v="360"/>
    <n v="80"/>
    <n v="5.6250000000000001E-2"/>
    <n v="1.5625E-4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16"/>
    <x v="771"/>
    <x v="191"/>
    <x v="3"/>
    <x v="1"/>
    <x v="0"/>
    <n v="790"/>
    <n v="120"/>
    <n v="5.486111111111111E-2"/>
    <n v="6.9444444444444444E-5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0"/>
    <x v="319"/>
    <x v="0"/>
    <x v="3"/>
    <x v="0"/>
    <x v="0"/>
    <n v="11"/>
    <n v="5.5"/>
    <n v="0.36363636363636365"/>
    <n v="3.3057851239669422E-2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14"/>
    <x v="1125"/>
    <x v="309"/>
    <x v="3"/>
    <x v="1"/>
    <x v="0"/>
    <n v="21.7"/>
    <n v="2.2000000000000002"/>
    <n v="4.483471074380164"/>
    <n v="0.20661157024793386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25"/>
    <x v="866"/>
    <x v="485"/>
    <x v="3"/>
    <x v="1"/>
    <x v="0"/>
    <n v="27.9"/>
    <n v="4.9000000000000004"/>
    <n v="1.1620158267388585"/>
    <n v="4.1649312786339016E-2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24"/>
    <x v="1126"/>
    <x v="135"/>
    <x v="3"/>
    <x v="1"/>
    <x v="0"/>
    <n v="73"/>
    <n v="11"/>
    <n v="0.60330578512396693"/>
    <n v="8.2644628099173556E-3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22"/>
    <x v="1127"/>
    <x v="132"/>
    <x v="3"/>
    <x v="1"/>
    <x v="0"/>
    <n v="74"/>
    <n v="8"/>
    <n v="1.15625"/>
    <n v="1.5625E-2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23"/>
    <x v="1057"/>
    <x v="132"/>
    <x v="3"/>
    <x v="1"/>
    <x v="0"/>
    <n v="77"/>
    <n v="8"/>
    <n v="1.203125"/>
    <n v="1.5625E-2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4"/>
    <x v="829"/>
    <x v="521"/>
    <x v="3"/>
    <x v="1"/>
    <x v="4"/>
    <n v="88"/>
    <n v="36"/>
    <n v="6.7901234567901231E-2"/>
    <n v="7.716049382716049E-4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42"/>
    <x v="1079"/>
    <x v="0"/>
    <x v="3"/>
    <x v="0"/>
    <x v="0"/>
    <n v="120"/>
    <n v="60"/>
    <n v="3.3333333333333333E-2"/>
    <n v="2.7777777777777778E-4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1"/>
    <x v="1128"/>
    <x v="495"/>
    <x v="3"/>
    <x v="1"/>
    <x v="3"/>
    <n v="245"/>
    <n v="23"/>
    <n v="0.46313799621928164"/>
    <n v="1.890359168241966E-3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30"/>
    <x v="1129"/>
    <x v="494"/>
    <x v="3"/>
    <x v="1"/>
    <x v="0"/>
    <n v="246"/>
    <n v="21"/>
    <n v="0.55782312925170063"/>
    <n v="2.2675736961451248E-3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28"/>
    <x v="1130"/>
    <x v="482"/>
    <x v="3"/>
    <x v="1"/>
    <x v="0"/>
    <n v="266"/>
    <n v="28"/>
    <n v="0.3392857142857143"/>
    <n v="1.2755102040816326E-3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16"/>
    <x v="1131"/>
    <x v="487"/>
    <x v="3"/>
    <x v="1"/>
    <x v="0"/>
    <n v="850"/>
    <n v="80"/>
    <n v="0.1328125"/>
    <n v="1.5625E-4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3"/>
    <x v="3"/>
    <x v="6"/>
    <s v=""/>
    <s v="SFRA calculé"/>
    <x v="53"/>
    <x v="53"/>
    <m/>
    <m/>
    <m/>
    <s v="VC C-DO"/>
    <x v="53"/>
    <x v="53"/>
    <x v="3"/>
    <x v="7"/>
    <x v="1132"/>
    <x v="0"/>
    <x v="10"/>
    <x v="0"/>
    <x v="0"/>
    <n v="0.13770311209033323"/>
    <n v="6.8851556045166615E-2"/>
    <n v="29.048000000000005"/>
    <n v="210.94657600000005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8"/>
    <x v="1133"/>
    <x v="0"/>
    <x v="10"/>
    <x v="0"/>
    <x v="0"/>
    <n v="3.3048746901679978E-2"/>
    <n v="1.6524373450839989E-2"/>
    <n v="121.03333333333333"/>
    <n v="3662.2669444444446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9"/>
    <x v="1134"/>
    <x v="0"/>
    <x v="10"/>
    <x v="0"/>
    <x v="0"/>
    <n v="55.081244836133294"/>
    <n v="27.540622418066647"/>
    <n v="7.2620000000000004E-2"/>
    <n v="1.3184161000000002E-3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0"/>
    <x v="1135"/>
    <x v="0"/>
    <x v="10"/>
    <x v="0"/>
    <x v="0"/>
    <n v="3.7179840264389974E-2"/>
    <n v="1.8589920132194987E-2"/>
    <n v="107.58518518518518"/>
    <n v="2893.6430178326477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1"/>
    <x v="1136"/>
    <x v="0"/>
    <x v="10"/>
    <x v="0"/>
    <x v="0"/>
    <n v="2.0655466813549985"/>
    <n v="1.0327733406774993"/>
    <n v="1.9365333333333334"/>
    <n v="0.9375403377777779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2"/>
    <x v="1137"/>
    <x v="0"/>
    <x v="10"/>
    <x v="0"/>
    <x v="0"/>
    <n v="5.5081244836133296E-2"/>
    <n v="2.7540622418066648E-2"/>
    <n v="72.62"/>
    <n v="1318.4160999999999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3"/>
    <x v="1138"/>
    <x v="0"/>
    <x v="10"/>
    <x v="0"/>
    <x v="0"/>
    <n v="4.5442026989809967E-2"/>
    <n v="2.2721013494904983E-2"/>
    <n v="88.024242424242445"/>
    <n v="1937.0668135904505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4"/>
    <x v="1139"/>
    <x v="522"/>
    <x v="10"/>
    <x v="1"/>
    <x v="0"/>
    <n v="8.262186725419994E-2"/>
    <n v="1.7901404571743322E-2"/>
    <n v="257.82248520710056"/>
    <n v="3120.5114792899403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5"/>
    <x v="1140"/>
    <x v="0"/>
    <x v="10"/>
    <x v="0"/>
    <x v="0"/>
    <n v="3.4425778022583307E-2"/>
    <n v="1.7212889011291654E-2"/>
    <n v="116.19200000000002"/>
    <n v="3375.1452160000008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6"/>
    <x v="1141"/>
    <x v="523"/>
    <x v="10"/>
    <x v="1"/>
    <x v="0"/>
    <n v="117.04764527678324"/>
    <n v="12.393280088129991"/>
    <n v="0.76206172839506181"/>
    <n v="6.5106967901234578E-3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7"/>
    <x v="1142"/>
    <x v="0"/>
    <x v="10"/>
    <x v="0"/>
    <x v="0"/>
    <n v="9.6392178463233266E-2"/>
    <n v="4.8196089231616633E-2"/>
    <n v="41.497142857142862"/>
    <n v="430.50321632653066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8"/>
    <x v="1142"/>
    <x v="0"/>
    <x v="10"/>
    <x v="0"/>
    <x v="0"/>
    <n v="9.6392178463233266E-2"/>
    <n v="4.8196089231616633E-2"/>
    <n v="41.497142857142862"/>
    <n v="430.50321632653066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9"/>
    <x v="1143"/>
    <x v="0"/>
    <x v="10"/>
    <x v="0"/>
    <x v="0"/>
    <n v="0.68851556045166618"/>
    <n v="0.34425778022583309"/>
    <n v="5.8096000000000005"/>
    <n v="8.4378630400000016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0"/>
    <x v="1144"/>
    <x v="0"/>
    <x v="10"/>
    <x v="0"/>
    <x v="0"/>
    <n v="3.7179840264389972"/>
    <n v="1.8589920132194986"/>
    <n v="1.0758518518518521"/>
    <n v="0.28936430178326478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1"/>
    <x v="1145"/>
    <x v="0"/>
    <x v="10"/>
    <x v="0"/>
    <x v="0"/>
    <n v="0.11016248967226659"/>
    <n v="5.5081244836133296E-2"/>
    <n v="36.31"/>
    <n v="329.60402499999998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2"/>
    <x v="1146"/>
    <x v="524"/>
    <x v="10"/>
    <x v="1"/>
    <x v="0"/>
    <n v="0.7298264940787661"/>
    <n v="0.1239328008812999"/>
    <n v="47.516790123456794"/>
    <n v="65.106967901234583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3"/>
    <x v="1147"/>
    <x v="525"/>
    <x v="10"/>
    <x v="1"/>
    <x v="0"/>
    <n v="0.49573120352519962"/>
    <n v="5.5081244836133296E-2"/>
    <n v="163.39499999999998"/>
    <n v="329.60402499999998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4"/>
    <x v="1148"/>
    <x v="526"/>
    <x v="10"/>
    <x v="1"/>
    <x v="0"/>
    <n v="0.46819058110713302"/>
    <n v="0.19278435692646653"/>
    <n v="12.597346938775511"/>
    <n v="26.906451020408166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5"/>
    <x v="1149"/>
    <x v="527"/>
    <x v="10"/>
    <x v="1"/>
    <x v="0"/>
    <n v="0.17763701459652986"/>
    <n v="2.8917653538969981E-2"/>
    <n v="212.42585034013601"/>
    <n v="1195.8422675736961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6"/>
    <x v="1150"/>
    <x v="524"/>
    <x v="10"/>
    <x v="1"/>
    <x v="0"/>
    <n v="0.35802809143486641"/>
    <n v="0.1239328008812999"/>
    <n v="23.310123456790127"/>
    <n v="65.106967901234583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7"/>
    <x v="1151"/>
    <x v="0"/>
    <x v="10"/>
    <x v="0"/>
    <x v="0"/>
    <n v="4.2687964748003306"/>
    <n v="2.1343982374001653"/>
    <n v="0.93703225806451607"/>
    <n v="0.21950736316337147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"/>
    <x v="1152"/>
    <x v="0"/>
    <x v="10"/>
    <x v="0"/>
    <x v="0"/>
    <n v="26.163591297163315"/>
    <n v="13.081795648581657"/>
    <n v="0.15288421052631579"/>
    <n v="5.8433954570637128E-3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1"/>
    <x v="1153"/>
    <x v="0"/>
    <x v="10"/>
    <x v="0"/>
    <x v="0"/>
    <n v="1.790140457174332"/>
    <n v="0.89507022858716601"/>
    <n v="2.2344615384615385"/>
    <n v="1.2482045917159765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8"/>
    <x v="1154"/>
    <x v="528"/>
    <x v="10"/>
    <x v="1"/>
    <x v="0"/>
    <n v="0.96392178463233258"/>
    <n v="0.11016248967226659"/>
    <n v="79.428124999999994"/>
    <n v="82.401006249999995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29"/>
    <x v="1155"/>
    <x v="524"/>
    <x v="10"/>
    <x v="1"/>
    <x v="0"/>
    <n v="0.95015147342329931"/>
    <n v="0.1239328008812999"/>
    <n v="61.861481481481491"/>
    <n v="65.106967901234583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FRA calculé"/>
    <x v="53"/>
    <x v="53"/>
    <m/>
    <m/>
    <m/>
    <s v="VC C-DO"/>
    <x v="53"/>
    <x v="53"/>
    <x v="3"/>
    <x v="30"/>
    <x v="1156"/>
    <x v="529"/>
    <x v="10"/>
    <x v="1"/>
    <x v="0"/>
    <n v="0.52327182594326627"/>
    <n v="0.13770311209033323"/>
    <n v="27.595600000000005"/>
    <n v="52.736644000000013"/>
    <n v="9.67"/>
    <n v="7.51"/>
    <d v="1900-03-12T14:52:48"/>
    <n v="133380"/>
    <x v="1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7"/>
    <x v="1157"/>
    <x v="0"/>
    <x v="3"/>
    <x v="0"/>
    <x v="2"/>
    <n v="1.3636363636363638"/>
    <n v="0.68181818181818188"/>
    <n v="2.9333333333333331"/>
    <n v="2.1511111111111108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9"/>
    <x v="1158"/>
    <x v="0"/>
    <x v="3"/>
    <x v="0"/>
    <x v="2"/>
    <n v="649.35064935064929"/>
    <n v="324.67532467532465"/>
    <n v="6.1600000000000005E-3"/>
    <n v="9.4864000000000029E-6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0"/>
    <x v="1159"/>
    <x v="0"/>
    <x v="3"/>
    <x v="0"/>
    <x v="2"/>
    <n v="0.58441558441558439"/>
    <n v="0.29220779220779219"/>
    <n v="6.844444444444445"/>
    <n v="11.711604938271606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1"/>
    <x v="1160"/>
    <x v="0"/>
    <x v="3"/>
    <x v="0"/>
    <x v="2"/>
    <n v="21.428571428571427"/>
    <n v="10.714285714285714"/>
    <n v="0.18666666666666668"/>
    <n v="8.7111111111111122E-3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2"/>
    <x v="1161"/>
    <x v="0"/>
    <x v="3"/>
    <x v="0"/>
    <x v="2"/>
    <n v="0.51948051948051954"/>
    <n v="0.25974025974025977"/>
    <n v="7.6999999999999984"/>
    <n v="14.822499999999994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3"/>
    <x v="1161"/>
    <x v="0"/>
    <x v="3"/>
    <x v="0"/>
    <x v="2"/>
    <n v="0.51948051948051954"/>
    <n v="0.25974025974025977"/>
    <n v="7.6999999999999984"/>
    <n v="14.822499999999994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4"/>
    <x v="1162"/>
    <x v="530"/>
    <x v="3"/>
    <x v="1"/>
    <x v="2"/>
    <n v="5.8441558441558437"/>
    <n v="0.51948051948051954"/>
    <n v="21.656249999999989"/>
    <n v="3.7056249999999986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5"/>
    <x v="1161"/>
    <x v="0"/>
    <x v="3"/>
    <x v="0"/>
    <x v="2"/>
    <n v="0.51948051948051954"/>
    <n v="0.25974025974025977"/>
    <n v="7.6999999999999984"/>
    <n v="14.822499999999994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6"/>
    <x v="1163"/>
    <x v="531"/>
    <x v="3"/>
    <x v="1"/>
    <x v="2"/>
    <n v="850.64935064935059"/>
    <n v="77.922077922077918"/>
    <n v="0.14009722222222223"/>
    <n v="1.6469444444444447E-4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7"/>
    <x v="1164"/>
    <x v="0"/>
    <x v="3"/>
    <x v="0"/>
    <x v="2"/>
    <n v="1.5584415584415583"/>
    <n v="0.77922077922077915"/>
    <n v="2.5666666666666669"/>
    <n v="1.6469444444444448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8"/>
    <x v="1165"/>
    <x v="0"/>
    <x v="3"/>
    <x v="0"/>
    <x v="2"/>
    <n v="0.77922077922077915"/>
    <n v="0.38961038961038957"/>
    <n v="5.1333333333333337"/>
    <n v="6.5877777777777791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9"/>
    <x v="1166"/>
    <x v="0"/>
    <x v="3"/>
    <x v="0"/>
    <x v="2"/>
    <n v="7.1428571428571423"/>
    <n v="3.5714285714285712"/>
    <n v="0.56000000000000005"/>
    <n v="7.8400000000000011E-2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20"/>
    <x v="1167"/>
    <x v="0"/>
    <x v="3"/>
    <x v="0"/>
    <x v="2"/>
    <n v="45.454545454545453"/>
    <n v="22.727272727272727"/>
    <n v="8.7999999999999995E-2"/>
    <n v="1.936E-3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21"/>
    <x v="1168"/>
    <x v="0"/>
    <x v="3"/>
    <x v="0"/>
    <x v="2"/>
    <n v="1.2987012987012987"/>
    <n v="0.64935064935064934"/>
    <n v="3.08"/>
    <n v="2.3715999999999999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22"/>
    <x v="1169"/>
    <x v="532"/>
    <x v="3"/>
    <x v="1"/>
    <x v="2"/>
    <n v="75.974025974025977"/>
    <n v="8.4415584415584419"/>
    <n v="1.066153846153846"/>
    <n v="1.4033136094674555E-2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23"/>
    <x v="1170"/>
    <x v="533"/>
    <x v="3"/>
    <x v="1"/>
    <x v="2"/>
    <n v="58.441558441558442"/>
    <n v="5.1948051948051948"/>
    <n v="2.1656249999999999"/>
    <n v="3.7056249999999999E-2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24"/>
    <x v="1170"/>
    <x v="534"/>
    <x v="3"/>
    <x v="1"/>
    <x v="2"/>
    <n v="58.441558441558442"/>
    <n v="7.1428571428571423"/>
    <n v="1.1454545454545455"/>
    <n v="1.9600000000000003E-2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25"/>
    <x v="1171"/>
    <x v="535"/>
    <x v="3"/>
    <x v="1"/>
    <x v="2"/>
    <n v="21.038961038961038"/>
    <n v="2.1428571428571428"/>
    <n v="4.581818181818182"/>
    <n v="0.21777777777777779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27"/>
    <x v="1172"/>
    <x v="536"/>
    <x v="3"/>
    <x v="1"/>
    <x v="2"/>
    <n v="74.025974025974023"/>
    <n v="17.532467532467532"/>
    <n v="0.24082304526748974"/>
    <n v="3.2532235939643351E-3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1"/>
    <x v="1173"/>
    <x v="537"/>
    <x v="3"/>
    <x v="1"/>
    <x v="2"/>
    <n v="181.81818181818181"/>
    <n v="18.831168831168831"/>
    <n v="0.51272294887039227"/>
    <n v="2.8199762187871577E-3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28"/>
    <x v="1174"/>
    <x v="538"/>
    <x v="3"/>
    <x v="1"/>
    <x v="2"/>
    <n v="131.16883116883116"/>
    <n v="11.038961038961039"/>
    <n v="1.0764013840830449"/>
    <n v="8.2062283737024209E-3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5"/>
    <x v="4"/>
    <x v="7"/>
    <s v="tige"/>
    <s v="SSEC calculé"/>
    <x v="54"/>
    <x v="54"/>
    <s v="Secteur 1"/>
    <s v="Hors influence"/>
    <s v="aval BV"/>
    <s v="Etang de Ponty, au NO site Les Salles"/>
    <x v="54"/>
    <x v="54"/>
    <x v="2"/>
    <x v="29"/>
    <x v="1175"/>
    <x v="539"/>
    <x v="3"/>
    <x v="1"/>
    <x v="2"/>
    <n v="128.57142857142856"/>
    <n v="12.987012987012987"/>
    <n v="0.76229999999999998"/>
    <n v="5.9290000000000002E-3"/>
    <n v="5.62"/>
    <n v="1.54"/>
    <n v="8.65"/>
    <n v="133382"/>
    <x v="1"/>
    <s v="VEG8"/>
    <s v="45.516835000000000"/>
    <s v="2.30557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53"/>
    <x v="3"/>
    <x v="6"/>
    <s v=""/>
    <s v="SSEC calculé"/>
    <x v="53"/>
    <x v="53"/>
    <m/>
    <m/>
    <m/>
    <s v="VC C-DO"/>
    <x v="53"/>
    <x v="53"/>
    <x v="25"/>
    <x v="43"/>
    <x v="1176"/>
    <x v="0"/>
    <x v="3"/>
    <x v="0"/>
    <x v="0"/>
    <n v="0.54327563249001332"/>
    <n v="0.27163781624500666"/>
    <n v="7.3627450980392162"/>
    <n v="13.552503844675126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13"/>
    <x v="1177"/>
    <x v="0"/>
    <x v="3"/>
    <x v="0"/>
    <x v="0"/>
    <n v="0.60319573901464718"/>
    <n v="0.30159786950732359"/>
    <n v="6.6313465783664451"/>
    <n v="10.99368936060309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33"/>
    <x v="1178"/>
    <x v="0"/>
    <x v="3"/>
    <x v="0"/>
    <x v="0"/>
    <n v="0.61384820239680427"/>
    <n v="0.30692410119840213"/>
    <n v="6.516268980477224"/>
    <n v="10.615440356482418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8"/>
    <x v="1179"/>
    <x v="0"/>
    <x v="3"/>
    <x v="0"/>
    <x v="0"/>
    <n v="0.66844207723035964"/>
    <n v="0.33422103861517982"/>
    <n v="5.9840637450199194"/>
    <n v="8.9522547261154557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12"/>
    <x v="1180"/>
    <x v="0"/>
    <x v="3"/>
    <x v="0"/>
    <x v="0"/>
    <n v="0.69906790945406128"/>
    <n v="0.34953395472703064"/>
    <n v="5.7219047619047618"/>
    <n v="8.1850485260770967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17"/>
    <x v="1181"/>
    <x v="0"/>
    <x v="3"/>
    <x v="0"/>
    <x v="0"/>
    <n v="0.70838881491344874"/>
    <n v="0.35419440745672437"/>
    <n v="5.6466165413533833"/>
    <n v="7.971069591271411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14"/>
    <x v="1182"/>
    <x v="540"/>
    <x v="3"/>
    <x v="1"/>
    <x v="0"/>
    <n v="1.1504660452729696"/>
    <n v="0.24919094540612516"/>
    <n v="18.527178679375524"/>
    <n v="16.10406387524423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25"/>
    <x v="1183"/>
    <x v="541"/>
    <x v="3"/>
    <x v="1"/>
    <x v="0"/>
    <n v="1.4380825565912119"/>
    <n v="0.48017576564580555"/>
    <n v="6.2371091370220535"/>
    <n v="4.337100890651446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0"/>
    <x v="1184"/>
    <x v="0"/>
    <x v="3"/>
    <x v="0"/>
    <x v="0"/>
    <n v="1.6193075898801601"/>
    <n v="0.80965379494008005"/>
    <n v="2.4701915960858476"/>
    <n v="1.5254616303432869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34"/>
    <x v="1185"/>
    <x v="0"/>
    <x v="3"/>
    <x v="0"/>
    <x v="0"/>
    <n v="2.9560585885486019"/>
    <n v="1.478029294274301"/>
    <n v="1.3531531531531531"/>
    <n v="0.45775586397208018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2"/>
    <x v="1186"/>
    <x v="542"/>
    <x v="3"/>
    <x v="1"/>
    <x v="0"/>
    <n v="2.9933422103861518"/>
    <n v="0.47893475366178428"/>
    <n v="13.049794261565836"/>
    <n v="4.3596065348914337"/>
    <m/>
    <m/>
    <m/>
    <m/>
    <x v="2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35"/>
    <x v="1187"/>
    <x v="0"/>
    <x v="3"/>
    <x v="0"/>
    <x v="0"/>
    <n v="3.0359520639147806"/>
    <n v="1.5179760319573903"/>
    <n v="1.3175438596491227"/>
    <n v="0.43398045552477676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4"/>
    <x v="1188"/>
    <x v="543"/>
    <x v="3"/>
    <x v="1"/>
    <x v="0"/>
    <n v="3.2543275632490016"/>
    <n v="0.52069241011984024"/>
    <n v="12.003247749590834"/>
    <n v="3.6883956873742698"/>
    <m/>
    <m/>
    <m/>
    <m/>
    <x v="2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38"/>
    <x v="1189"/>
    <x v="0"/>
    <x v="3"/>
    <x v="0"/>
    <x v="0"/>
    <n v="3.422103861517976"/>
    <n v="1.711051930758988"/>
    <n v="1.1688715953307394"/>
    <n v="0.34156520159275688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9"/>
    <x v="1190"/>
    <x v="0"/>
    <x v="3"/>
    <x v="0"/>
    <x v="0"/>
    <n v="4.9134487350199736"/>
    <n v="2.4567243675099868"/>
    <n v="0.81409214092140914"/>
    <n v="0.16568650347750088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26"/>
    <x v="1191"/>
    <x v="0"/>
    <x v="3"/>
    <x v="0"/>
    <x v="0"/>
    <n v="4.92676431424767"/>
    <n v="2.463382157123835"/>
    <n v="0.81189189189189181"/>
    <n v="0.16479211102994884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23"/>
    <x v="1192"/>
    <x v="544"/>
    <x v="3"/>
    <x v="1"/>
    <x v="0"/>
    <n v="5.0998668442077237"/>
    <n v="1.3009760319573902"/>
    <n v="3.0131464869133513"/>
    <n v="0.5908284625775265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24"/>
    <x v="1193"/>
    <x v="545"/>
    <x v="3"/>
    <x v="1"/>
    <x v="0"/>
    <n v="5.2396804260985359"/>
    <n v="2.7508322237017309"/>
    <n v="0.69243114441880116"/>
    <n v="0.13215140774041159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1"/>
    <x v="1194"/>
    <x v="546"/>
    <x v="3"/>
    <x v="1"/>
    <x v="0"/>
    <n v="5.4593874833555258"/>
    <n v="1.2010652463382157"/>
    <n v="3.7845192501511797"/>
    <n v="0.69321316021061852"/>
    <m/>
    <m/>
    <m/>
    <m/>
    <x v="8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30"/>
    <x v="1195"/>
    <x v="0"/>
    <x v="3"/>
    <x v="0"/>
    <x v="0"/>
    <n v="6.1784287616511318"/>
    <n v="3.0892143808255659"/>
    <n v="0.64741379310344838"/>
    <n v="0.10478615487514864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22"/>
    <x v="1196"/>
    <x v="547"/>
    <x v="3"/>
    <x v="1"/>
    <x v="0"/>
    <n v="9.4141145139813585"/>
    <n v="2.3243448735019974"/>
    <n v="1.7425222945292174"/>
    <n v="0.1850967812151969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29"/>
    <x v="1197"/>
    <x v="548"/>
    <x v="3"/>
    <x v="1"/>
    <x v="0"/>
    <n v="11.078561917443409"/>
    <n v="1.6717549933422102"/>
    <n v="3.9640409399983176"/>
    <n v="0.357811868502252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28"/>
    <x v="1198"/>
    <x v="549"/>
    <x v="3"/>
    <x v="1"/>
    <x v="0"/>
    <n v="12.450066577896139"/>
    <n v="1.7504793608521971"/>
    <n v="4.0631016237549931"/>
    <n v="0.32635179887058818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1"/>
    <x v="1199"/>
    <x v="0"/>
    <x v="3"/>
    <x v="0"/>
    <x v="0"/>
    <n v="26.098535286284953"/>
    <n v="13.049267643142477"/>
    <n v="0.15326530612244899"/>
    <n v="5.8725635152019999E-3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41"/>
    <x v="1200"/>
    <x v="0"/>
    <x v="3"/>
    <x v="0"/>
    <x v="0"/>
    <n v="71.770972037283627"/>
    <n v="35.885486018641814"/>
    <n v="5.5732838589981439E-2"/>
    <n v="7.765373243242312E-4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42"/>
    <x v="1201"/>
    <x v="0"/>
    <x v="3"/>
    <x v="0"/>
    <x v="0"/>
    <n v="97.203728362183753"/>
    <n v="48.601864181091877"/>
    <n v="4.1150684931506851E-2"/>
    <n v="4.2334471758303621E-4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3"/>
    <x v="3"/>
    <x v="6"/>
    <s v=""/>
    <s v="SSEC calculé"/>
    <x v="53"/>
    <x v="53"/>
    <m/>
    <m/>
    <m/>
    <s v="VC C-DO"/>
    <x v="53"/>
    <x v="53"/>
    <x v="25"/>
    <x v="16"/>
    <x v="1202"/>
    <x v="550"/>
    <x v="3"/>
    <x v="1"/>
    <x v="0"/>
    <n v="1174.434087882823"/>
    <n v="145.62982689747005"/>
    <n v="5.5376816005625273E-2"/>
    <n v="4.7151914762159389E-5"/>
    <m/>
    <m/>
    <m/>
    <m/>
    <x v="5"/>
    <s v="TOP1"/>
    <s v="45.608190999999998"/>
    <s v="2.244298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8"/>
    <x v="1203"/>
    <x v="0"/>
    <x v="3"/>
    <x v="0"/>
    <x v="1"/>
    <n v="4.812252852393592E-2"/>
    <n v="2.406126426196796E-2"/>
    <n v="83.121151832460725"/>
    <n v="1727.281470488747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25"/>
    <x v="1204"/>
    <x v="551"/>
    <x v="3"/>
    <x v="1"/>
    <x v="1"/>
    <n v="4.8752404551736128E-2"/>
    <n v="2.6711442453896221E-2"/>
    <n v="68.32841686002655"/>
    <n v="1401.539421250829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13"/>
    <x v="1205"/>
    <x v="0"/>
    <x v="3"/>
    <x v="0"/>
    <x v="1"/>
    <n v="4.9760206196216461E-2"/>
    <n v="2.4880103098108231E-2"/>
    <n v="80.385518987341783"/>
    <n v="1615.457915716071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12"/>
    <x v="1206"/>
    <x v="0"/>
    <x v="3"/>
    <x v="0"/>
    <x v="1"/>
    <n v="5.4169338390817917E-2"/>
    <n v="2.7084669195408959E-2"/>
    <n v="73.842511627906987"/>
    <n v="1363.1791308793945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2"/>
    <x v="1207"/>
    <x v="552"/>
    <x v="3"/>
    <x v="1"/>
    <x v="1"/>
    <n v="0.42298959318826868"/>
    <n v="0.10151750236518448"/>
    <n v="41.043825641790306"/>
    <n v="97.032707902868168"/>
    <m/>
    <m/>
    <m/>
    <m/>
    <x v="2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4"/>
    <x v="1208"/>
    <x v="553"/>
    <x v="3"/>
    <x v="1"/>
    <x v="1"/>
    <n v="0.43793755912961213"/>
    <n v="0.1051050141911069"/>
    <n v="39.642891433234922"/>
    <n v="90.521789252385645"/>
    <m/>
    <m/>
    <m/>
    <m/>
    <x v="2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17"/>
    <x v="1209"/>
    <x v="0"/>
    <x v="3"/>
    <x v="0"/>
    <x v="1"/>
    <n v="0.56953642384105962"/>
    <n v="0.28476821192052981"/>
    <n v="7.0232558139534884"/>
    <n v="12.331530557057869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33"/>
    <x v="1210"/>
    <x v="0"/>
    <x v="3"/>
    <x v="0"/>
    <x v="1"/>
    <n v="0.59035004730368967"/>
    <n v="0.29517502365184484"/>
    <n v="6.7756410256410264"/>
    <n v="11.477327827087445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23"/>
    <x v="1211"/>
    <x v="554"/>
    <x v="3"/>
    <x v="1"/>
    <x v="1"/>
    <n v="0.86754966887417218"/>
    <n v="0.36792781456953638"/>
    <n v="6.4086876720125474"/>
    <n v="7.3871132707930887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0"/>
    <x v="1212"/>
    <x v="0"/>
    <x v="3"/>
    <x v="0"/>
    <x v="1"/>
    <n v="1.2624408703878904"/>
    <n v="0.63122043519394522"/>
    <n v="3.1684652278177454"/>
    <n v="2.5097929749725392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14"/>
    <x v="1213"/>
    <x v="555"/>
    <x v="3"/>
    <x v="1"/>
    <x v="1"/>
    <n v="1.2771996215704824"/>
    <n v="0.43169347209082315"/>
    <n v="6.8534274269367552"/>
    <n v="5.3659798446460378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34"/>
    <x v="1214"/>
    <x v="0"/>
    <x v="3"/>
    <x v="0"/>
    <x v="1"/>
    <n v="1.3812677388836327"/>
    <n v="0.69063386944181637"/>
    <n v="2.8958904109589048"/>
    <n v="2.09654531807093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35"/>
    <x v="1215"/>
    <x v="0"/>
    <x v="3"/>
    <x v="0"/>
    <x v="1"/>
    <n v="1.6272469252601702"/>
    <n v="0.81362346263008511"/>
    <n v="2.4581395348837209"/>
    <n v="1.510612493239589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38"/>
    <x v="1216"/>
    <x v="0"/>
    <x v="3"/>
    <x v="0"/>
    <x v="1"/>
    <n v="1.8921475875118259"/>
    <n v="0.94607379375591294"/>
    <n v="2.1139999999999999"/>
    <n v="1.1172489999999999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22"/>
    <x v="1217"/>
    <x v="556"/>
    <x v="3"/>
    <x v="1"/>
    <x v="1"/>
    <n v="2.1381267738883634"/>
    <n v="0.94248628192999051"/>
    <n v="2.407040382793987"/>
    <n v="1.1257706569085151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26"/>
    <x v="1218"/>
    <x v="0"/>
    <x v="3"/>
    <x v="0"/>
    <x v="1"/>
    <n v="3.2828760643330184"/>
    <n v="1.6414380321665092"/>
    <n v="1.218443804034582"/>
    <n v="0.37115132589756572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30"/>
    <x v="1219"/>
    <x v="0"/>
    <x v="3"/>
    <x v="0"/>
    <x v="1"/>
    <n v="3.3680227057710503"/>
    <n v="1.6840113528855252"/>
    <n v="1.187640449438202"/>
    <n v="0.35262245928544367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24"/>
    <x v="1220"/>
    <x v="0"/>
    <x v="3"/>
    <x v="0"/>
    <x v="1"/>
    <n v="4.5316934720908231"/>
    <n v="2.2658467360454115"/>
    <n v="0.88267223382045934"/>
    <n v="0.19477756808939989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29"/>
    <x v="1221"/>
    <x v="557"/>
    <x v="3"/>
    <x v="1"/>
    <x v="1"/>
    <n v="9.460737937559129"/>
    <n v="1.2630085146641437"/>
    <n v="5.9307887612394623"/>
    <n v="0.62688437206301129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28"/>
    <x v="1222"/>
    <x v="558"/>
    <x v="3"/>
    <x v="1"/>
    <x v="1"/>
    <n v="11.069063386944181"/>
    <n v="1.4234815515610217"/>
    <n v="5.4626979592332034"/>
    <n v="0.49351040537687996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1"/>
    <x v="1223"/>
    <x v="0"/>
    <x v="3"/>
    <x v="0"/>
    <x v="1"/>
    <n v="20.306527909176918"/>
    <n v="10.153263954588459"/>
    <n v="0.1969809914275065"/>
    <n v="9.7003777459408469E-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41"/>
    <x v="1224"/>
    <x v="0"/>
    <x v="3"/>
    <x v="0"/>
    <x v="1"/>
    <n v="38.126773888363289"/>
    <n v="19.063386944181644"/>
    <n v="0.10491315136476428"/>
    <n v="2.7516923323214855E-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42"/>
    <x v="1225"/>
    <x v="0"/>
    <x v="3"/>
    <x v="0"/>
    <x v="1"/>
    <n v="45.884578997161775"/>
    <n v="22.942289498580887"/>
    <n v="8.7175257731958777E-2"/>
    <n v="1.8998813901583596E-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9"/>
    <x v="1226"/>
    <x v="0"/>
    <x v="3"/>
    <x v="0"/>
    <x v="1"/>
    <n v="48.722800378429518"/>
    <n v="24.361400189214759"/>
    <n v="8.2097087378640785E-2"/>
    <n v="1.6849829390140447E-3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1"/>
    <x v="1"/>
    <x v="4"/>
    <s v="Entier eviscéré"/>
    <s v="SSEC calculé"/>
    <x v="51"/>
    <x v="51"/>
    <m/>
    <m/>
    <m/>
    <s v="FP C-DO_Pisciculture"/>
    <x v="51"/>
    <x v="51"/>
    <x v="3"/>
    <x v="16"/>
    <x v="1227"/>
    <x v="559"/>
    <x v="3"/>
    <x v="1"/>
    <x v="1"/>
    <n v="536.42384105960264"/>
    <n v="66.73112582781458"/>
    <n v="0.12046230464843448"/>
    <n v="2.2456553088782231E-4"/>
    <m/>
    <m/>
    <m/>
    <m/>
    <x v="5"/>
    <s v="POI1"/>
    <s v="45.607894000000002"/>
    <s v="2.244273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1"/>
    <x v="1228"/>
    <x v="560"/>
    <x v="3"/>
    <x v="1"/>
    <x v="1"/>
    <n v="0.15691868758915836"/>
    <n v="8.9443651925820267E-2"/>
    <n v="19.614426816642883"/>
    <n v="124.99739271333326"/>
    <m/>
    <m/>
    <m/>
    <m/>
    <x v="8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43"/>
    <x v="1229"/>
    <x v="0"/>
    <x v="3"/>
    <x v="0"/>
    <x v="1"/>
    <n v="0.23466476462196861"/>
    <n v="0.11733238231098431"/>
    <n v="17.045592705167174"/>
    <n v="72.638057667612088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13"/>
    <x v="1230"/>
    <x v="0"/>
    <x v="3"/>
    <x v="0"/>
    <x v="1"/>
    <n v="0.25820256776034239"/>
    <n v="0.1291012838801712"/>
    <n v="15.491712707182318"/>
    <n v="59.998290650468526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8"/>
    <x v="1231"/>
    <x v="0"/>
    <x v="3"/>
    <x v="0"/>
    <x v="1"/>
    <n v="0.26390870185449361"/>
    <n v="0.13195435092724681"/>
    <n v="15.156756756756756"/>
    <n v="57.43181884587289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0"/>
    <x v="1232"/>
    <x v="0"/>
    <x v="3"/>
    <x v="0"/>
    <x v="1"/>
    <n v="0.26676176890156922"/>
    <n v="0.13338088445078461"/>
    <n v="14.994652406417112"/>
    <n v="56.209900197317616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33"/>
    <x v="1233"/>
    <x v="0"/>
    <x v="3"/>
    <x v="0"/>
    <x v="1"/>
    <n v="0.27746077032810273"/>
    <n v="0.13873038516405137"/>
    <n v="14.416452442159381"/>
    <n v="51.958525254260799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17"/>
    <x v="1234"/>
    <x v="0"/>
    <x v="3"/>
    <x v="0"/>
    <x v="1"/>
    <n v="0.29457917261055633"/>
    <n v="0.14728958630527816"/>
    <n v="13.578692493946733"/>
    <n v="46.095222461291335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25"/>
    <x v="1235"/>
    <x v="0"/>
    <x v="3"/>
    <x v="0"/>
    <x v="1"/>
    <n v="0.29885877318116977"/>
    <n v="0.14942938659058488"/>
    <n v="13.384248210023866"/>
    <n v="44.784525036881767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14"/>
    <x v="1236"/>
    <x v="561"/>
    <x v="3"/>
    <x v="1"/>
    <x v="1"/>
    <n v="0.34065620542082736"/>
    <n v="0.10117489300998574"/>
    <n v="33.279040548835084"/>
    <n v="97.690985865717735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12"/>
    <x v="1237"/>
    <x v="0"/>
    <x v="3"/>
    <x v="0"/>
    <x v="1"/>
    <n v="0.36590584878744653"/>
    <n v="0.18295292439372327"/>
    <n v="10.9317738791423"/>
    <n v="29.87592003617447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23"/>
    <x v="1238"/>
    <x v="0"/>
    <x v="3"/>
    <x v="0"/>
    <x v="1"/>
    <n v="0.39514978601997147"/>
    <n v="0.19757489300998574"/>
    <n v="10.122743682310469"/>
    <n v="25.617484914439128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29"/>
    <x v="1239"/>
    <x v="562"/>
    <x v="3"/>
    <x v="1"/>
    <x v="1"/>
    <n v="0.40684736091298151"/>
    <n v="0.19854151212553495"/>
    <n v="10.321168132199908"/>
    <n v="25.36864958159935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28"/>
    <x v="1240"/>
    <x v="0"/>
    <x v="3"/>
    <x v="0"/>
    <x v="1"/>
    <n v="0.54136947218259635"/>
    <n v="0.27068473609129817"/>
    <n v="7.3886693017127785"/>
    <n v="13.648108512518201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34"/>
    <x v="1241"/>
    <x v="0"/>
    <x v="3"/>
    <x v="0"/>
    <x v="1"/>
    <n v="1.1554921540656204"/>
    <n v="0.57774607703281022"/>
    <n v="3.4617283950617286"/>
    <n v="2.9958908702941631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35"/>
    <x v="1242"/>
    <x v="0"/>
    <x v="3"/>
    <x v="0"/>
    <x v="1"/>
    <n v="1.2054208273894436"/>
    <n v="0.60271041369472178"/>
    <n v="3.3183431952662725"/>
    <n v="2.7528503903924939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38"/>
    <x v="1243"/>
    <x v="0"/>
    <x v="3"/>
    <x v="0"/>
    <x v="1"/>
    <n v="1.2624821683309557"/>
    <n v="0.63124108416547786"/>
    <n v="3.1683615819209039"/>
    <n v="2.5096287784480831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22"/>
    <x v="1244"/>
    <x v="0"/>
    <x v="3"/>
    <x v="0"/>
    <x v="1"/>
    <n v="1.333808844507846"/>
    <n v="0.66690442225392299"/>
    <n v="2.9989304812834225"/>
    <n v="2.2483960078927048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9"/>
    <x v="1245"/>
    <x v="0"/>
    <x v="3"/>
    <x v="0"/>
    <x v="1"/>
    <n v="1.9186875891583455"/>
    <n v="0.95934379457917274"/>
    <n v="2.0847583643122674"/>
    <n v="1.0865543593924902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26"/>
    <x v="1246"/>
    <x v="0"/>
    <x v="3"/>
    <x v="0"/>
    <x v="1"/>
    <n v="2.0399429386590588"/>
    <n v="1.0199714693295294"/>
    <n v="1.9608391608391602"/>
    <n v="0.96122255367010567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30"/>
    <x v="1247"/>
    <x v="0"/>
    <x v="3"/>
    <x v="0"/>
    <x v="1"/>
    <n v="2.4108416547788871"/>
    <n v="1.2054208273894436"/>
    <n v="1.6591715976331363"/>
    <n v="0.68821259759812348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24"/>
    <x v="1248"/>
    <x v="0"/>
    <x v="3"/>
    <x v="0"/>
    <x v="1"/>
    <n v="4.0299572039942939"/>
    <n v="2.014978601997147"/>
    <n v="0.99256637168141593"/>
    <n v="0.24629700054820267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1"/>
    <x v="1249"/>
    <x v="0"/>
    <x v="3"/>
    <x v="0"/>
    <x v="1"/>
    <n v="4.2796005706134093"/>
    <n v="2.1398002853067046"/>
    <n v="0.93466666666666676"/>
    <n v="0.21840044444444448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41"/>
    <x v="1250"/>
    <x v="0"/>
    <x v="3"/>
    <x v="0"/>
    <x v="1"/>
    <n v="25.463623395149789"/>
    <n v="12.731811697574894"/>
    <n v="0.15708683473389354"/>
    <n v="6.1690684116783951E-3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42"/>
    <x v="1251"/>
    <x v="0"/>
    <x v="3"/>
    <x v="0"/>
    <x v="1"/>
    <n v="42.867332382310984"/>
    <n v="21.433666191155492"/>
    <n v="9.3311148086522466E-2"/>
    <n v="2.1767425893062312E-3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6"/>
    <x v="1"/>
    <x v="8"/>
    <s v="Entier eviscéré"/>
    <s v="SSEC calculé"/>
    <x v="55"/>
    <x v="55"/>
    <s v="Secteur 5"/>
    <m/>
    <m/>
    <s v="FP C-DO_Etang du Quinsac"/>
    <x v="33"/>
    <x v="33"/>
    <x v="7"/>
    <x v="16"/>
    <x v="1252"/>
    <x v="563"/>
    <x v="3"/>
    <x v="1"/>
    <x v="1"/>
    <n v="506.41940085592012"/>
    <n v="62.897289586305284"/>
    <n v="0.12801075918561194"/>
    <n v="2.5277617518060279E-4"/>
    <m/>
    <m/>
    <m/>
    <m/>
    <x v="5"/>
    <s v="POI3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7"/>
    <x v="5"/>
    <x v="9"/>
    <s v="pele"/>
    <s v="SSEC calculé"/>
    <x v="56"/>
    <x v="56"/>
    <m/>
    <m/>
    <m/>
    <s v="PLA C-DO - Laiterie Fromagerie Duroux"/>
    <x v="55"/>
    <x v="55"/>
    <x v="27"/>
    <x v="0"/>
    <x v="1253"/>
    <x v="0"/>
    <x v="3"/>
    <x v="0"/>
    <x v="0"/>
    <n v="3.6600000000000001E-2"/>
    <n v="1.83E-2"/>
    <n v="109.2896174863388"/>
    <n v="2986.0551225775625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23"/>
    <x v="1254"/>
    <x v="564"/>
    <x v="3"/>
    <x v="1"/>
    <x v="0"/>
    <n v="3.6646666666666675E-2"/>
    <n v="1.6417706666666667E-2"/>
    <n v="135.95947975333485"/>
    <n v="3710.0094529743906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25"/>
    <x v="1255"/>
    <x v="0"/>
    <x v="3"/>
    <x v="0"/>
    <x v="0"/>
    <n v="4.5066666666666672E-2"/>
    <n v="2.2533333333333336E-2"/>
    <n v="88.757396449704146"/>
    <n v="1969.4688561324881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8"/>
    <x v="1256"/>
    <x v="0"/>
    <x v="3"/>
    <x v="0"/>
    <x v="0"/>
    <n v="4.5733333333333334E-2"/>
    <n v="2.2866666666666667E-2"/>
    <n v="87.463556851311949"/>
    <n v="1912.4684442706694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14"/>
    <x v="1257"/>
    <x v="0"/>
    <x v="3"/>
    <x v="0"/>
    <x v="0"/>
    <n v="5.5066666666666673E-2"/>
    <n v="2.7533333333333337E-2"/>
    <n v="72.639225181598064"/>
    <n v="1319.1142587457273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13"/>
    <x v="1258"/>
    <x v="0"/>
    <x v="3"/>
    <x v="0"/>
    <x v="0"/>
    <n v="6.3533333333333344E-2"/>
    <n v="3.1766666666666672E-2"/>
    <n v="62.959076600209855"/>
    <n v="990.96133158777297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29"/>
    <x v="1259"/>
    <x v="565"/>
    <x v="3"/>
    <x v="1"/>
    <x v="0"/>
    <n v="7.1466666666666664E-2"/>
    <n v="3.8591999999999994E-2"/>
    <n v="47.985381733308778"/>
    <n v="671.43724440264157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12"/>
    <x v="1260"/>
    <x v="0"/>
    <x v="3"/>
    <x v="0"/>
    <x v="0"/>
    <n v="7.8E-2"/>
    <n v="3.9E-2"/>
    <n v="51.282051282051285"/>
    <n v="657.46219592373438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28"/>
    <x v="1261"/>
    <x v="0"/>
    <x v="3"/>
    <x v="0"/>
    <x v="0"/>
    <n v="9.8000000000000004E-2"/>
    <n v="4.9000000000000002E-2"/>
    <n v="40.816326530612237"/>
    <n v="416.49312786339021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17"/>
    <x v="1262"/>
    <x v="0"/>
    <x v="3"/>
    <x v="0"/>
    <x v="0"/>
    <n v="0.12266666666666667"/>
    <n v="6.1333333333333337E-2"/>
    <n v="32.608695652173907"/>
    <n v="265.83175803402645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33"/>
    <x v="1263"/>
    <x v="0"/>
    <x v="3"/>
    <x v="0"/>
    <x v="0"/>
    <n v="0.13"/>
    <n v="6.5000000000000002E-2"/>
    <n v="30.769230769230766"/>
    <n v="236.68639053254435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34"/>
    <x v="1264"/>
    <x v="0"/>
    <x v="3"/>
    <x v="0"/>
    <x v="0"/>
    <n v="0.18000000000000002"/>
    <n v="9.0000000000000011E-2"/>
    <n v="22.222222222222221"/>
    <n v="123.45679012345677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38"/>
    <x v="1265"/>
    <x v="0"/>
    <x v="3"/>
    <x v="0"/>
    <x v="0"/>
    <n v="0.18066666666666667"/>
    <n v="9.0333333333333335E-2"/>
    <n v="22.140221402214024"/>
    <n v="122.54735093476395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35"/>
    <x v="1265"/>
    <x v="0"/>
    <x v="3"/>
    <x v="0"/>
    <x v="0"/>
    <n v="0.18066666666666667"/>
    <n v="9.0333333333333335E-2"/>
    <n v="22.140221402214024"/>
    <n v="122.54735093476395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22"/>
    <x v="1266"/>
    <x v="0"/>
    <x v="3"/>
    <x v="0"/>
    <x v="0"/>
    <n v="0.22933333333333333"/>
    <n v="0.11466666666666667"/>
    <n v="17.441860465116278"/>
    <n v="76.05462412114656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26"/>
    <x v="1267"/>
    <x v="0"/>
    <x v="3"/>
    <x v="0"/>
    <x v="0"/>
    <n v="0.28933333333333333"/>
    <n v="0.14466666666666667"/>
    <n v="13.824884792626728"/>
    <n v="47.781859882350446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30"/>
    <x v="1268"/>
    <x v="566"/>
    <x v="3"/>
    <x v="1"/>
    <x v="0"/>
    <n v="0.32286666666666669"/>
    <n v="0.11590913333333333"/>
    <n v="24.031888085330021"/>
    <n v="74.432855932263124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1"/>
    <x v="1269"/>
    <x v="0"/>
    <x v="3"/>
    <x v="0"/>
    <x v="0"/>
    <n v="0.59200000000000008"/>
    <n v="0.29600000000000004"/>
    <n v="6.7567567567567552"/>
    <n v="11.413440467494517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24"/>
    <x v="1270"/>
    <x v="0"/>
    <x v="3"/>
    <x v="0"/>
    <x v="0"/>
    <n v="0.67333333333333334"/>
    <n v="0.33666666666666667"/>
    <n v="5.9405940594059405"/>
    <n v="8.8226644446622888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41"/>
    <x v="1271"/>
    <x v="0"/>
    <x v="3"/>
    <x v="0"/>
    <x v="0"/>
    <n v="4.4266666666666667"/>
    <n v="2.2133333333333334"/>
    <n v="0.90361445783132532"/>
    <n v="0.20412977210045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42"/>
    <x v="1272"/>
    <x v="0"/>
    <x v="3"/>
    <x v="0"/>
    <x v="0"/>
    <n v="7.2666666666666666"/>
    <n v="3.6333333333333333"/>
    <n v="0.55045871559633031"/>
    <n v="7.5751199393990401E-2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9"/>
    <x v="1273"/>
    <x v="0"/>
    <x v="3"/>
    <x v="0"/>
    <x v="0"/>
    <n v="39.4"/>
    <n v="19.7"/>
    <n v="0.10152284263959391"/>
    <n v="2.576721894405937E-3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57"/>
    <x v="5"/>
    <x v="9"/>
    <s v="pele"/>
    <s v="SSEC calculé"/>
    <x v="56"/>
    <x v="56"/>
    <m/>
    <m/>
    <m/>
    <s v="PLA C-DO - Laiterie Fromagerie Duroux"/>
    <x v="55"/>
    <x v="55"/>
    <x v="27"/>
    <x v="16"/>
    <x v="565"/>
    <x v="567"/>
    <x v="3"/>
    <x v="1"/>
    <x v="0"/>
    <n v="48"/>
    <n v="6.0624000000000002"/>
    <n v="1.3060267177542526"/>
    <n v="2.7208889953213595E-2"/>
    <m/>
    <n v="15"/>
    <m/>
    <m/>
    <x v="5"/>
    <s v="FROM1"/>
    <s v="45.169148999999997"/>
    <s v="2.200438000000000"/>
    <s v="basanites, hawaïtes, benmoréites, téphrites"/>
    <s v="cénozoïque"/>
    <s v="néogène, quaternaire"/>
    <s v="tholéiitique, peralcalin"/>
    <s v="Massif central"/>
    <s v="pq1 (b-h-t)"/>
    <s v="T"/>
    <s v="16775-pq1 (b-h-t)"/>
  </r>
  <r>
    <x v="38"/>
    <x v="0"/>
    <x v="0"/>
    <s v="Filtrée"/>
    <s v="Liquide filtré"/>
    <x v="38"/>
    <x v="38"/>
    <s v="dordogne"/>
    <s v="aval"/>
    <s v="aval BV"/>
    <s v="Dordogne aval confluence L'Isle. "/>
    <x v="38"/>
    <x v="38"/>
    <x v="12"/>
    <x v="0"/>
    <x v="1274"/>
    <x v="568"/>
    <x v="0"/>
    <x v="1"/>
    <x v="0"/>
    <n v="5.1008E-4"/>
    <n v="1.06507E-4"/>
    <n v="44965.765508634009"/>
    <n v="88154339.532296926"/>
    <m/>
    <m/>
    <m/>
    <m/>
    <x v="0"/>
    <m/>
    <m/>
    <m/>
    <m/>
    <m/>
    <m/>
    <m/>
    <m/>
    <m/>
    <m/>
    <m/>
  </r>
  <r>
    <x v="38"/>
    <x v="0"/>
    <x v="0"/>
    <s v="Filtrée"/>
    <s v="Liquide filtré"/>
    <x v="38"/>
    <x v="38"/>
    <s v="dordogne"/>
    <s v="aval"/>
    <s v="aval BV"/>
    <s v="Dordogne aval confluence L'Isle. "/>
    <x v="38"/>
    <x v="38"/>
    <x v="12"/>
    <x v="2"/>
    <x v="1275"/>
    <x v="569"/>
    <x v="0"/>
    <x v="1"/>
    <x v="0"/>
    <n v="1.139952E-2"/>
    <n v="2.7829759999999999E-3"/>
    <n v="1471.8638632318509"/>
    <n v="129116.30167163626"/>
    <m/>
    <m/>
    <m/>
    <m/>
    <x v="0"/>
    <m/>
    <m/>
    <m/>
    <m/>
    <m/>
    <m/>
    <m/>
    <m/>
    <m/>
    <m/>
    <m/>
  </r>
  <r>
    <x v="38"/>
    <x v="0"/>
    <x v="0"/>
    <s v="Filtrée"/>
    <s v="Liquide filtré"/>
    <x v="38"/>
    <x v="38"/>
    <s v="dordogne"/>
    <s v="aval"/>
    <s v="aval BV"/>
    <s v="Dordogne aval confluence L'Isle. "/>
    <x v="38"/>
    <x v="38"/>
    <x v="12"/>
    <x v="5"/>
    <x v="1276"/>
    <x v="0"/>
    <x v="0"/>
    <x v="0"/>
    <x v="0"/>
    <n v="0.1031"/>
    <n v="5.1549999999999999E-2"/>
    <n v="38.797284190106694"/>
    <n v="376.30731513197571"/>
    <m/>
    <m/>
    <m/>
    <m/>
    <x v="0"/>
    <m/>
    <m/>
    <m/>
    <m/>
    <m/>
    <m/>
    <m/>
    <m/>
    <m/>
    <m/>
    <m/>
  </r>
  <r>
    <x v="38"/>
    <x v="0"/>
    <x v="0"/>
    <s v="Filtrée"/>
    <s v="Liquide filtré"/>
    <x v="38"/>
    <x v="38"/>
    <s v="dordogne"/>
    <s v="aval"/>
    <s v="aval BV"/>
    <s v="Dordogne aval confluence L'Isle. "/>
    <x v="38"/>
    <x v="38"/>
    <x v="12"/>
    <x v="3"/>
    <x v="1277"/>
    <x v="570"/>
    <x v="0"/>
    <x v="1"/>
    <x v="0"/>
    <n v="2.3082459999999999E-2"/>
    <n v="1.2148357E-2"/>
    <n v="156.4036917105955"/>
    <n v="6775.8675509714085"/>
    <m/>
    <m/>
    <m/>
    <m/>
    <x v="0"/>
    <m/>
    <m/>
    <m/>
    <m/>
    <m/>
    <m/>
    <m/>
    <m/>
    <m/>
    <m/>
    <m/>
  </r>
  <r>
    <x v="49"/>
    <x v="0"/>
    <x v="0"/>
    <s v="Filtrée"/>
    <s v="Liquide filtré"/>
    <x v="49"/>
    <x v="49"/>
    <s v="dordogne"/>
    <m/>
    <s v="Dordogne"/>
    <s v="La Cère à Bretenoux"/>
    <x v="49"/>
    <x v="49"/>
    <x v="23"/>
    <x v="1"/>
    <x v="547"/>
    <x v="0"/>
    <x v="0"/>
    <x v="0"/>
    <x v="0"/>
    <n v="1.2999999999999999E-2"/>
    <n v="6.4999999999999997E-3"/>
    <n v="307.69230769230768"/>
    <n v="23668.639053254439"/>
    <m/>
    <m/>
    <m/>
    <m/>
    <x v="0"/>
    <m/>
    <m/>
    <m/>
    <m/>
    <m/>
    <m/>
    <m/>
    <m/>
    <m/>
    <m/>
    <m/>
  </r>
  <r>
    <x v="50"/>
    <x v="0"/>
    <x v="3"/>
    <s v="Filtrée"/>
    <s v="Liquide filtré"/>
    <x v="50"/>
    <x v="50"/>
    <s v="dordogne"/>
    <s v="Amont total"/>
    <s v="Dordogne"/>
    <s v="chateau du Val"/>
    <x v="50"/>
    <x v="50"/>
    <x v="24"/>
    <x v="1"/>
    <x v="56"/>
    <x v="0"/>
    <x v="0"/>
    <x v="0"/>
    <x v="0"/>
    <n v="1.4E-2"/>
    <n v="7.0000000000000001E-3"/>
    <n v="285.71428571428567"/>
    <n v="20408.163265306121"/>
    <m/>
    <m/>
    <m/>
    <m/>
    <x v="0"/>
    <m/>
    <m/>
    <m/>
    <m/>
    <m/>
    <m/>
    <m/>
    <m/>
    <m/>
    <m/>
    <m/>
  </r>
  <r>
    <x v="58"/>
    <x v="6"/>
    <x v="10"/>
    <m/>
    <s v="SSEC"/>
    <x v="57"/>
    <x v="57"/>
    <s v="Secteur 7"/>
    <m/>
    <m/>
    <s v="Etang de la Narde"/>
    <x v="56"/>
    <x v="56"/>
    <x v="28"/>
    <x v="29"/>
    <x v="510"/>
    <x v="251"/>
    <x v="3"/>
    <x v="1"/>
    <x v="0"/>
    <n v="37.4"/>
    <n v="4.7946799999999996"/>
    <n v="1.6268681147606308"/>
    <n v="4.3499147453492801E-2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67"/>
    <x v="6"/>
    <x v="10"/>
    <m/>
    <s v="SSEC"/>
    <x v="65"/>
    <x v="65"/>
    <s v="dordogne"/>
    <m/>
    <m/>
    <s v="SR C-DO_Secteur 0 Point 0B"/>
    <x v="50"/>
    <x v="50"/>
    <x v="32"/>
    <x v="29"/>
    <x v="750"/>
    <x v="571"/>
    <x v="3"/>
    <x v="1"/>
    <x v="0"/>
    <n v="24.6"/>
    <n v="0.85091399999999995"/>
    <n v="33.975336663020975"/>
    <n v="1.3811112464642672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29"/>
    <x v="868"/>
    <x v="374"/>
    <x v="3"/>
    <x v="1"/>
    <x v="0"/>
    <n v="80.3"/>
    <n v="9.7965999999999998"/>
    <n v="0.83669041417179535"/>
    <n v="1.0419556839001188E-2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29"/>
    <x v="887"/>
    <x v="389"/>
    <x v="3"/>
    <x v="1"/>
    <x v="0"/>
    <n v="65.3"/>
    <n v="8.2408599999999996"/>
    <n v="0.96154166791010043"/>
    <n v="1.4724987257428797E-2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29"/>
    <x v="906"/>
    <x v="408"/>
    <x v="3"/>
    <x v="1"/>
    <x v="0"/>
    <n v="94.7"/>
    <n v="11.5534"/>
    <n v="0.70946399427661211"/>
    <n v="7.4917000451595788E-3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29"/>
    <x v="923"/>
    <x v="421"/>
    <x v="3"/>
    <x v="1"/>
    <x v="0"/>
    <n v="116"/>
    <n v="16.181999999999999"/>
    <n v="0.44298966638005244"/>
    <n v="3.8188764343107971E-3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29"/>
    <x v="875"/>
    <x v="432"/>
    <x v="3"/>
    <x v="1"/>
    <x v="0"/>
    <n v="123"/>
    <n v="20.0367"/>
    <n v="0.30637457368246152"/>
    <n v="2.4908501925403376E-3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29"/>
    <x v="953"/>
    <x v="441"/>
    <x v="3"/>
    <x v="1"/>
    <x v="0"/>
    <n v="61.5"/>
    <n v="8.7391500000000004"/>
    <n v="0.8052611155194459"/>
    <n v="1.3093676675112942E-2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29"/>
    <x v="971"/>
    <x v="459"/>
    <x v="3"/>
    <x v="1"/>
    <x v="0"/>
    <n v="184"/>
    <n v="22.319199999999999"/>
    <n v="0.36936911194239197"/>
    <n v="2.0074408257738691E-3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29"/>
    <x v="1042"/>
    <x v="482"/>
    <x v="3"/>
    <x v="1"/>
    <x v="0"/>
    <n v="299"/>
    <n v="28"/>
    <n v="0.38137755102040816"/>
    <n v="1.2755102040816326E-3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29"/>
    <x v="890"/>
    <x v="184"/>
    <x v="3"/>
    <x v="1"/>
    <x v="0"/>
    <n v="72"/>
    <n v="7"/>
    <n v="1.4693877551020409"/>
    <n v="2.0408163265306121E-2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80"/>
    <x v="6"/>
    <x v="10"/>
    <m/>
    <s v="SSEC"/>
    <x v="60"/>
    <x v="78"/>
    <s v="Secteur 3"/>
    <m/>
    <m/>
    <s v="Plan d'eau du Puy Nachet"/>
    <x v="70"/>
    <x v="70"/>
    <x v="3"/>
    <x v="29"/>
    <x v="1058"/>
    <x v="135"/>
    <x v="3"/>
    <x v="1"/>
    <x v="0"/>
    <n v="98"/>
    <n v="11"/>
    <n v="0.80991735537190079"/>
    <n v="8.2644628099173556E-3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29"/>
    <x v="327"/>
    <x v="184"/>
    <x v="3"/>
    <x v="1"/>
    <x v="0"/>
    <n v="46"/>
    <n v="7"/>
    <n v="0.93877551020408168"/>
    <n v="2.0408163265306121E-2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29"/>
    <x v="254"/>
    <x v="493"/>
    <x v="3"/>
    <x v="1"/>
    <x v="0"/>
    <n v="150"/>
    <n v="15"/>
    <n v="0.66666666666666663"/>
    <n v="4.4444444444444444E-3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29"/>
    <x v="1074"/>
    <x v="494"/>
    <x v="3"/>
    <x v="1"/>
    <x v="0"/>
    <n v="205"/>
    <n v="21"/>
    <n v="0.46485260770975056"/>
    <n v="2.2675736961451248E-3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29"/>
    <x v="1079"/>
    <x v="498"/>
    <x v="3"/>
    <x v="1"/>
    <x v="0"/>
    <n v="120"/>
    <n v="19"/>
    <n v="0.33240997229916897"/>
    <n v="2.7700831024930748E-3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29"/>
    <x v="1084"/>
    <x v="495"/>
    <x v="3"/>
    <x v="1"/>
    <x v="0"/>
    <n v="294"/>
    <n v="23"/>
    <n v="0.55576559546313797"/>
    <n v="1.890359168241966E-3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6"/>
    <x v="6"/>
    <x v="10"/>
    <m/>
    <s v="SSEC"/>
    <x v="78"/>
    <x v="84"/>
    <s v="Secteur 1"/>
    <m/>
    <m/>
    <s v="Etang de Sornac"/>
    <x v="75"/>
    <x v="75"/>
    <x v="3"/>
    <x v="29"/>
    <x v="1087"/>
    <x v="183"/>
    <x v="3"/>
    <x v="1"/>
    <x v="0"/>
    <n v="44"/>
    <n v="6"/>
    <n v="1.2222222222222223"/>
    <n v="2.7777777777777776E-2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29"/>
    <x v="1097"/>
    <x v="508"/>
    <x v="3"/>
    <x v="1"/>
    <x v="0"/>
    <n v="523"/>
    <n v="41"/>
    <n v="0.31112433075550266"/>
    <n v="5.9488399762046404E-4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8"/>
    <x v="6"/>
    <x v="10"/>
    <m/>
    <s v="SSEC"/>
    <x v="79"/>
    <x v="86"/>
    <s v="Secteur 3"/>
    <m/>
    <m/>
    <s v="Plan d'eau du Puy Nachet"/>
    <x v="59"/>
    <x v="59"/>
    <x v="3"/>
    <x v="29"/>
    <x v="565"/>
    <x v="183"/>
    <x v="3"/>
    <x v="1"/>
    <x v="0"/>
    <n v="48"/>
    <n v="6"/>
    <n v="1.3333333333333333"/>
    <n v="2.7777777777777776E-2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29"/>
    <x v="1104"/>
    <x v="134"/>
    <x v="3"/>
    <x v="1"/>
    <x v="0"/>
    <n v="163"/>
    <n v="16"/>
    <n v="0.63671875"/>
    <n v="3.90625E-3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29"/>
    <x v="1113"/>
    <x v="519"/>
    <x v="3"/>
    <x v="1"/>
    <x v="0"/>
    <n v="558"/>
    <n v="43"/>
    <n v="0.30178474851270959"/>
    <n v="5.4083288263926451E-4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29"/>
    <x v="1118"/>
    <x v="482"/>
    <x v="3"/>
    <x v="1"/>
    <x v="0"/>
    <n v="293"/>
    <n v="28"/>
    <n v="0.37372448979591838"/>
    <n v="1.2755102040816326E-3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29"/>
    <x v="1121"/>
    <x v="503"/>
    <x v="3"/>
    <x v="1"/>
    <x v="0"/>
    <n v="227"/>
    <n v="22"/>
    <n v="0.46900826446280991"/>
    <n v="2.0661157024793389E-3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29"/>
    <x v="1128"/>
    <x v="495"/>
    <x v="3"/>
    <x v="1"/>
    <x v="0"/>
    <n v="245"/>
    <n v="23"/>
    <n v="0.46313799621928164"/>
    <n v="1.890359168241966E-3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58"/>
    <x v="6"/>
    <x v="10"/>
    <m/>
    <s v="SSEC"/>
    <x v="57"/>
    <x v="57"/>
    <s v="Secteur 7"/>
    <m/>
    <m/>
    <s v="Etang de la Narde"/>
    <x v="56"/>
    <x v="56"/>
    <x v="28"/>
    <x v="26"/>
    <x v="511"/>
    <x v="252"/>
    <x v="3"/>
    <x v="1"/>
    <x v="0"/>
    <n v="39.6"/>
    <n v="12.580920000000001"/>
    <n v="0.25019025192307959"/>
    <n v="6.3179356546232222E-3"/>
    <m/>
    <m/>
    <m/>
    <m/>
    <x v="0"/>
    <s v="S62B"/>
    <s v="45.183289000000002"/>
    <s v="0.072866000000000"/>
    <s v="marnes, argiles, calcaires, conglomérats"/>
    <s v="cénozoïque"/>
    <s v="paléogène"/>
    <s v="siliceux, alumineux, carbonaté"/>
    <s v="Bassin d'Aquitaine"/>
    <s v="g"/>
    <s v="T"/>
    <s v="16629-g"/>
  </r>
  <r>
    <x v="67"/>
    <x v="6"/>
    <x v="10"/>
    <m/>
    <s v="SSEC"/>
    <x v="65"/>
    <x v="65"/>
    <s v="dordogne"/>
    <m/>
    <m/>
    <s v="SR C-DO_Secteur 0 Point 0B"/>
    <x v="50"/>
    <x v="50"/>
    <x v="32"/>
    <x v="26"/>
    <x v="848"/>
    <x v="358"/>
    <x v="3"/>
    <x v="1"/>
    <x v="0"/>
    <n v="22.3"/>
    <n v="6.4246299999999996"/>
    <n v="0.54026722285693329"/>
    <n v="2.4227229724526157E-2"/>
    <m/>
    <m/>
    <m/>
    <m/>
    <x v="0"/>
    <s v="S0B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68"/>
    <x v="6"/>
    <x v="10"/>
    <m/>
    <s v="SSEC"/>
    <x v="66"/>
    <x v="66"/>
    <s v="dordogne"/>
    <s v="amont"/>
    <s v="aval BV"/>
    <s v="Dordogne amontl confluence Le Combret "/>
    <x v="64"/>
    <x v="64"/>
    <x v="33"/>
    <x v="26"/>
    <x v="867"/>
    <x v="373"/>
    <x v="3"/>
    <x v="1"/>
    <x v="0"/>
    <n v="76"/>
    <n v="21.758800000000001"/>
    <n v="0.16052538185280205"/>
    <n v="2.1121760770105532E-3"/>
    <m/>
    <m/>
    <m/>
    <m/>
    <x v="0"/>
    <s v="S1s"/>
    <s v="45.398434000000002"/>
    <s v="2.40224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69"/>
    <x v="6"/>
    <x v="10"/>
    <m/>
    <s v="SSEC"/>
    <x v="67"/>
    <x v="67"/>
    <s v="dordogne"/>
    <s v="aval"/>
    <s v="aval BV"/>
    <s v="Dordogne aval confluence Le Combret"/>
    <x v="40"/>
    <x v="40"/>
    <x v="31"/>
    <x v="26"/>
    <x v="889"/>
    <x v="391"/>
    <x v="3"/>
    <x v="1"/>
    <x v="0"/>
    <n v="70.3"/>
    <n v="26.158629999999999"/>
    <n v="0.10273663453781054"/>
    <n v="1.4614030517469494E-3"/>
    <m/>
    <m/>
    <m/>
    <m/>
    <x v="0"/>
    <s v="S2B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0"/>
    <x v="6"/>
    <x v="10"/>
    <m/>
    <s v="SSEC"/>
    <x v="68"/>
    <x v="68"/>
    <s v="dordogne"/>
    <s v="aval"/>
    <s v="aval BV"/>
    <s v="Dordogne aval confluence Le Combret"/>
    <x v="40"/>
    <x v="40"/>
    <x v="31"/>
    <x v="26"/>
    <x v="903"/>
    <x v="404"/>
    <x v="3"/>
    <x v="1"/>
    <x v="0"/>
    <n v="84.5"/>
    <n v="24.302199999999999"/>
    <n v="0.14307558411837668"/>
    <n v="1.6932021789157004E-3"/>
    <m/>
    <m/>
    <m/>
    <m/>
    <x v="0"/>
    <s v="S2B - bis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71"/>
    <x v="6"/>
    <x v="10"/>
    <m/>
    <s v="SSEC"/>
    <x v="69"/>
    <x v="69"/>
    <s v="dordogne"/>
    <s v="aval"/>
    <s v="aval BV"/>
    <s v="Dordogne au barrage de Marèges"/>
    <x v="65"/>
    <x v="65"/>
    <x v="34"/>
    <x v="26"/>
    <x v="920"/>
    <x v="418"/>
    <x v="3"/>
    <x v="1"/>
    <x v="0"/>
    <n v="81.8"/>
    <n v="34.912239999999997"/>
    <n v="6.7111643564988471E-2"/>
    <n v="8.2043574040328198E-4"/>
    <m/>
    <m/>
    <m/>
    <m/>
    <x v="0"/>
    <s v="S5B"/>
    <s v="45.392470000000003"/>
    <s v="2.363600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2"/>
    <x v="6"/>
    <x v="10"/>
    <m/>
    <s v="SSEC"/>
    <x v="70"/>
    <x v="70"/>
    <s v="Secteur 1"/>
    <m/>
    <m/>
    <s v="SR C-DO_Secteur 1 Point 5B RG"/>
    <x v="66"/>
    <x v="66"/>
    <x v="35"/>
    <x v="26"/>
    <x v="939"/>
    <x v="431"/>
    <x v="3"/>
    <x v="1"/>
    <x v="0"/>
    <n v="84.1"/>
    <n v="30.47784"/>
    <n v="9.0537318210698201E-2"/>
    <n v="1.0765436172496814E-3"/>
    <m/>
    <m/>
    <m/>
    <m/>
    <x v="0"/>
    <s v="S5B-RG"/>
    <s v="45.392491999999997"/>
    <s v="2.364871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73"/>
    <x v="6"/>
    <x v="10"/>
    <m/>
    <s v="SSEC"/>
    <x v="71"/>
    <x v="71"/>
    <s v="dordogne"/>
    <s v="aval"/>
    <s v="aval BV"/>
    <s v="Dordogne aval confluence Le Doustre, en aval du barrage d'Argentat à Longour"/>
    <x v="45"/>
    <x v="45"/>
    <x v="36"/>
    <x v="26"/>
    <x v="952"/>
    <x v="440"/>
    <x v="3"/>
    <x v="1"/>
    <x v="0"/>
    <n v="53.8"/>
    <n v="34.32978"/>
    <n v="4.5649942526188252E-2"/>
    <n v="8.4851194286595267E-4"/>
    <m/>
    <m/>
    <m/>
    <m/>
    <x v="0"/>
    <s v="S24b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74"/>
    <x v="6"/>
    <x v="10"/>
    <m/>
    <s v="SSEC"/>
    <x v="72"/>
    <x v="72"/>
    <s v="Secteur 5"/>
    <s v="amont"/>
    <s v="aval BV"/>
    <s v="Microcentrale sur le Riou Tort en amont de la confluence avec La Maronne (indication des acteurs locaux)"/>
    <x v="67"/>
    <x v="67"/>
    <x v="37"/>
    <x v="26"/>
    <x v="972"/>
    <x v="461"/>
    <x v="3"/>
    <x v="1"/>
    <x v="0"/>
    <n v="199"/>
    <n v="56.615499999999997"/>
    <n v="6.2084384816462813E-2"/>
    <n v="3.1198183324855682E-4"/>
    <m/>
    <m/>
    <m/>
    <m/>
    <x v="0"/>
    <s v="RT"/>
    <s v="45.100230000000003"/>
    <s v="2.15113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78"/>
    <x v="6"/>
    <x v="10"/>
    <m/>
    <s v="SSEC"/>
    <x v="54"/>
    <x v="76"/>
    <s v="Secteur 1"/>
    <s v="Hors influence"/>
    <s v="aval BV"/>
    <s v="Etang de Ponty, au NO site Les Salles"/>
    <x v="54"/>
    <x v="54"/>
    <x v="3"/>
    <x v="26"/>
    <x v="168"/>
    <x v="337"/>
    <x v="3"/>
    <x v="1"/>
    <x v="0"/>
    <n v="220"/>
    <n v="90"/>
    <n v="2.7160493827160494E-2"/>
    <n v="1.2345679012345679E-4"/>
    <m/>
    <m/>
    <m/>
    <m/>
    <x v="0"/>
    <s v="S8"/>
    <s v="45.545433000000003"/>
    <s v="2.282020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79"/>
    <x v="6"/>
    <x v="10"/>
    <m/>
    <s v="SSEC"/>
    <x v="5"/>
    <x v="77"/>
    <s v="Secteur 2"/>
    <s v="aval"/>
    <s v="aval BV"/>
    <s v="La Luzège aval confluence La Soudeillette"/>
    <x v="5"/>
    <x v="5"/>
    <x v="3"/>
    <x v="26"/>
    <x v="1047"/>
    <x v="336"/>
    <x v="3"/>
    <x v="1"/>
    <x v="0"/>
    <n v="42"/>
    <n v="18"/>
    <n v="0.12962962962962962"/>
    <n v="3.0864197530864196E-3"/>
    <m/>
    <m/>
    <m/>
    <m/>
    <x v="0"/>
    <s v="S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80"/>
    <x v="6"/>
    <x v="10"/>
    <m/>
    <s v="SSEC"/>
    <x v="60"/>
    <x v="78"/>
    <s v="Secteur 3"/>
    <m/>
    <m/>
    <s v="Plan d'eau du Puy Nachet"/>
    <x v="70"/>
    <x v="70"/>
    <x v="3"/>
    <x v="26"/>
    <x v="1056"/>
    <x v="193"/>
    <x v="3"/>
    <x v="1"/>
    <x v="0"/>
    <n v="64"/>
    <n v="27"/>
    <n v="8.77914951989026E-2"/>
    <n v="1.3717421124828531E-3"/>
    <m/>
    <m/>
    <m/>
    <m/>
    <x v="0"/>
    <s v="S23"/>
    <s v="45.298648999999997"/>
    <s v="2.023494000000000"/>
    <s v="micaschistes, paragneiss"/>
    <s v="protozoïque, paléozoïque"/>
    <s v="néoprotozoïque, ordovicien"/>
    <s v="siliceux, alumineux"/>
    <s v="Massif central"/>
    <s v="bo"/>
    <s v="T"/>
    <s v="16231-bo"/>
  </r>
  <r>
    <x v="81"/>
    <x v="6"/>
    <x v="10"/>
    <m/>
    <s v="SSEC"/>
    <x v="76"/>
    <x v="79"/>
    <s v="Secteur 4"/>
    <m/>
    <m/>
    <s v="Plan d'eau sur La Douyge aux Ribières Sauvages"/>
    <x v="71"/>
    <x v="71"/>
    <x v="3"/>
    <x v="26"/>
    <x v="662"/>
    <x v="162"/>
    <x v="3"/>
    <x v="1"/>
    <x v="0"/>
    <n v="17"/>
    <n v="9"/>
    <n v="0.20987654320987653"/>
    <n v="1.2345679012345678E-2"/>
    <m/>
    <m/>
    <m/>
    <m/>
    <x v="0"/>
    <s v="S28"/>
    <s v="45.416778000000001"/>
    <s v="1.833222000000000"/>
    <s v="micaschistes, paragneiss"/>
    <s v="protozoïque, paléozoïque"/>
    <s v="néoprotozoïque, ordovicien"/>
    <s v="siliceux, alumineux"/>
    <s v="Massif central"/>
    <s v="bo"/>
    <s v="T"/>
    <s v="14994-bo"/>
  </r>
  <r>
    <x v="82"/>
    <x v="6"/>
    <x v="10"/>
    <m/>
    <s v="SSEC"/>
    <x v="61"/>
    <x v="80"/>
    <s v="Secteur 4"/>
    <m/>
    <m/>
    <s v="Plan d'eau sur la Vimbelle juste à proximité point 30"/>
    <x v="72"/>
    <x v="72"/>
    <x v="3"/>
    <x v="26"/>
    <x v="265"/>
    <x v="136"/>
    <x v="3"/>
    <x v="1"/>
    <x v="0"/>
    <n v="26"/>
    <n v="12"/>
    <n v="0.18055555555555555"/>
    <n v="6.9444444444444441E-3"/>
    <m/>
    <m/>
    <m/>
    <m/>
    <x v="0"/>
    <s v="S31"/>
    <s v="45.396082999999997"/>
    <s v="1.794056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83"/>
    <x v="6"/>
    <x v="10"/>
    <m/>
    <s v="SSEC"/>
    <x v="77"/>
    <x v="81"/>
    <s v="Secteur 5"/>
    <m/>
    <m/>
    <s v="Plan d'eau sur Glane de Servières à La Brousse"/>
    <x v="73"/>
    <x v="73"/>
    <x v="3"/>
    <x v="26"/>
    <x v="1037"/>
    <x v="311"/>
    <x v="3"/>
    <x v="1"/>
    <x v="0"/>
    <n v="160"/>
    <n v="70"/>
    <n v="3.2653061224489799E-2"/>
    <n v="2.0408163265306123E-4"/>
    <m/>
    <m/>
    <m/>
    <m/>
    <x v="0"/>
    <s v="S39"/>
    <s v="45.171971999999997"/>
    <s v="2.0770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4"/>
    <x v="6"/>
    <x v="10"/>
    <m/>
    <s v="SSEC"/>
    <x v="62"/>
    <x v="82"/>
    <s v="Secteur 5"/>
    <m/>
    <m/>
    <s v="Lac de Feyt à l'arrivée Glane de Servières"/>
    <x v="74"/>
    <x v="61"/>
    <x v="3"/>
    <x v="26"/>
    <x v="1070"/>
    <x v="497"/>
    <x v="3"/>
    <x v="1"/>
    <x v="0"/>
    <n v="119"/>
    <n v="49"/>
    <n v="4.9562682215743441E-2"/>
    <n v="4.1649312786339027E-4"/>
    <m/>
    <m/>
    <m/>
    <m/>
    <x v="0"/>
    <s v="S40"/>
    <s v="45.151055999999997"/>
    <s v="2.04350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5"/>
    <x v="6"/>
    <x v="10"/>
    <m/>
    <s v="SSEC"/>
    <x v="63"/>
    <x v="83"/>
    <s v="Secteur 5"/>
    <s v="aval"/>
    <s v="aval BV"/>
    <s v=" Etang Clamensac"/>
    <x v="62"/>
    <x v="74"/>
    <x v="3"/>
    <x v="26"/>
    <x v="268"/>
    <x v="328"/>
    <x v="3"/>
    <x v="1"/>
    <x v="0"/>
    <n v="130"/>
    <n v="60"/>
    <n v="3.6111111111111108E-2"/>
    <n v="2.7777777777777778E-4"/>
    <m/>
    <m/>
    <m/>
    <m/>
    <x v="0"/>
    <s v="S41"/>
    <s v="45.130499999999998"/>
    <s v="2.13655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6"/>
    <x v="6"/>
    <x v="10"/>
    <m/>
    <s v="SSEC"/>
    <x v="78"/>
    <x v="84"/>
    <s v="Secteur 1"/>
    <m/>
    <m/>
    <s v="Etang de Sornac"/>
    <x v="75"/>
    <x v="75"/>
    <x v="3"/>
    <x v="26"/>
    <x v="295"/>
    <x v="134"/>
    <x v="3"/>
    <x v="1"/>
    <x v="0"/>
    <n v="37"/>
    <n v="16"/>
    <n v="0.14453125"/>
    <n v="3.90625E-3"/>
    <m/>
    <m/>
    <m/>
    <m/>
    <x v="0"/>
    <s v="S10C"/>
    <s v="45.672274000000002"/>
    <s v="2.185602000000000"/>
    <s v="migmatites paradérivées"/>
    <s v="protozoïque, paléozoïque"/>
    <s v="néoprotozoïque, cambrien"/>
    <s v="siliceux, alumineux"/>
    <s v="Massif central"/>
    <s v="bk"/>
    <s v="T"/>
    <s v="14486-bk"/>
  </r>
  <r>
    <x v="87"/>
    <x v="6"/>
    <x v="10"/>
    <m/>
    <s v="SSEC"/>
    <x v="58"/>
    <x v="85"/>
    <s v="Secteur 2"/>
    <s v="aval"/>
    <s v="aval BV"/>
    <s v="Etang sur le rû du jacquet avant confluence La Soudeillette"/>
    <x v="57"/>
    <x v="57"/>
    <x v="3"/>
    <x v="26"/>
    <x v="266"/>
    <x v="292"/>
    <x v="3"/>
    <x v="1"/>
    <x v="0"/>
    <n v="310"/>
    <n v="130"/>
    <n v="1.8343195266272188E-2"/>
    <n v="5.9171597633136094E-5"/>
    <m/>
    <m/>
    <m/>
    <m/>
    <x v="0"/>
    <s v="S18B"/>
    <s v="45.474848000000001"/>
    <s v="2.097738000000000"/>
    <s v="monzogranites, granodiorites"/>
    <s v="paléozoïque"/>
    <s v="dévonien"/>
    <s v="peralumineux"/>
    <s v="Massif central"/>
    <n v="14"/>
    <s v="T"/>
    <s v="14889-14"/>
  </r>
  <r>
    <x v="88"/>
    <x v="6"/>
    <x v="10"/>
    <m/>
    <s v="SSEC"/>
    <x v="79"/>
    <x v="86"/>
    <s v="Secteur 3"/>
    <m/>
    <m/>
    <s v="Plan d'eau du Puy Nachet"/>
    <x v="59"/>
    <x v="59"/>
    <x v="3"/>
    <x v="26"/>
    <x v="263"/>
    <x v="493"/>
    <x v="3"/>
    <x v="1"/>
    <x v="0"/>
    <n v="34"/>
    <n v="15"/>
    <n v="0.15111111111111111"/>
    <n v="4.4444444444444444E-3"/>
    <m/>
    <m/>
    <m/>
    <m/>
    <x v="0"/>
    <s v="S23B"/>
    <s v="45.268422999999999"/>
    <s v="2.00207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89"/>
    <x v="6"/>
    <x v="10"/>
    <m/>
    <s v="SSEC"/>
    <x v="80"/>
    <x v="87"/>
    <s v="Secteur 3"/>
    <m/>
    <m/>
    <s v="Plan d'eau du Puy Nachet"/>
    <x v="76"/>
    <x v="76"/>
    <x v="3"/>
    <x v="26"/>
    <x v="665"/>
    <x v="487"/>
    <x v="3"/>
    <x v="1"/>
    <x v="0"/>
    <n v="190"/>
    <n v="80"/>
    <n v="2.9687499999999999E-2"/>
    <n v="1.5625E-4"/>
    <m/>
    <m/>
    <m/>
    <m/>
    <x v="0"/>
    <s v="S23T"/>
    <s v="45.256098999999999"/>
    <s v="2.0022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0"/>
    <x v="6"/>
    <x v="10"/>
    <m/>
    <s v="SSEC"/>
    <x v="81"/>
    <x v="88"/>
    <s v="Secteur 5"/>
    <m/>
    <m/>
    <s v="Etang à la Besse"/>
    <x v="77"/>
    <x v="77"/>
    <x v="3"/>
    <x v="26"/>
    <x v="315"/>
    <x v="328"/>
    <x v="3"/>
    <x v="1"/>
    <x v="0"/>
    <n v="140"/>
    <n v="60"/>
    <n v="3.888888888888889E-2"/>
    <n v="2.7777777777777778E-4"/>
    <m/>
    <m/>
    <m/>
    <m/>
    <x v="0"/>
    <s v="S42B"/>
    <s v="45.160767999999997"/>
    <s v="2.14344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1"/>
    <x v="6"/>
    <x v="10"/>
    <m/>
    <s v="SSEC"/>
    <x v="29"/>
    <x v="89"/>
    <s v="Secteur 5"/>
    <m/>
    <m/>
    <s v="Etang St Privat"/>
    <x v="78"/>
    <x v="78"/>
    <x v="3"/>
    <x v="26"/>
    <x v="259"/>
    <x v="191"/>
    <x v="3"/>
    <x v="1"/>
    <x v="0"/>
    <n v="270"/>
    <n v="120"/>
    <n v="1.8749999999999999E-2"/>
    <n v="6.9444444444444444E-5"/>
    <m/>
    <m/>
    <m/>
    <m/>
    <x v="0"/>
    <s v="S42T"/>
    <s v="45.142668999999998"/>
    <s v="2.09958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2"/>
    <x v="6"/>
    <x v="10"/>
    <m/>
    <s v="SSEC"/>
    <x v="82"/>
    <x v="90"/>
    <s v="Secteur 5"/>
    <m/>
    <m/>
    <s v="Maconne Arrivée Riou Tort"/>
    <x v="79"/>
    <x v="79"/>
    <x v="3"/>
    <x v="26"/>
    <x v="1007"/>
    <x v="302"/>
    <x v="3"/>
    <x v="1"/>
    <x v="0"/>
    <n v="250"/>
    <n v="110"/>
    <n v="2.0661157024793389E-2"/>
    <n v="8.264462809917356E-5"/>
    <m/>
    <m/>
    <m/>
    <m/>
    <x v="0"/>
    <s v="S48S"/>
    <s v="45.088717000000003"/>
    <s v="2.141193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93"/>
    <x v="6"/>
    <x v="10"/>
    <m/>
    <s v="SSEC"/>
    <x v="83"/>
    <x v="91"/>
    <s v="Secteur 5"/>
    <m/>
    <m/>
    <s v="Etang du Quinsac"/>
    <x v="33"/>
    <x v="33"/>
    <x v="7"/>
    <x v="26"/>
    <x v="829"/>
    <x v="521"/>
    <x v="3"/>
    <x v="1"/>
    <x v="0"/>
    <n v="88"/>
    <n v="36"/>
    <n v="6.7901234567901231E-2"/>
    <n v="7.716049382716049E-4"/>
    <m/>
    <m/>
    <m/>
    <m/>
    <x v="0"/>
    <s v="SED1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0"/>
    <x v="0"/>
    <x v="0"/>
    <s v="Filtrée"/>
    <s v="Liquide filtré"/>
    <x v="0"/>
    <x v="0"/>
    <s v="Secteur 4"/>
    <s v="Amont total"/>
    <s v="Amont BV"/>
    <s v="La Douyge amont"/>
    <x v="0"/>
    <x v="0"/>
    <x v="0"/>
    <x v="45"/>
    <x v="1278"/>
    <x v="0"/>
    <x v="11"/>
    <x v="0"/>
    <x v="0"/>
    <m/>
    <m/>
    <n v="3076.9230769230767"/>
    <n v="2366863.9053254435"/>
    <m/>
    <m/>
    <m/>
    <m/>
    <x v="0"/>
    <s v="E26"/>
    <s v="45.422462000000003"/>
    <s v="1.856296000000000"/>
    <s v="monzogranites, granodiorites"/>
    <s v="paléozoïque"/>
    <s v="carbonifère"/>
    <s v="peralumineux"/>
    <s v="Massif central"/>
    <n v="16"/>
    <s v="granitoïdes peralumineux - granites et granodiorites - T"/>
    <s v="15083-16"/>
  </r>
  <r>
    <x v="1"/>
    <x v="0"/>
    <x v="0"/>
    <s v="Filtrée"/>
    <s v="Liquide filtré"/>
    <x v="1"/>
    <x v="1"/>
    <s v="Secteur 4"/>
    <s v="Amont total"/>
    <s v="Amont BV"/>
    <s v="La Douyge amont rû provenant site La Bréjade"/>
    <x v="1"/>
    <x v="1"/>
    <x v="0"/>
    <x v="45"/>
    <x v="1278"/>
    <x v="0"/>
    <x v="11"/>
    <x v="0"/>
    <x v="0"/>
    <m/>
    <m/>
    <n v="3076.9230769230767"/>
    <n v="2366863.9053254435"/>
    <m/>
    <m/>
    <m/>
    <m/>
    <x v="0"/>
    <s v="E26A"/>
    <s v="45.428609999999999"/>
    <s v="1.8480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"/>
    <x v="0"/>
    <x v="0"/>
    <s v="Filtrée"/>
    <s v="Liquide filtré"/>
    <x v="2"/>
    <x v="2"/>
    <s v="Secteur 4"/>
    <s v="Aval site"/>
    <s v="Aval site"/>
    <s v="La Douyge aval rû2 provenant La bréjade au moulin de Maurissous"/>
    <x v="2"/>
    <x v="2"/>
    <x v="0"/>
    <x v="45"/>
    <x v="1278"/>
    <x v="0"/>
    <x v="11"/>
    <x v="0"/>
    <x v="0"/>
    <m/>
    <m/>
    <n v="3076.9230769230767"/>
    <n v="2366863.9053254435"/>
    <m/>
    <m/>
    <m/>
    <m/>
    <x v="0"/>
    <s v="E27"/>
    <s v="45.420054999999998"/>
    <s v="1.840416000000000"/>
    <s v="micaschistes, paragneiss"/>
    <s v="protozoïque, paléozoïque"/>
    <s v="néoprotozoïque, ordovicien"/>
    <s v="siliceux, alumineux"/>
    <s v="Massif central"/>
    <s v="bo"/>
    <s v="T"/>
    <s v="14994-bo"/>
  </r>
  <r>
    <x v="3"/>
    <x v="0"/>
    <x v="0"/>
    <s v="Filtrée"/>
    <s v="Liquide filtré"/>
    <x v="3"/>
    <x v="3"/>
    <s v="Secteur 4"/>
    <s v="aval"/>
    <s v="aval BV"/>
    <s v="La Vimbelle aval confluence La douyge"/>
    <x v="3"/>
    <x v="3"/>
    <x v="0"/>
    <x v="45"/>
    <x v="1278"/>
    <x v="0"/>
    <x v="11"/>
    <x v="0"/>
    <x v="0"/>
    <m/>
    <m/>
    <n v="3076.9230769230767"/>
    <n v="2366863.9053254435"/>
    <m/>
    <m/>
    <m/>
    <m/>
    <x v="0"/>
    <s v="E30"/>
    <s v="45.397123999999998"/>
    <s v="1.794970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4"/>
    <x v="0"/>
    <x v="0"/>
    <s v="Filtrée"/>
    <s v="Liquide filtré"/>
    <x v="4"/>
    <x v="4"/>
    <s v="Secteur 4"/>
    <s v="amont"/>
    <s v="aval BV"/>
    <s v="La Vimbelle amont confluence La douyge"/>
    <x v="4"/>
    <x v="4"/>
    <x v="0"/>
    <x v="45"/>
    <x v="1278"/>
    <x v="0"/>
    <x v="11"/>
    <x v="0"/>
    <x v="0"/>
    <m/>
    <m/>
    <n v="3076.9230769230767"/>
    <n v="2366863.9053254435"/>
    <m/>
    <m/>
    <m/>
    <m/>
    <x v="0"/>
    <s v="E29"/>
    <s v="45.397916000000002"/>
    <s v="1.794667000000000"/>
    <s v="paragneiss, leptynites, amphibolites"/>
    <s v="protozoïque, paléozoïque"/>
    <s v="néoprotozoïque, cambrien"/>
    <s v="siliceux, alumineux, magnésien"/>
    <s v="Massif central"/>
    <s v="bk"/>
    <s v="T"/>
    <s v="16053-bk"/>
  </r>
  <r>
    <x v="5"/>
    <x v="0"/>
    <x v="0"/>
    <s v="Filtrée"/>
    <s v="Liquide filtré"/>
    <x v="5"/>
    <x v="5"/>
    <s v="Secteur 2"/>
    <s v="aval"/>
    <s v="aval BV"/>
    <s v="La Luzège aval confluence La Soudeillette"/>
    <x v="5"/>
    <x v="5"/>
    <x v="1"/>
    <x v="45"/>
    <x v="1279"/>
    <x v="572"/>
    <x v="11"/>
    <x v="1"/>
    <x v="0"/>
    <m/>
    <m/>
    <n v="1171.6083981834984"/>
    <n v="672606.45696010941"/>
    <m/>
    <m/>
    <m/>
    <m/>
    <x v="0"/>
    <s v="E15"/>
    <s v="45.382145000000001"/>
    <s v="2.129581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6"/>
    <x v="0"/>
    <x v="0"/>
    <s v="Filtrée"/>
    <s v="Liquide filtré"/>
    <x v="6"/>
    <x v="6"/>
    <s v="Secteur 2"/>
    <s v="amont"/>
    <s v="aval BV"/>
    <s v="La Luzège amont confluence La Soudeillette"/>
    <x v="6"/>
    <x v="6"/>
    <x v="1"/>
    <x v="45"/>
    <x v="1280"/>
    <x v="573"/>
    <x v="11"/>
    <x v="1"/>
    <x v="0"/>
    <m/>
    <m/>
    <n v="1355.5799648403934"/>
    <n v="900422.55012758449"/>
    <m/>
    <m/>
    <m/>
    <m/>
    <x v="0"/>
    <s v="E14"/>
    <s v="45.384405999999998"/>
    <s v="2.127907000000000"/>
    <s v="leucogranites peralumineux"/>
    <s v="paléozoïque"/>
    <s v="carbonifère"/>
    <s v="peralumineux"/>
    <s v="Massif central"/>
    <n v="17"/>
    <s v="granitoïdes peralumineux - leucogranites - T"/>
    <s v="15093-17"/>
  </r>
  <r>
    <x v="7"/>
    <x v="0"/>
    <x v="0"/>
    <s v="Filtrée"/>
    <s v="Liquide filtré"/>
    <x v="7"/>
    <x v="7"/>
    <s v="Secteur 3"/>
    <s v="aval"/>
    <s v="aval BV"/>
    <s v="Le Doustre aval confluence rû de Barras, à l'O éloigné Le Chataignier"/>
    <x v="7"/>
    <x v="7"/>
    <x v="1"/>
    <x v="45"/>
    <x v="1278"/>
    <x v="0"/>
    <x v="11"/>
    <x v="0"/>
    <x v="0"/>
    <m/>
    <m/>
    <n v="3076.9230769230767"/>
    <n v="2366863.9053254435"/>
    <m/>
    <m/>
    <m/>
    <m/>
    <x v="0"/>
    <s v="E20"/>
    <s v="45.371940000000002"/>
    <s v="2.020830000000000"/>
    <s v="leucogranites peralumineux"/>
    <s v="paléozoïque"/>
    <s v="carbonifère"/>
    <s v="peralumineux"/>
    <s v="Massif central"/>
    <n v="17"/>
    <s v="granitoïdes peralumineux - leucogranites - T"/>
    <s v="15106-17"/>
  </r>
  <r>
    <x v="8"/>
    <x v="0"/>
    <x v="0"/>
    <s v="Filtrée"/>
    <s v="Liquide filtré"/>
    <x v="8"/>
    <x v="8"/>
    <s v="Secteur 3"/>
    <s v="aval"/>
    <s v="aval BV"/>
    <s v="Le Doustre aval confluence Le Rabinel"/>
    <x v="8"/>
    <x v="8"/>
    <x v="1"/>
    <x v="45"/>
    <x v="1278"/>
    <x v="0"/>
    <x v="11"/>
    <x v="0"/>
    <x v="0"/>
    <m/>
    <m/>
    <n v="3076.9230769230767"/>
    <n v="2366863.9053254435"/>
    <m/>
    <m/>
    <m/>
    <m/>
    <x v="0"/>
    <s v="E21"/>
    <s v="45.376109999999997"/>
    <s v="2.030280000000000"/>
    <s v="monzogranites, granodiorites"/>
    <s v="paléozoïque"/>
    <s v="dévonien"/>
    <s v="peralumineux"/>
    <s v="Massif central"/>
    <n v="14"/>
    <s v="T"/>
    <s v="14889-14"/>
  </r>
  <r>
    <x v="9"/>
    <x v="0"/>
    <x v="0"/>
    <s v="Filtrée"/>
    <s v="Liquide filtré"/>
    <x v="9"/>
    <x v="9"/>
    <s v="Secteur 2"/>
    <s v="Aval site"/>
    <s v="Aval site"/>
    <s v="17 - Secteur 2"/>
    <x v="9"/>
    <x v="9"/>
    <x v="1"/>
    <x v="45"/>
    <x v="1281"/>
    <x v="574"/>
    <x v="11"/>
    <x v="1"/>
    <x v="0"/>
    <m/>
    <m/>
    <n v="2415.0341380825448"/>
    <n v="933182.38209666358"/>
    <m/>
    <m/>
    <m/>
    <m/>
    <x v="0"/>
    <s v="E17"/>
    <s v="45.498707000000003"/>
    <s v="2.099283000000000"/>
    <s v="monzogranites, granodiorites"/>
    <s v="paléozoïque"/>
    <s v="dévonien"/>
    <s v="peralumineux"/>
    <s v="Massif central"/>
    <n v="14"/>
    <s v="T"/>
    <s v="14889-14"/>
  </r>
  <r>
    <x v="10"/>
    <x v="0"/>
    <x v="0"/>
    <s v="Filtrée"/>
    <s v="Liquide filtré"/>
    <x v="10"/>
    <x v="10"/>
    <s v="Secteur 2"/>
    <s v="Amont total"/>
    <s v="Amont BV"/>
    <s v="16 - Secteur 2"/>
    <x v="10"/>
    <x v="10"/>
    <x v="1"/>
    <x v="45"/>
    <x v="1282"/>
    <x v="575"/>
    <x v="11"/>
    <x v="1"/>
    <x v="0"/>
    <m/>
    <m/>
    <n v="1414.0101357386879"/>
    <n v="979718.08534616535"/>
    <m/>
    <m/>
    <m/>
    <m/>
    <x v="0"/>
    <s v="E16"/>
    <s v="45.475000000000001"/>
    <s v="2.081110000000000"/>
    <s v="leucogranites peralumineux"/>
    <s v="paléozoïque"/>
    <s v="carbonifère"/>
    <s v="peralumineux"/>
    <s v="Massif central"/>
    <n v="17"/>
    <s v="granitoïdes peralumineux - leucogranites - T"/>
    <s v="15040-17"/>
  </r>
  <r>
    <x v="11"/>
    <x v="0"/>
    <x v="0"/>
    <s v="Filtrée"/>
    <s v="Liquide filtré"/>
    <x v="11"/>
    <x v="11"/>
    <s v="Secteur 2"/>
    <s v="Aval site"/>
    <s v="Aval site"/>
    <s v="La Soudeillette au Sud Ouest site La Barrière près Veuillac"/>
    <x v="11"/>
    <x v="11"/>
    <x v="1"/>
    <x v="45"/>
    <x v="1283"/>
    <x v="576"/>
    <x v="11"/>
    <x v="1"/>
    <x v="0"/>
    <m/>
    <m/>
    <n v="2110.6180702570355"/>
    <n v="712753.38215928257"/>
    <m/>
    <m/>
    <m/>
    <m/>
    <x v="0"/>
    <s v="E19"/>
    <s v="45.420504000000001"/>
    <s v="2.083790000000000"/>
    <s v="monzogranites, granodiorites"/>
    <s v="paléozoïque"/>
    <s v="dévonien"/>
    <s v="peralumineux"/>
    <s v="Massif central"/>
    <n v="14"/>
    <s v="T"/>
    <s v="14889-14"/>
  </r>
  <r>
    <x v="12"/>
    <x v="0"/>
    <x v="0"/>
    <s v="Filtrée"/>
    <s v="Liquide filtré"/>
    <x v="12"/>
    <x v="12"/>
    <s v="Secteur 2"/>
    <s v="Aval site"/>
    <s v="Aval site"/>
    <s v="18 - Secteur 2"/>
    <x v="12"/>
    <x v="12"/>
    <x v="1"/>
    <x v="45"/>
    <x v="1284"/>
    <x v="577"/>
    <x v="11"/>
    <x v="1"/>
    <x v="0"/>
    <m/>
    <m/>
    <n v="2403.4789508190006"/>
    <n v="924273.77072480472"/>
    <m/>
    <m/>
    <m/>
    <m/>
    <x v="0"/>
    <s v="E18"/>
    <s v="45.473734999999998"/>
    <s v="2.098682000000000"/>
    <s v="monzogranites, granodiorites"/>
    <s v="paléozoïque"/>
    <s v="dévonien"/>
    <s v="peralumineux"/>
    <s v="Massif central"/>
    <n v="14"/>
    <s v="T"/>
    <s v="14889-14"/>
  </r>
  <r>
    <x v="13"/>
    <x v="0"/>
    <x v="0"/>
    <s v="Filtrée"/>
    <s v="Liquide filtré"/>
    <x v="13"/>
    <x v="13"/>
    <s v="Secteur 3"/>
    <s v="Aval site"/>
    <s v="Aval site"/>
    <s v="Le Doustre amont confluence Le Rabinel"/>
    <x v="13"/>
    <x v="13"/>
    <x v="1"/>
    <x v="45"/>
    <x v="1285"/>
    <x v="578"/>
    <x v="11"/>
    <x v="1"/>
    <x v="0"/>
    <m/>
    <m/>
    <n v="1547.4073183555613"/>
    <n v="1173290.0103611688"/>
    <m/>
    <m/>
    <m/>
    <m/>
    <x v="0"/>
    <s v="E22"/>
    <s v="45.387329000000001"/>
    <s v="2.027185000000000"/>
    <s v="monzogranites, granodiorites"/>
    <s v="paléozoïque"/>
    <s v="dévonien"/>
    <s v="peralumineux"/>
    <s v="Massif central"/>
    <n v="14"/>
    <s v="T"/>
    <s v="14889-14"/>
  </r>
  <r>
    <x v="14"/>
    <x v="0"/>
    <x v="0"/>
    <s v="Filtrée"/>
    <s v="Liquide filtré"/>
    <x v="14"/>
    <x v="14"/>
    <s v="Secteur 3"/>
    <s v="aval"/>
    <s v="aval BV"/>
    <s v="Le Doustre"/>
    <x v="14"/>
    <x v="14"/>
    <x v="1"/>
    <x v="45"/>
    <x v="1278"/>
    <x v="0"/>
    <x v="11"/>
    <x v="0"/>
    <x v="0"/>
    <m/>
    <m/>
    <n v="3076.9230769230767"/>
    <n v="2366863.9053254435"/>
    <m/>
    <m/>
    <m/>
    <m/>
    <x v="0"/>
    <s v="E20C"/>
    <s v="45.353600000000000"/>
    <s v="2.018680000000000"/>
    <s v="monzogranites, granodiorites"/>
    <s v="paléozoïque"/>
    <s v="dévonien"/>
    <s v="peralumineux"/>
    <s v="Massif central"/>
    <n v="14"/>
    <s v="T"/>
    <s v="14889-14"/>
  </r>
  <r>
    <x v="15"/>
    <x v="0"/>
    <x v="0"/>
    <s v="Filtrée"/>
    <s v="Liquide filtré"/>
    <x v="15"/>
    <x v="15"/>
    <s v="Secteur 1"/>
    <s v="amont"/>
    <s v="aval BV"/>
    <s v="La Diège Amont Les Salles près Ussel"/>
    <x v="15"/>
    <x v="15"/>
    <x v="2"/>
    <x v="45"/>
    <x v="1278"/>
    <x v="0"/>
    <x v="11"/>
    <x v="0"/>
    <x v="0"/>
    <m/>
    <m/>
    <n v="3076.9230769230767"/>
    <n v="2366863.9053254435"/>
    <m/>
    <m/>
    <m/>
    <m/>
    <x v="0"/>
    <s v="E6"/>
    <s v="45.546920999999998"/>
    <s v="2.298889000000000"/>
    <s v="leucogranites peralumineux"/>
    <s v="paléozoïque"/>
    <s v="carbonifère"/>
    <s v="peralumineux"/>
    <s v="Massif central"/>
    <n v="18"/>
    <s v="granitoïdes peralumineux - leucogranites - T"/>
    <s v="10998-18"/>
  </r>
  <r>
    <x v="16"/>
    <x v="0"/>
    <x v="0"/>
    <s v="Filtrée"/>
    <s v="Liquide filtré"/>
    <x v="16"/>
    <x v="16"/>
    <s v="Secteur 1"/>
    <s v="aval"/>
    <s v="aval BV"/>
    <s v="7 - La Diège - Aval les salles"/>
    <x v="16"/>
    <x v="16"/>
    <x v="2"/>
    <x v="45"/>
    <x v="1278"/>
    <x v="0"/>
    <x v="11"/>
    <x v="0"/>
    <x v="0"/>
    <m/>
    <m/>
    <n v="3076.9230769230767"/>
    <n v="2366863.9053254435"/>
    <m/>
    <m/>
    <m/>
    <m/>
    <x v="0"/>
    <s v="E7"/>
    <s v="45.527036000000003"/>
    <s v="2.30381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17"/>
    <x v="0"/>
    <x v="0"/>
    <s v="Filtrée"/>
    <s v="Liquide filtré"/>
    <x v="17"/>
    <x v="17"/>
    <s v="Secteur 1"/>
    <s v="amont"/>
    <s v="aval BV"/>
    <s v="Rû Le Malpouge amont confluence rû le Longy"/>
    <x v="17"/>
    <x v="17"/>
    <x v="3"/>
    <x v="45"/>
    <x v="1286"/>
    <x v="579"/>
    <x v="11"/>
    <x v="1"/>
    <x v="0"/>
    <m/>
    <m/>
    <n v="1072.0599721940439"/>
    <n v="563163.16615054093"/>
    <m/>
    <m/>
    <m/>
    <m/>
    <x v="0"/>
    <s v="E9"/>
    <s v="45.516883999999997"/>
    <s v="2.30552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18"/>
    <x v="0"/>
    <x v="0"/>
    <s v="Filtrée"/>
    <s v="Liquide filtré"/>
    <x v="18"/>
    <x v="18"/>
    <s v="Secteur 1"/>
    <s v="Aval site"/>
    <s v="Aval site"/>
    <s v="10 - Ru Malponge aval conf, Longy"/>
    <x v="18"/>
    <x v="18"/>
    <x v="3"/>
    <x v="45"/>
    <x v="1287"/>
    <x v="580"/>
    <x v="11"/>
    <x v="1"/>
    <x v="0"/>
    <m/>
    <m/>
    <n v="2283.305003278047"/>
    <n v="834157.07807913644"/>
    <m/>
    <m/>
    <m/>
    <m/>
    <x v="0"/>
    <s v="E10"/>
    <s v="45.667904999999998"/>
    <s v="2.117761000000000"/>
    <s v="micaschistes, paragneiss"/>
    <s v="protozoïque, paléozoïque"/>
    <s v="néoprotozoïque, ordovicien"/>
    <s v="siliceux, alumineux"/>
    <s v="Massif central"/>
    <s v="bo"/>
    <s v="T"/>
    <s v="14770-bo"/>
  </r>
  <r>
    <x v="19"/>
    <x v="0"/>
    <x v="0"/>
    <s v="Filtrée"/>
    <s v="Liquide filtré"/>
    <x v="19"/>
    <x v="19"/>
    <s v="Secteur 1"/>
    <s v="Amont total"/>
    <s v="Amont BV"/>
    <s v="11 - La Diège - Amont conf, Malponge"/>
    <x v="19"/>
    <x v="19"/>
    <x v="3"/>
    <x v="45"/>
    <x v="1278"/>
    <x v="0"/>
    <x v="11"/>
    <x v="0"/>
    <x v="0"/>
    <m/>
    <m/>
    <n v="3076.9230769230767"/>
    <n v="2366863.9053254435"/>
    <m/>
    <m/>
    <m/>
    <m/>
    <x v="0"/>
    <s v="E11"/>
    <s v="45.692388000000001"/>
    <s v="2.164167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20"/>
    <x v="0"/>
    <x v="0"/>
    <s v="Filtrée"/>
    <s v="Liquide filtré"/>
    <x v="20"/>
    <x v="20"/>
    <s v="Secteur 1"/>
    <s v="aval"/>
    <s v="aval BV"/>
    <s v="12 - Diège aval conf, Malponge"/>
    <x v="20"/>
    <x v="20"/>
    <x v="3"/>
    <x v="45"/>
    <x v="1278"/>
    <x v="0"/>
    <x v="11"/>
    <x v="0"/>
    <x v="0"/>
    <m/>
    <m/>
    <n v="3076.9230769230767"/>
    <n v="2366863.9053254435"/>
    <m/>
    <m/>
    <m/>
    <m/>
    <x v="0"/>
    <s v="E12"/>
    <s v="45.665717000000001"/>
    <s v="2.178586000000000"/>
    <s v="paragneiss, leptynites, amphibolites"/>
    <s v="protozoïque, paléozoïque"/>
    <s v="néoprotozoïque, cambrien"/>
    <s v="siliceux, alumineux, magnésien"/>
    <s v="Massif central"/>
    <s v="bk"/>
    <s v="T"/>
    <s v="14708-bk"/>
  </r>
  <r>
    <x v="21"/>
    <x v="0"/>
    <x v="1"/>
    <s v="Filtrée"/>
    <s v="Liquide filtré"/>
    <x v="21"/>
    <x v="21"/>
    <s v="Secteur 1"/>
    <s v="amont"/>
    <s v="aval BV"/>
    <s v="12B - Source de la Venne S1"/>
    <x v="21"/>
    <x v="21"/>
    <x v="3"/>
    <x v="45"/>
    <x v="1288"/>
    <x v="581"/>
    <x v="11"/>
    <x v="1"/>
    <x v="0"/>
    <m/>
    <m/>
    <n v="3299.3569833902829"/>
    <n v="435430.26015385136"/>
    <m/>
    <m/>
    <m/>
    <m/>
    <x v="0"/>
    <s v="E12B"/>
    <s v="45.666027999999997"/>
    <s v="2.092034000000000"/>
    <s v="micaschistes, paragneiss"/>
    <s v="protozoïque, paléozoïque"/>
    <s v="néoprotozoïque, ordovicien"/>
    <s v="siliceux, alumineux"/>
    <s v="Massif central"/>
    <s v="bo"/>
    <s v="T"/>
    <s v="14632-bo"/>
  </r>
  <r>
    <x v="22"/>
    <x v="0"/>
    <x v="0"/>
    <s v="Filtrée"/>
    <s v="Liquide filtré"/>
    <x v="22"/>
    <x v="22"/>
    <s v="Secteur 4"/>
    <s v="Amont total"/>
    <s v="Amont BV"/>
    <s v="32 - Amont Vimbelle Corrèze"/>
    <x v="22"/>
    <x v="22"/>
    <x v="0"/>
    <x v="45"/>
    <x v="1278"/>
    <x v="0"/>
    <x v="11"/>
    <x v="0"/>
    <x v="0"/>
    <m/>
    <m/>
    <n v="3076.9230769230767"/>
    <n v="2366863.9053254435"/>
    <m/>
    <m/>
    <m/>
    <m/>
    <x v="0"/>
    <s v="E32"/>
    <s v="45.317613999999999"/>
    <s v="1.797856000000000"/>
    <s v="paragneiss plagioclasiques"/>
    <s v="paléozoïque"/>
    <s v="cambrien, ordovicien"/>
    <s v="siliceux, alumineux"/>
    <s v="Massif central"/>
    <s v="ko"/>
    <s v="T"/>
    <s v="15686-ko"/>
  </r>
  <r>
    <x v="23"/>
    <x v="0"/>
    <x v="0"/>
    <s v="Filtrée"/>
    <s v="Liquide filtré"/>
    <x v="23"/>
    <x v="23"/>
    <s v="Secteur 4"/>
    <s v="aval"/>
    <s v="aval BV"/>
    <s v="33 - Aval vimbelle Corrèze"/>
    <x v="23"/>
    <x v="23"/>
    <x v="0"/>
    <x v="45"/>
    <x v="1278"/>
    <x v="0"/>
    <x v="11"/>
    <x v="0"/>
    <x v="0"/>
    <m/>
    <m/>
    <n v="3076.9230769230767"/>
    <n v="2366863.9053254435"/>
    <m/>
    <m/>
    <m/>
    <m/>
    <x v="0"/>
    <s v="E33"/>
    <s v="45.318176000000001"/>
    <s v="1.794267000000000"/>
    <s v="paragneiss plagioclasiques"/>
    <s v="paléozoïque"/>
    <s v="cambrien, ordovicien"/>
    <s v="siliceux, alumineux"/>
    <s v="Massif central"/>
    <s v="ko"/>
    <s v="T"/>
    <s v="15686-ko"/>
  </r>
  <r>
    <x v="24"/>
    <x v="0"/>
    <x v="0"/>
    <s v="Filtrée"/>
    <s v="Liquide filtré"/>
    <x v="24"/>
    <x v="24"/>
    <s v="Secteur 4"/>
    <s v="amont"/>
    <s v="aval BV"/>
    <s v="34 - La Corrèze - vimbelle amont confluence"/>
    <x v="24"/>
    <x v="24"/>
    <x v="0"/>
    <x v="45"/>
    <x v="1278"/>
    <x v="0"/>
    <x v="11"/>
    <x v="0"/>
    <x v="0"/>
    <m/>
    <m/>
    <n v="3076.9230769230767"/>
    <n v="2366863.9053254435"/>
    <m/>
    <m/>
    <m/>
    <m/>
    <x v="0"/>
    <s v="E34"/>
    <s v="45.167355999999998"/>
    <s v="1.460110000000000"/>
    <s v="grès, conglomérats, schistes, charbons"/>
    <s v="paléozoïque"/>
    <s v="permien"/>
    <s v="siliceux, alumineux, carboné"/>
    <s v="Massif central"/>
    <s v="r"/>
    <s v="T"/>
    <s v="16360-r"/>
  </r>
  <r>
    <x v="25"/>
    <x v="0"/>
    <x v="0"/>
    <s v="Filtrée"/>
    <s v="Liquide filtré"/>
    <x v="25"/>
    <x v="25"/>
    <s v="Secteur 4"/>
    <s v="aval"/>
    <s v="aval BV"/>
    <s v="35 - La Corrèze - vimbelle aval conf,"/>
    <x v="25"/>
    <x v="25"/>
    <x v="0"/>
    <x v="45"/>
    <x v="1278"/>
    <x v="0"/>
    <x v="11"/>
    <x v="0"/>
    <x v="0"/>
    <m/>
    <m/>
    <n v="3076.9230769230767"/>
    <n v="2366863.9053254435"/>
    <m/>
    <m/>
    <m/>
    <m/>
    <x v="0"/>
    <s v="E35"/>
    <s v="45.164608000000001"/>
    <s v="1.458296000000000"/>
    <s v="grès, conglomérats, schistes, charbons"/>
    <s v="paléozoïque"/>
    <s v="permien"/>
    <s v="siliceux, alumineux, carboné"/>
    <s v="Massif central"/>
    <s v="r"/>
    <s v="T"/>
    <s v="16360-r"/>
  </r>
  <r>
    <x v="26"/>
    <x v="0"/>
    <x v="0"/>
    <s v="Filtrée"/>
    <s v="Liquide filtré"/>
    <x v="26"/>
    <x v="26"/>
    <s v="Secteur 5"/>
    <s v="Amont total"/>
    <s v="Amont BV"/>
    <s v="37B - Glane de Serveil amont conf pré bos"/>
    <x v="26"/>
    <x v="26"/>
    <x v="4"/>
    <x v="45"/>
    <x v="1289"/>
    <x v="582"/>
    <x v="11"/>
    <x v="1"/>
    <x v="0"/>
    <m/>
    <m/>
    <n v="901.23722937191894"/>
    <n v="397991.98636692716"/>
    <m/>
    <m/>
    <m/>
    <m/>
    <x v="0"/>
    <s v="E37B"/>
    <s v="45.159700999999998"/>
    <s v="2.102186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7"/>
    <x v="0"/>
    <x v="0"/>
    <s v="Filtrée"/>
    <s v="Liquide filtré"/>
    <x v="27"/>
    <x v="27"/>
    <s v="Secteur 5"/>
    <s v="Aval site"/>
    <s v="Aval site"/>
    <s v="38 - Glane de Seveil aval pre bos"/>
    <x v="27"/>
    <x v="27"/>
    <x v="1"/>
    <x v="45"/>
    <x v="1290"/>
    <x v="583"/>
    <x v="11"/>
    <x v="1"/>
    <x v="0"/>
    <m/>
    <m/>
    <n v="6577.1142483950571"/>
    <n v="432584.31836441287"/>
    <m/>
    <m/>
    <m/>
    <m/>
    <x v="0"/>
    <s v="E38"/>
    <s v="45.165595000000003"/>
    <s v="2.0935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8"/>
    <x v="0"/>
    <x v="0"/>
    <s v="Filtrée"/>
    <s v="Liquide filtré"/>
    <x v="28"/>
    <x v="28"/>
    <s v="Secteur 5"/>
    <s v="amont"/>
    <s v="aval BV"/>
    <s v="42 - La Rochette amont ru de Clamensac / conf"/>
    <x v="28"/>
    <x v="28"/>
    <x v="1"/>
    <x v="45"/>
    <x v="1291"/>
    <x v="584"/>
    <x v="11"/>
    <x v="1"/>
    <x v="0"/>
    <m/>
    <m/>
    <n v="2686.2411803271198"/>
    <n v="288635.66715541063"/>
    <m/>
    <m/>
    <m/>
    <m/>
    <x v="0"/>
    <s v="E42"/>
    <s v="45.124687000000002"/>
    <s v="2.153808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29"/>
    <x v="0"/>
    <x v="2"/>
    <s v="Filtrée"/>
    <s v="Liquide filtré"/>
    <x v="29"/>
    <x v="29"/>
    <s v="Secteur 5"/>
    <m/>
    <m/>
    <s v="Etang de Saint Privat"/>
    <x v="29"/>
    <x v="29"/>
    <x v="1"/>
    <x v="45"/>
    <x v="1284"/>
    <x v="577"/>
    <x v="11"/>
    <x v="1"/>
    <x v="0"/>
    <m/>
    <m/>
    <n v="2403.4789508190006"/>
    <n v="924273.77072480472"/>
    <m/>
    <m/>
    <m/>
    <m/>
    <x v="0"/>
    <s v="E42T"/>
    <s v="45.141956000000000"/>
    <s v="2.098827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0"/>
    <x v="0"/>
    <x v="0"/>
    <s v="Filtrée"/>
    <s v="Liquide filtré"/>
    <x v="30"/>
    <x v="30"/>
    <s v="Secteur 5"/>
    <s v="aval"/>
    <s v="aval BV"/>
    <s v="La Rochette aval confluence ruisseau Clamensac"/>
    <x v="30"/>
    <x v="30"/>
    <x v="5"/>
    <x v="45"/>
    <x v="1292"/>
    <x v="585"/>
    <x v="11"/>
    <x v="1"/>
    <x v="0"/>
    <m/>
    <m/>
    <n v="1332.432627907624"/>
    <n v="284060.27326605015"/>
    <m/>
    <m/>
    <m/>
    <m/>
    <x v="0"/>
    <s v="E43"/>
    <s v="45.117409000000002"/>
    <s v="2.15290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1"/>
    <x v="0"/>
    <x v="0"/>
    <s v="Filtrée"/>
    <s v="Liquide filtré"/>
    <x v="31"/>
    <x v="31"/>
    <s v="Secteur 5"/>
    <s v="amont"/>
    <s v="aval BV"/>
    <s v="44 - Riou tort Amont"/>
    <x v="31"/>
    <x v="31"/>
    <x v="1"/>
    <x v="45"/>
    <x v="1278"/>
    <x v="0"/>
    <x v="11"/>
    <x v="0"/>
    <x v="0"/>
    <m/>
    <m/>
    <n v="3076.9230769230767"/>
    <n v="2366863.9053254435"/>
    <m/>
    <m/>
    <m/>
    <m/>
    <x v="0"/>
    <s v="E44"/>
    <s v="45.111567999999998"/>
    <s v="2.1546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2"/>
    <x v="0"/>
    <x v="0"/>
    <s v="Filtrée"/>
    <s v="Liquide filtré"/>
    <x v="32"/>
    <x v="32"/>
    <s v="Secteur 5"/>
    <s v="aval"/>
    <s v="aval BV"/>
    <s v="45 - Riou tort aval"/>
    <x v="32"/>
    <x v="32"/>
    <x v="6"/>
    <x v="45"/>
    <x v="1293"/>
    <x v="586"/>
    <x v="11"/>
    <x v="1"/>
    <x v="0"/>
    <m/>
    <m/>
    <n v="1325.4013211640538"/>
    <n v="281070.18594294525"/>
    <m/>
    <m/>
    <m/>
    <m/>
    <x v="0"/>
    <s v="E45"/>
    <s v="45.111482000000002"/>
    <s v="2.154460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3"/>
    <x v="0"/>
    <x v="2"/>
    <s v="Filtrée"/>
    <s v="Liquide filtré"/>
    <x v="33"/>
    <x v="33"/>
    <s v="Secteur 5"/>
    <s v="Aval site"/>
    <s v="Aval site"/>
    <s v="19 - Etang de Quinsac"/>
    <x v="33"/>
    <x v="33"/>
    <x v="7"/>
    <x v="45"/>
    <x v="1294"/>
    <x v="0"/>
    <x v="11"/>
    <x v="0"/>
    <x v="0"/>
    <m/>
    <m/>
    <n v="3214.8934446155149"/>
    <n v="2583884.9650579528"/>
    <m/>
    <m/>
    <m/>
    <m/>
    <x v="0"/>
    <s v="E58"/>
    <s v="45.136812999999997"/>
    <s v="2.14579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34"/>
    <x v="0"/>
    <x v="0"/>
    <s v="Filtrée"/>
    <s v="LIQFIL"/>
    <x v="34"/>
    <x v="34"/>
    <s v="dordogne"/>
    <s v="aval"/>
    <s v="aval BV"/>
    <s v="Aval éloigné confluence de l'Isle"/>
    <x v="34"/>
    <x v="34"/>
    <x v="8"/>
    <x v="45"/>
    <x v="1295"/>
    <x v="587"/>
    <x v="11"/>
    <x v="1"/>
    <x v="0"/>
    <m/>
    <m/>
    <n v="3261.8642903972145"/>
    <n v="425590.34595874319"/>
    <m/>
    <m/>
    <m/>
    <m/>
    <x v="0"/>
    <s v="E55"/>
    <s v="44.920462999999998"/>
    <s v="-0.276135000000000"/>
    <s v="marnes, argiles, calcaires, conglomérats"/>
    <s v="cénozoïque"/>
    <s v="paléogène"/>
    <s v="siliceux, alumineux, carbonaté"/>
    <s v="Bassin d'Aquitaine"/>
    <s v="g"/>
    <s v="T"/>
    <s v="17104-g"/>
  </r>
  <r>
    <x v="35"/>
    <x v="0"/>
    <x v="0"/>
    <s v="Filtrée"/>
    <s v="LIQFIL"/>
    <x v="35"/>
    <x v="35"/>
    <s v="dordogne"/>
    <s v="aval"/>
    <s v="Dordogne"/>
    <s v="Aval confluence avec la Vejère"/>
    <x v="35"/>
    <x v="35"/>
    <x v="9"/>
    <x v="45"/>
    <x v="1296"/>
    <x v="588"/>
    <x v="11"/>
    <x v="1"/>
    <x v="0"/>
    <m/>
    <m/>
    <n v="953.63474270750226"/>
    <n v="445615.41902441037"/>
    <m/>
    <m/>
    <m/>
    <m/>
    <x v="0"/>
    <s v="EAU2"/>
    <s v="44.880530000000000"/>
    <s v="0.868813000000000"/>
    <s v="calcaires, marnes, argiles, sables"/>
    <s v="mésozoïque"/>
    <s v="crétacé"/>
    <s v="siliceux, alumineux, carbonaté"/>
    <s v="Bassin d'Aquitaine"/>
    <s v="c2"/>
    <s v="T"/>
    <s v="16715-c2"/>
  </r>
  <r>
    <x v="36"/>
    <x v="0"/>
    <x v="0"/>
    <s v="Filtrée"/>
    <s v="LIQFIL"/>
    <x v="36"/>
    <x v="36"/>
    <s v="Secteur 7"/>
    <s v="amont"/>
    <s v="aval BV"/>
    <s v="Amont confluence la Dronne"/>
    <x v="36"/>
    <x v="36"/>
    <x v="10"/>
    <x v="45"/>
    <x v="1297"/>
    <x v="589"/>
    <x v="11"/>
    <x v="1"/>
    <x v="0"/>
    <m/>
    <m/>
    <n v="1055.3090351285157"/>
    <n v="178188.34553982061"/>
    <m/>
    <m/>
    <m/>
    <m/>
    <x v="0"/>
    <s v="E54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7"/>
    <x v="0"/>
    <x v="0"/>
    <s v="Filtrée"/>
    <s v="LIQFIL"/>
    <x v="37"/>
    <x v="37"/>
    <s v="Secteur 7"/>
    <s v="Aval site"/>
    <s v="Aval site"/>
    <s v="Aval confluence la Dronne"/>
    <x v="37"/>
    <x v="37"/>
    <x v="11"/>
    <x v="45"/>
    <x v="1298"/>
    <x v="590"/>
    <x v="11"/>
    <x v="1"/>
    <x v="0"/>
    <m/>
    <m/>
    <n v="2752.4772642256075"/>
    <n v="303045.24360315537"/>
    <m/>
    <m/>
    <m/>
    <m/>
    <x v="0"/>
    <s v="E57"/>
    <s v="45.097150999999997"/>
    <s v="-0.056632000000000"/>
    <s v="sables, argiles, graviers, galets"/>
    <s v="cénozoïque"/>
    <s v="quaternaire"/>
    <s v="siliceux, alumineux"/>
    <s v="Formations superficielles"/>
    <s v="q3"/>
    <s v="T"/>
    <s v="16075-q3"/>
  </r>
  <r>
    <x v="38"/>
    <x v="0"/>
    <x v="0"/>
    <s v="Filtrée"/>
    <s v="Liquide filtré"/>
    <x v="38"/>
    <x v="38"/>
    <s v="dordogne"/>
    <s v="aval"/>
    <s v="aval BV"/>
    <s v="Dordogne aval confluence L'Isle. "/>
    <x v="38"/>
    <x v="38"/>
    <x v="12"/>
    <x v="45"/>
    <x v="1299"/>
    <x v="591"/>
    <x v="11"/>
    <x v="1"/>
    <x v="0"/>
    <m/>
    <m/>
    <n v="2260.1893857890136"/>
    <n v="204338.24238533279"/>
    <m/>
    <m/>
    <m/>
    <m/>
    <x v="0"/>
    <m/>
    <m/>
    <m/>
    <m/>
    <m/>
    <m/>
    <m/>
    <m/>
    <m/>
    <m/>
    <m/>
  </r>
  <r>
    <x v="39"/>
    <x v="0"/>
    <x v="0"/>
    <s v="Filtrée"/>
    <s v="Liquide filtré"/>
    <x v="39"/>
    <x v="39"/>
    <s v="dordogne"/>
    <s v="amont"/>
    <s v="Dordogne"/>
    <s v="Dordogne amont à Ribeyrol au lieu-dit Lac de Madic"/>
    <x v="39"/>
    <x v="39"/>
    <x v="13"/>
    <x v="45"/>
    <x v="1294"/>
    <x v="0"/>
    <x v="11"/>
    <x v="0"/>
    <x v="0"/>
    <m/>
    <m/>
    <n v="3214.8934446155149"/>
    <n v="2583884.9650579528"/>
    <m/>
    <m/>
    <m/>
    <m/>
    <x v="0"/>
    <s v="E1"/>
    <s v="45.385823000000002"/>
    <s v="2.458876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0"/>
    <x v="0"/>
    <x v="0"/>
    <s v="Filtrée"/>
    <s v="Liquide filtré"/>
    <x v="40"/>
    <x v="40"/>
    <s v="dordogne"/>
    <s v="aval"/>
    <s v="Dordogne"/>
    <s v="Dordogne aval conflence le Combret"/>
    <x v="40"/>
    <x v="40"/>
    <x v="14"/>
    <x v="45"/>
    <x v="1294"/>
    <x v="0"/>
    <x v="11"/>
    <x v="0"/>
    <x v="0"/>
    <m/>
    <m/>
    <n v="3214.8934446155149"/>
    <n v="2583884.9650579528"/>
    <m/>
    <m/>
    <m/>
    <m/>
    <x v="0"/>
    <s v="E2"/>
    <s v="45.401052000000000"/>
    <s v="2.397131000000000"/>
    <s v="sables, marnes, argiles, conglomérats"/>
    <s v="cénozoïque"/>
    <s v="paléogène"/>
    <s v="siliceux, alumineux, carbonaté"/>
    <s v="Massif central"/>
    <s v="g"/>
    <s v="T"/>
    <s v="16140-g"/>
  </r>
  <r>
    <x v="41"/>
    <x v="0"/>
    <x v="0"/>
    <s v="Filtrée"/>
    <s v="Liquide filtré"/>
    <x v="41"/>
    <x v="41"/>
    <s v="dordogne"/>
    <s v="aval"/>
    <s v="Dordogne"/>
    <s v="Dordogne aval confluence la Diège"/>
    <x v="41"/>
    <x v="41"/>
    <x v="15"/>
    <x v="45"/>
    <x v="1294"/>
    <x v="0"/>
    <x v="11"/>
    <x v="0"/>
    <x v="0"/>
    <m/>
    <m/>
    <n v="3214.8934446155149"/>
    <n v="2583884.9650579528"/>
    <m/>
    <m/>
    <m/>
    <m/>
    <x v="0"/>
    <s v="E4"/>
    <s v="45.416558000000002"/>
    <s v="2.369474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2"/>
    <x v="0"/>
    <x v="3"/>
    <s v="Filtrée"/>
    <s v="Liquide filtré"/>
    <x v="42"/>
    <x v="42"/>
    <s v="dordogne"/>
    <m/>
    <s v="Dordogne"/>
    <s v="Dordogne au barrage de Marèges"/>
    <x v="42"/>
    <x v="42"/>
    <x v="16"/>
    <x v="45"/>
    <x v="1294"/>
    <x v="0"/>
    <x v="11"/>
    <x v="0"/>
    <x v="0"/>
    <m/>
    <m/>
    <n v="3214.8934446155149"/>
    <n v="2583884.9650579528"/>
    <m/>
    <m/>
    <m/>
    <m/>
    <x v="0"/>
    <s v="E5a"/>
    <s v="45.392487000000003"/>
    <s v="2.364113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3"/>
    <x v="0"/>
    <x v="0"/>
    <s v="Filtrée"/>
    <s v="Liquide filtré"/>
    <x v="43"/>
    <x v="43"/>
    <s v="dordogne"/>
    <m/>
    <s v="Dordogne"/>
    <s v="au pont de Vernejoux"/>
    <x v="43"/>
    <x v="43"/>
    <x v="17"/>
    <x v="45"/>
    <x v="1294"/>
    <x v="0"/>
    <x v="11"/>
    <x v="0"/>
    <x v="0"/>
    <m/>
    <m/>
    <n v="3214.8934446155149"/>
    <n v="2583884.9650579528"/>
    <m/>
    <m/>
    <m/>
    <m/>
    <x v="0"/>
    <s v="E3b"/>
    <s v="45.364393000000000"/>
    <s v="2.368407000000000"/>
    <s v="monzogranites, granodiorites"/>
    <s v="paléozoïque"/>
    <s v="dévonien"/>
    <s v="peralumineux"/>
    <s v="Massif central"/>
    <n v="14"/>
    <s v="granitoïdes peralumineux - granites et granodiorites - T"/>
    <s v="10982-14"/>
  </r>
  <r>
    <x v="44"/>
    <x v="0"/>
    <x v="0"/>
    <s v="Filtrée"/>
    <s v="Liquide filtré"/>
    <x v="44"/>
    <x v="44"/>
    <s v="dordogne"/>
    <s v="aval"/>
    <s v="Dordogne"/>
    <s v="Dordogne aval confluence la Luzege"/>
    <x v="44"/>
    <x v="44"/>
    <x v="18"/>
    <x v="45"/>
    <x v="1300"/>
    <x v="592"/>
    <x v="11"/>
    <x v="1"/>
    <x v="0"/>
    <m/>
    <m/>
    <n v="1322.7836753684671"/>
    <n v="857380.75939243892"/>
    <m/>
    <m/>
    <m/>
    <m/>
    <x v="0"/>
    <s v="E13"/>
    <s v="45.220115000000000"/>
    <s v="2.112536000000000"/>
    <s v="micaschistes, paragneiss"/>
    <s v="protozoïque, paléozoïque"/>
    <s v="néoprotozoïque, ordovicien"/>
    <s v="siliceux, alumineux"/>
    <s v="Massif central"/>
    <s v="bo"/>
    <s v="T"/>
    <s v="16231-bo"/>
  </r>
  <r>
    <x v="45"/>
    <x v="0"/>
    <x v="3"/>
    <s v="Filtrée"/>
    <s v="Liquide filtré"/>
    <x v="45"/>
    <x v="45"/>
    <s v="dordogne"/>
    <m/>
    <s v="Dordogne"/>
    <s v="barrage d'Argentat"/>
    <x v="45"/>
    <x v="45"/>
    <x v="19"/>
    <x v="45"/>
    <x v="1294"/>
    <x v="0"/>
    <x v="11"/>
    <x v="0"/>
    <x v="0"/>
    <m/>
    <m/>
    <n v="3214.8934446155149"/>
    <n v="2583884.9650579528"/>
    <m/>
    <m/>
    <m/>
    <m/>
    <x v="0"/>
    <s v="E24a"/>
    <s v="45.103740000000002"/>
    <s v="1.954539000000000"/>
    <s v="micaschistes, paragneiss"/>
    <s v="protozoïque, paléozoïque"/>
    <s v="néoprotozoïque, ordovicien"/>
    <s v="siliceux, alumineux"/>
    <s v="Massif central"/>
    <s v="bo"/>
    <s v="T"/>
    <s v="16209-bo"/>
  </r>
  <r>
    <x v="46"/>
    <x v="0"/>
    <x v="0"/>
    <s v="Filtrée"/>
    <s v="Liquide filtré"/>
    <x v="46"/>
    <x v="46"/>
    <s v="dordogne"/>
    <m/>
    <s v="Dordogne"/>
    <s v="De Servières à Gleny"/>
    <x v="46"/>
    <x v="46"/>
    <x v="20"/>
    <x v="45"/>
    <x v="1301"/>
    <x v="0"/>
    <x v="11"/>
    <x v="0"/>
    <x v="0"/>
    <m/>
    <m/>
    <n v="3280.5035149137939"/>
    <n v="2690425.8278404386"/>
    <m/>
    <m/>
    <m/>
    <m/>
    <x v="0"/>
    <s v="E50"/>
    <s v="45.131107000000000"/>
    <s v="2.002759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7"/>
    <x v="0"/>
    <x v="0"/>
    <s v="Filtrée"/>
    <s v="Liquide filtré"/>
    <x v="47"/>
    <x v="47"/>
    <s v="dordogne"/>
    <m/>
    <s v="Dordogne"/>
    <s v="La maronne à Escourbanniez"/>
    <x v="47"/>
    <x v="47"/>
    <x v="21"/>
    <x v="45"/>
    <x v="1302"/>
    <x v="593"/>
    <x v="11"/>
    <x v="1"/>
    <x v="0"/>
    <m/>
    <m/>
    <n v="1414.0101357386882"/>
    <n v="979718.08534616581"/>
    <m/>
    <m/>
    <m/>
    <m/>
    <x v="0"/>
    <s v="E49"/>
    <s v="45.074714999999998"/>
    <s v="1.923017000000000"/>
    <s v="micaschistes, paragneiss"/>
    <s v="protozoïque, paléozoïque"/>
    <s v="néoprotozoïque, ordovicien"/>
    <s v="siliceux, alumineux"/>
    <s v="Massif central"/>
    <s v="bo"/>
    <s v="T"/>
    <s v="16209-bo"/>
  </r>
  <r>
    <x v="48"/>
    <x v="0"/>
    <x v="3"/>
    <s v="Filtrée"/>
    <s v="Liquide filtré"/>
    <x v="48"/>
    <x v="48"/>
    <s v="Secteur 5"/>
    <m/>
    <m/>
    <s v="barrage du Gour noir"/>
    <x v="48"/>
    <x v="48"/>
    <x v="22"/>
    <x v="45"/>
    <x v="1303"/>
    <x v="594"/>
    <x v="11"/>
    <x v="1"/>
    <x v="0"/>
    <m/>
    <m/>
    <n v="2462.3877486331949"/>
    <n v="970136.54793902056"/>
    <m/>
    <m/>
    <m/>
    <m/>
    <x v="0"/>
    <s v="E48"/>
    <s v="45.083094000000003"/>
    <s v="2.138534000000000"/>
    <s v="leucogranites peralumineux"/>
    <s v="paléozoïque"/>
    <s v="carbonifère"/>
    <s v="peralumineux"/>
    <s v="Massif central"/>
    <n v="17"/>
    <s v="granitoïdes peralumineux - leucogranites - T"/>
    <s v="10828-17"/>
  </r>
  <r>
    <x v="49"/>
    <x v="0"/>
    <x v="0"/>
    <s v="Filtrée"/>
    <s v="Liquide filtré"/>
    <x v="49"/>
    <x v="49"/>
    <s v="dordogne"/>
    <m/>
    <s v="Dordogne"/>
    <s v="La Cère à Bretenoux"/>
    <x v="49"/>
    <x v="49"/>
    <x v="23"/>
    <x v="45"/>
    <x v="1304"/>
    <x v="595"/>
    <x v="11"/>
    <x v="1"/>
    <x v="0"/>
    <m/>
    <m/>
    <n v="1464.5104977293736"/>
    <n v="1050947.5890001669"/>
    <m/>
    <m/>
    <m/>
    <m/>
    <x v="0"/>
    <s v="E53"/>
    <s v="44.908374000000002"/>
    <s v="1.810196000000000"/>
    <s v="sables, argiles, graviers, galets"/>
    <s v="cénozoïque"/>
    <s v="quaternaire"/>
    <s v="siliceux, alumineux"/>
    <s v="Formations superficielles"/>
    <s v="q3"/>
    <s v="T"/>
    <s v="17227-q3"/>
  </r>
  <r>
    <x v="50"/>
    <x v="0"/>
    <x v="3"/>
    <s v="Filtrée"/>
    <s v="Liquide filtré"/>
    <x v="50"/>
    <x v="50"/>
    <s v="dordogne"/>
    <s v="Amont total"/>
    <s v="Dordogne"/>
    <s v="chateau du Val"/>
    <x v="50"/>
    <x v="50"/>
    <x v="24"/>
    <x v="45"/>
    <x v="1294"/>
    <x v="0"/>
    <x v="11"/>
    <x v="0"/>
    <x v="0"/>
    <m/>
    <m/>
    <n v="3214.8934446155149"/>
    <n v="2583884.9650579528"/>
    <m/>
    <m/>
    <m/>
    <m/>
    <x v="0"/>
    <s v="E0a"/>
    <s v="45.442870999999997"/>
    <s v="2.507162000000000"/>
    <s v="sables, argiles, graviers, galets"/>
    <s v="cénozoïque"/>
    <s v="quaternaire"/>
    <s v="siliceux, alumineux"/>
    <s v="Formations superficielles"/>
    <s v="q3"/>
    <s v="T"/>
    <s v="15591-q3"/>
  </r>
  <r>
    <x v="94"/>
    <x v="9"/>
    <x v="15"/>
    <m/>
    <m/>
    <x v="84"/>
    <x v="92"/>
    <m/>
    <m/>
    <m/>
    <m/>
    <x v="80"/>
    <x v="80"/>
    <x v="41"/>
    <x v="46"/>
    <x v="1305"/>
    <x v="596"/>
    <x v="1"/>
    <x v="2"/>
    <x v="7"/>
    <m/>
    <m/>
    <m/>
    <m/>
    <m/>
    <m/>
    <m/>
    <m/>
    <x v="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5" cacheId="3" applyNumberFormats="0" applyBorderFormats="0" applyFontFormats="0" applyPatternFormats="0" applyAlignmentFormats="0" applyWidthHeightFormats="1" dataCaption="Valeurs" updatedVersion="4" minRefreshableVersion="3" showDrill="0" useAutoFormatting="1" rowGrandTotals="0" colGrandTotals="0" itemPrintTitles="1" createdVersion="4" indent="0" compact="0" compactData="0" multipleFieldFilters="0" chartFormat="3">
  <location ref="A157:M257" firstHeaderRow="1" firstDataRow="1" firstDataCol="13"/>
  <pivotFields count="26"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51"/>
        <item x="52"/>
        <item x="53"/>
        <item x="54"/>
        <item x="55"/>
        <item x="56"/>
        <item x="57"/>
        <item x="34"/>
        <item x="35"/>
        <item x="36"/>
        <item x="37"/>
        <item x="38"/>
        <item m="1" x="95"/>
        <item x="5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93"/>
        <item x="78"/>
        <item x="86"/>
        <item x="79"/>
        <item x="87"/>
        <item x="80"/>
        <item x="88"/>
        <item x="89"/>
        <item x="81"/>
        <item x="82"/>
        <item x="83"/>
        <item x="84"/>
        <item x="85"/>
        <item x="90"/>
        <item x="91"/>
        <item x="92"/>
        <item x="77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7"/>
        <item x="2"/>
        <item x="0"/>
        <item x="5"/>
        <item x="3"/>
        <item x="4"/>
        <item x="1"/>
        <item x="6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h="1" x="13"/>
        <item h="1" x="5"/>
        <item h="1" x="0"/>
        <item h="1" x="9"/>
        <item h="1" x="11"/>
        <item h="1" x="7"/>
        <item h="1" x="12"/>
        <item x="10"/>
        <item h="1" x="8"/>
        <item h="1" x="14"/>
        <item h="1" x="6"/>
        <item h="1" x="4"/>
        <item h="1" x="15"/>
        <item h="1" x="1"/>
        <item h="1"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89">
        <item m="1" x="86"/>
        <item m="1" x="87"/>
        <item m="1" x="88"/>
        <item m="1" x="85"/>
        <item x="16"/>
        <item x="54"/>
        <item x="17"/>
        <item x="18"/>
        <item x="19"/>
        <item x="20"/>
        <item x="44"/>
        <item x="6"/>
        <item x="5"/>
        <item x="10"/>
        <item x="9"/>
        <item x="12"/>
        <item x="11"/>
        <item x="7"/>
        <item x="8"/>
        <item x="13"/>
        <item x="60"/>
        <item x="74"/>
        <item x="0"/>
        <item x="2"/>
        <item x="76"/>
        <item x="4"/>
        <item x="3"/>
        <item x="61"/>
        <item x="22"/>
        <item x="23"/>
        <item x="24"/>
        <item x="25"/>
        <item x="27"/>
        <item x="77"/>
        <item x="62"/>
        <item x="63"/>
        <item x="28"/>
        <item x="30"/>
        <item x="31"/>
        <item x="32"/>
        <item x="48"/>
        <item x="47"/>
        <item x="46"/>
        <item x="49"/>
        <item x="36"/>
        <item x="34"/>
        <item x="38"/>
        <item x="37"/>
        <item x="33"/>
        <item x="50"/>
        <item x="65"/>
        <item x="78"/>
        <item x="21"/>
        <item x="58"/>
        <item x="59"/>
        <item x="66"/>
        <item x="14"/>
        <item x="79"/>
        <item x="80"/>
        <item x="45"/>
        <item x="71"/>
        <item x="1"/>
        <item x="67"/>
        <item x="68"/>
        <item x="26"/>
        <item x="43"/>
        <item x="81"/>
        <item x="29"/>
        <item x="82"/>
        <item x="42"/>
        <item x="69"/>
        <item x="70"/>
        <item x="57"/>
        <item x="64"/>
        <item x="52"/>
        <item x="39"/>
        <item x="40"/>
        <item x="41"/>
        <item x="15"/>
        <item x="56"/>
        <item x="51"/>
        <item x="55"/>
        <item x="72"/>
        <item x="83"/>
        <item x="75"/>
        <item x="53"/>
        <item x="73"/>
        <item x="8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m="1" x="175"/>
        <item m="1" x="104"/>
        <item m="1" x="145"/>
        <item m="1" x="174"/>
        <item m="1" x="105"/>
        <item m="1" x="197"/>
        <item m="1" x="179"/>
        <item m="1" x="159"/>
        <item m="1" x="139"/>
        <item m="1" x="128"/>
        <item m="1" x="120"/>
        <item m="1" x="116"/>
        <item m="1" x="103"/>
        <item m="1" x="173"/>
        <item m="1" x="195"/>
        <item m="1" x="178"/>
        <item m="1" x="96"/>
        <item m="1" x="188"/>
        <item m="1" x="186"/>
        <item m="1" x="141"/>
        <item m="1" x="158"/>
        <item m="1" x="138"/>
        <item m="1" x="156"/>
        <item m="1" x="118"/>
        <item m="1" x="144"/>
        <item m="1" x="164"/>
        <item m="1" x="189"/>
        <item m="1" x="166"/>
        <item m="1" x="157"/>
        <item m="1" x="163"/>
        <item m="1" x="135"/>
        <item m="1" x="150"/>
        <item m="1" x="108"/>
        <item m="1" x="100"/>
        <item m="1" x="168"/>
        <item m="1" x="171"/>
        <item m="1" x="123"/>
        <item m="1" x="107"/>
        <item m="1" x="99"/>
        <item m="1" x="192"/>
        <item m="1" x="119"/>
        <item m="1" x="161"/>
        <item m="1" x="182"/>
        <item x="64"/>
        <item x="52"/>
        <item m="1" x="176"/>
        <item m="1" x="121"/>
        <item m="1" x="133"/>
        <item m="1" x="132"/>
        <item m="1" x="154"/>
        <item m="1" x="151"/>
        <item m="1" x="127"/>
        <item m="1" x="143"/>
        <item m="1" x="162"/>
        <item m="1" x="148"/>
        <item m="1" x="112"/>
        <item x="50"/>
        <item x="39"/>
        <item x="18"/>
        <item x="19"/>
        <item x="20"/>
        <item x="21"/>
        <item x="44"/>
        <item x="6"/>
        <item x="5"/>
        <item x="10"/>
        <item x="9"/>
        <item x="12"/>
        <item x="11"/>
        <item x="40"/>
        <item x="7"/>
        <item x="14"/>
        <item x="8"/>
        <item x="13"/>
        <item x="45"/>
        <item x="0"/>
        <item x="1"/>
        <item x="2"/>
        <item x="4"/>
        <item x="3"/>
        <item x="22"/>
        <item x="23"/>
        <item x="24"/>
        <item x="25"/>
        <item x="35"/>
        <item x="26"/>
        <item x="27"/>
        <item x="43"/>
        <item x="41"/>
        <item x="28"/>
        <item x="29"/>
        <item x="30"/>
        <item x="31"/>
        <item x="32"/>
        <item x="48"/>
        <item x="47"/>
        <item x="46"/>
        <item x="49"/>
        <item x="36"/>
        <item x="34"/>
        <item x="38"/>
        <item x="37"/>
        <item x="33"/>
        <item x="42"/>
        <item x="15"/>
        <item x="16"/>
        <item x="17"/>
        <item m="1" x="101"/>
        <item m="1" x="129"/>
        <item m="1" x="167"/>
        <item m="1" x="130"/>
        <item m="1" x="113"/>
        <item m="1" x="149"/>
        <item m="1" x="142"/>
        <item m="1" x="97"/>
        <item m="1" x="155"/>
        <item m="1" x="165"/>
        <item m="1" x="180"/>
        <item m="1" x="95"/>
        <item x="56"/>
        <item m="1" x="160"/>
        <item m="1" x="147"/>
        <item m="1" x="93"/>
        <item m="1" x="181"/>
        <item m="1" x="94"/>
        <item m="1" x="185"/>
        <item m="1" x="110"/>
        <item m="1" x="136"/>
        <item m="1" x="187"/>
        <item m="1" x="106"/>
        <item m="1" x="114"/>
        <item m="1" x="172"/>
        <item m="1" x="184"/>
        <item m="1" x="177"/>
        <item m="1" x="102"/>
        <item m="1" x="131"/>
        <item m="1" x="117"/>
        <item m="1" x="169"/>
        <item m="1" x="199"/>
        <item m="1" x="183"/>
        <item m="1" x="111"/>
        <item m="1" x="122"/>
        <item m="1" x="124"/>
        <item m="1" x="126"/>
        <item m="1" x="153"/>
        <item m="1" x="125"/>
        <item m="1" x="194"/>
        <item m="1" x="152"/>
        <item m="1" x="198"/>
        <item m="1" x="191"/>
        <item m="1" x="109"/>
        <item m="1" x="146"/>
        <item m="1" x="140"/>
        <item m="1" x="193"/>
        <item m="1" x="190"/>
        <item m="1" x="137"/>
        <item x="51"/>
        <item x="55"/>
        <item x="72"/>
        <item m="1" x="170"/>
        <item x="65"/>
        <item x="84"/>
        <item x="77"/>
        <item x="85"/>
        <item x="66"/>
        <item x="78"/>
        <item x="86"/>
        <item x="87"/>
        <item x="71"/>
        <item x="79"/>
        <item x="67"/>
        <item x="68"/>
        <item x="80"/>
        <item x="81"/>
        <item x="82"/>
        <item x="83"/>
        <item x="88"/>
        <item x="89"/>
        <item x="90"/>
        <item x="69"/>
        <item x="70"/>
        <item x="57"/>
        <item x="76"/>
        <item x="91"/>
        <item m="1" x="98"/>
        <item m="1" x="196"/>
        <item m="1" x="134"/>
        <item x="75"/>
        <item x="53"/>
        <item m="1" x="115"/>
        <item x="58"/>
        <item x="59"/>
        <item x="60"/>
        <item x="74"/>
        <item x="61"/>
        <item x="62"/>
        <item x="63"/>
        <item x="54"/>
        <item x="73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1">
        <item x="35"/>
        <item x="49"/>
        <item x="38"/>
        <item x="34"/>
        <item x="36"/>
        <item x="47"/>
        <item x="48"/>
        <item x="79"/>
        <item x="37"/>
        <item x="67"/>
        <item x="45"/>
        <item x="68"/>
        <item x="31"/>
        <item x="32"/>
        <item x="30"/>
        <item x="28"/>
        <item x="62"/>
        <item x="46"/>
        <item x="33"/>
        <item x="29"/>
        <item x="78"/>
        <item x="74"/>
        <item x="61"/>
        <item x="26"/>
        <item x="77"/>
        <item x="27"/>
        <item x="25"/>
        <item x="24"/>
        <item x="55"/>
        <item x="73"/>
        <item x="56"/>
        <item x="44"/>
        <item x="76"/>
        <item x="59"/>
        <item x="70"/>
        <item x="7"/>
        <item x="22"/>
        <item x="23"/>
        <item x="14"/>
        <item x="43"/>
        <item x="8"/>
        <item x="5"/>
        <item x="6"/>
        <item x="39"/>
        <item x="13"/>
        <item x="65"/>
        <item x="42"/>
        <item x="66"/>
        <item x="60"/>
        <item x="72"/>
        <item x="3"/>
        <item x="4"/>
        <item x="64"/>
        <item x="40"/>
        <item x="41"/>
        <item x="71"/>
        <item x="2"/>
        <item x="11"/>
        <item x="1"/>
        <item x="0"/>
        <item x="58"/>
        <item x="50"/>
        <item x="12"/>
        <item x="57"/>
        <item x="9"/>
        <item x="10"/>
        <item x="16"/>
        <item x="54"/>
        <item x="15"/>
        <item x="51"/>
        <item x="53"/>
        <item x="52"/>
        <item x="20"/>
        <item x="21"/>
        <item x="18"/>
        <item x="17"/>
        <item x="75"/>
        <item x="19"/>
        <item x="63"/>
        <item x="69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1">
        <item x="38"/>
        <item x="34"/>
        <item x="36"/>
        <item x="37"/>
        <item x="56"/>
        <item x="35"/>
        <item x="25"/>
        <item x="24"/>
        <item x="72"/>
        <item x="60"/>
        <item x="23"/>
        <item x="4"/>
        <item x="3"/>
        <item x="22"/>
        <item x="49"/>
        <item x="71"/>
        <item x="2"/>
        <item x="1"/>
        <item x="0"/>
        <item x="47"/>
        <item x="45"/>
        <item x="68"/>
        <item x="59"/>
        <item x="46"/>
        <item x="76"/>
        <item x="14"/>
        <item x="70"/>
        <item x="13"/>
        <item x="7"/>
        <item x="8"/>
        <item x="61"/>
        <item x="73"/>
        <item x="11"/>
        <item x="10"/>
        <item x="21"/>
        <item x="27"/>
        <item x="57"/>
        <item x="12"/>
        <item x="29"/>
        <item x="9"/>
        <item x="78"/>
        <item x="58"/>
        <item x="52"/>
        <item x="26"/>
        <item x="44"/>
        <item x="17"/>
        <item x="18"/>
        <item x="6"/>
        <item x="5"/>
        <item x="74"/>
        <item x="62"/>
        <item x="48"/>
        <item x="79"/>
        <item x="77"/>
        <item x="33"/>
        <item x="67"/>
        <item x="30"/>
        <item x="28"/>
        <item x="32"/>
        <item x="31"/>
        <item x="19"/>
        <item x="20"/>
        <item x="75"/>
        <item x="55"/>
        <item x="51"/>
        <item x="53"/>
        <item x="54"/>
        <item x="15"/>
        <item x="16"/>
        <item x="65"/>
        <item x="42"/>
        <item x="66"/>
        <item x="43"/>
        <item x="41"/>
        <item x="40"/>
        <item x="64"/>
        <item x="39"/>
        <item x="50"/>
        <item x="63"/>
        <item x="69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0"/>
        <item x="1"/>
        <item x="6"/>
        <item x="4"/>
        <item x="0"/>
        <item x="3"/>
        <item x="25"/>
        <item x="2"/>
        <item x="26"/>
        <item m="1" x="42"/>
        <item x="7"/>
        <item x="12"/>
        <item x="27"/>
        <item x="28"/>
        <item x="10"/>
        <item x="11"/>
        <item x="8"/>
        <item x="9"/>
        <item x="29"/>
        <item x="30"/>
        <item x="24"/>
        <item x="32"/>
        <item x="13"/>
        <item x="38"/>
        <item x="31"/>
        <item x="16"/>
        <item x="34"/>
        <item x="35"/>
        <item x="15"/>
        <item x="33"/>
        <item x="14"/>
        <item x="17"/>
        <item x="18"/>
        <item x="39"/>
        <item x="20"/>
        <item x="19"/>
        <item x="36"/>
        <item x="21"/>
        <item x="23"/>
        <item x="22"/>
        <item x="37"/>
        <item x="4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h="1" x="33"/>
        <item h="1" x="43"/>
        <item h="1" x="13"/>
        <item h="1" x="14"/>
        <item h="1" x="25"/>
        <item x="30"/>
        <item h="1" x="31"/>
        <item h="1" x="24"/>
        <item h="1" x="23"/>
        <item h="1" x="28"/>
        <item h="1" x="34"/>
        <item x="1"/>
        <item h="1" x="35"/>
        <item h="1" x="22"/>
        <item h="1" x="41"/>
        <item h="1" x="38"/>
        <item h="1" x="42"/>
        <item h="1" x="2"/>
        <item h="1" x="0"/>
        <item x="4"/>
        <item h="1" x="8"/>
        <item x="16"/>
        <item h="1" x="17"/>
        <item h="1" x="12"/>
        <item h="1" x="9"/>
        <item h="1" x="3"/>
        <item h="1" x="5"/>
        <item h="1" x="36"/>
        <item h="1" x="39"/>
        <item h="1" x="6"/>
        <item h="1" m="1" x="47"/>
        <item h="1" x="45"/>
        <item h="1" x="46"/>
        <item h="1" x="44"/>
        <item h="1" x="7"/>
        <item h="1" x="10"/>
        <item h="1" x="11"/>
        <item h="1" x="15"/>
        <item h="1" x="18"/>
        <item h="1" x="19"/>
        <item h="1" x="20"/>
        <item h="1" x="21"/>
        <item h="1" x="26"/>
        <item h="1" x="27"/>
        <item h="1" x="29"/>
        <item h="1" x="37"/>
        <item h="1" x="32"/>
        <item h="1"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06">
        <item x="145"/>
        <item x="541"/>
        <item x="0"/>
        <item x="518"/>
        <item x="556"/>
        <item x="546"/>
        <item x="65"/>
        <item x="533"/>
        <item x="48"/>
        <item x="27"/>
        <item x="21"/>
        <item x="83"/>
        <item x="482"/>
        <item x="119"/>
        <item x="551"/>
        <item x="131"/>
        <item x="89"/>
        <item x="43"/>
        <item x="60"/>
        <item x="55"/>
        <item x="141"/>
        <item x="135"/>
        <item x="486"/>
        <item x="478"/>
        <item x="101"/>
        <item x="491"/>
        <item x="127"/>
        <item x="1274"/>
        <item x="123"/>
        <item x="110"/>
        <item x="82"/>
        <item x="4"/>
        <item x="33"/>
        <item x="116"/>
        <item x="112"/>
        <item x="24"/>
        <item x="15"/>
        <item x="107"/>
        <item x="13"/>
        <item x="41"/>
        <item x="548"/>
        <item x="557"/>
        <item x="67"/>
        <item x="50"/>
        <item x="88"/>
        <item x="29"/>
        <item x="534"/>
        <item x="68"/>
        <item x="120"/>
        <item x="542"/>
        <item x="147"/>
        <item x="114"/>
        <item x="22"/>
        <item x="20"/>
        <item x="519"/>
        <item x="2"/>
        <item x="31"/>
        <item x="84"/>
        <item x="45"/>
        <item x="132"/>
        <item x="483"/>
        <item x="26"/>
        <item x="90"/>
        <item x="552"/>
        <item x="44"/>
        <item x="61"/>
        <item x="57"/>
        <item x="77"/>
        <item x="80"/>
        <item x="139"/>
        <item x="142"/>
        <item x="113"/>
        <item x="136"/>
        <item x="91"/>
        <item x="525"/>
        <item x="8"/>
        <item x="3"/>
        <item x="538"/>
        <item x="96"/>
        <item x="99"/>
        <item x="76"/>
        <item x="488"/>
        <item x="53"/>
        <item x="103"/>
        <item x="85"/>
        <item x="148"/>
        <item x="528"/>
        <item x="479"/>
        <item x="94"/>
        <item x="14"/>
        <item x="23"/>
        <item x="117"/>
        <item x="73"/>
        <item x="106"/>
        <item x="11"/>
        <item x="35"/>
        <item x="109"/>
        <item x="72"/>
        <item x="128"/>
        <item x="133"/>
        <item x="493"/>
        <item x="30"/>
        <item x="520"/>
        <item x="38"/>
        <item x="97"/>
        <item x="18"/>
        <item x="1275"/>
        <item x="484"/>
        <item x="66"/>
        <item x="553"/>
        <item x="560"/>
        <item x="79"/>
        <item x="74"/>
        <item x="530"/>
        <item x="146"/>
        <item x="547"/>
        <item x="95"/>
        <item x="121"/>
        <item x="51"/>
        <item x="56"/>
        <item x="543"/>
        <item x="1"/>
        <item x="531"/>
        <item x="69"/>
        <item x="71"/>
        <item x="39"/>
        <item x="487"/>
        <item x="124"/>
        <item x="494"/>
        <item x="28"/>
        <item x="480"/>
        <item x="58"/>
        <item x="49"/>
        <item x="492"/>
        <item x="86"/>
        <item x="62"/>
        <item x="7"/>
        <item x="489"/>
        <item x="535"/>
        <item x="46"/>
        <item x="1277"/>
        <item x="143"/>
        <item x="102"/>
        <item x="1133"/>
        <item x="1140"/>
        <item x="1253"/>
        <item x="1254"/>
        <item x="1135"/>
        <item x="137"/>
        <item x="92"/>
        <item x="1255"/>
        <item x="125"/>
        <item x="1138"/>
        <item x="1256"/>
        <item x="558"/>
        <item x="129"/>
        <item x="1203"/>
        <item x="1204"/>
        <item x="93"/>
        <item x="1205"/>
        <item x="59"/>
        <item x="539"/>
        <item x="529"/>
        <item x="490"/>
        <item x="554"/>
        <item x="544"/>
        <item x="1206"/>
        <item x="1257"/>
        <item x="1137"/>
        <item x="5"/>
        <item x="12"/>
        <item x="115"/>
        <item x="134"/>
        <item x="108"/>
        <item x="149"/>
        <item x="526"/>
        <item x="19"/>
        <item x="549"/>
        <item x="532"/>
        <item x="561"/>
        <item x="1258"/>
        <item x="70"/>
        <item x="25"/>
        <item x="536"/>
        <item x="111"/>
        <item x="523"/>
        <item x="1259"/>
        <item x="87"/>
        <item x="78"/>
        <item x="75"/>
        <item x="47"/>
        <item x="1260"/>
        <item x="138"/>
        <item x="32"/>
        <item x="521"/>
        <item x="485"/>
        <item x="81"/>
        <item x="52"/>
        <item x="1139"/>
        <item x="98"/>
        <item x="40"/>
        <item x="495"/>
        <item x="122"/>
        <item x="16"/>
        <item x="104"/>
        <item x="63"/>
        <item x="126"/>
        <item x="100"/>
        <item x="481"/>
        <item x="1142"/>
        <item x="1301"/>
        <item x="1261"/>
        <item x="1294"/>
        <item x="140"/>
        <item x="9"/>
        <item x="1276"/>
        <item x="1278"/>
        <item x="1285"/>
        <item x="130"/>
        <item x="36"/>
        <item x="1145"/>
        <item x="1304"/>
        <item x="144"/>
        <item x="1302"/>
        <item x="1282"/>
        <item x="1280"/>
        <item x="1262"/>
        <item x="1300"/>
        <item x="1263"/>
        <item x="1132"/>
        <item x="1279"/>
        <item x="1286"/>
        <item x="1228"/>
        <item x="105"/>
        <item x="1296"/>
        <item x="413"/>
        <item x="1149"/>
        <item x="1264"/>
        <item x="1265"/>
        <item x="1289"/>
        <item x="118"/>
        <item x="1303"/>
        <item x="1281"/>
        <item x="1284"/>
        <item x="1287"/>
        <item x="1266"/>
        <item x="1229"/>
        <item x="1283"/>
        <item x="1230"/>
        <item x="1231"/>
        <item x="1232"/>
        <item x="801"/>
        <item x="1233"/>
        <item x="1267"/>
        <item x="1234"/>
        <item x="1235"/>
        <item x="1268"/>
        <item x="1236"/>
        <item x="1150"/>
        <item x="1237"/>
        <item x="1292"/>
        <item x="1293"/>
        <item x="836"/>
        <item x="1238"/>
        <item x="802"/>
        <item x="414"/>
        <item x="1239"/>
        <item x="1207"/>
        <item x="837"/>
        <item x="809"/>
        <item x="1208"/>
        <item x="810"/>
        <item x="1148"/>
        <item x="1297"/>
        <item x="838"/>
        <item x="496"/>
        <item x="839"/>
        <item x="1147"/>
        <item x="803"/>
        <item x="211"/>
        <item x="1161"/>
        <item x="1156"/>
        <item x="174"/>
        <item x="272"/>
        <item x="1240"/>
        <item x="1176"/>
        <item x="450"/>
        <item x="451"/>
        <item x="497"/>
        <item x="1209"/>
        <item x="811"/>
        <item x="857"/>
        <item x="1159"/>
        <item x="1210"/>
        <item x="1269"/>
        <item x="804"/>
        <item x="1177"/>
        <item x="498"/>
        <item x="1288"/>
        <item x="1295"/>
        <item x="1178"/>
        <item x="894"/>
        <item x="812"/>
        <item x="840"/>
        <item x="365"/>
        <item x="1179"/>
        <item x="1270"/>
        <item x="452"/>
        <item x="415"/>
        <item x="453"/>
        <item x="1143"/>
        <item x="366"/>
        <item x="959"/>
        <item x="1180"/>
        <item x="805"/>
        <item x="1181"/>
        <item x="367"/>
        <item x="858"/>
        <item x="499"/>
        <item x="1298"/>
        <item x="1146"/>
        <item x="1291"/>
        <item x="212"/>
        <item x="841"/>
        <item x="813"/>
        <item x="895"/>
        <item x="1165"/>
        <item x="368"/>
        <item x="500"/>
        <item x="354"/>
        <item x="369"/>
        <item x="501"/>
        <item x="273"/>
        <item x="454"/>
        <item x="842"/>
        <item x="859"/>
        <item x="814"/>
        <item x="1211"/>
        <item x="896"/>
        <item x="1299"/>
        <item x="860"/>
        <item x="352"/>
        <item x="960"/>
        <item x="815"/>
        <item x="897"/>
        <item x="1155"/>
        <item x="455"/>
        <item x="175"/>
        <item x="1154"/>
        <item x="877"/>
        <item x="961"/>
        <item x="1010"/>
        <item x="806"/>
        <item x="370"/>
        <item x="962"/>
        <item x="371"/>
        <item x="1011"/>
        <item x="213"/>
        <item x="502"/>
        <item x="416"/>
        <item x="214"/>
        <item x="456"/>
        <item x="699"/>
        <item x="816"/>
        <item x="980"/>
        <item x="215"/>
        <item x="216"/>
        <item x="1182"/>
        <item x="1241"/>
        <item x="981"/>
        <item x="457"/>
        <item x="357"/>
        <item x="1242"/>
        <item x="1290"/>
        <item x="878"/>
        <item x="1212"/>
        <item x="1243"/>
        <item x="1213"/>
        <item x="1168"/>
        <item x="735"/>
        <item x="1012"/>
        <item x="217"/>
        <item x="1244"/>
        <item x="1157"/>
        <item x="218"/>
        <item x="982"/>
        <item x="1214"/>
        <item x="405"/>
        <item x="458"/>
        <item x="1183"/>
        <item x="459"/>
        <item x="879"/>
        <item x="1013"/>
        <item x="668"/>
        <item x="406"/>
        <item x="372"/>
        <item x="880"/>
        <item x="1164"/>
        <item x="983"/>
        <item x="661"/>
        <item x="1184"/>
        <item x="1215"/>
        <item x="219"/>
        <item x="151"/>
        <item x="817"/>
        <item x="1153"/>
        <item x="158"/>
        <item x="1014"/>
        <item x="460"/>
        <item x="1015"/>
        <item x="1216"/>
        <item x="153"/>
        <item x="1245"/>
        <item x="461"/>
        <item x="503"/>
        <item x="220"/>
        <item x="603"/>
        <item x="568"/>
        <item x="358"/>
        <item x="176"/>
        <item x="417"/>
        <item x="373"/>
        <item x="274"/>
        <item x="984"/>
        <item x="221"/>
        <item x="669"/>
        <item x="462"/>
        <item x="1246"/>
        <item x="772"/>
        <item x="1016"/>
        <item x="707"/>
        <item x="818"/>
        <item x="1136"/>
        <item x="819"/>
        <item x="739"/>
        <item x="820"/>
        <item x="1017"/>
        <item x="637"/>
        <item x="985"/>
        <item x="314"/>
        <item x="1217"/>
        <item x="821"/>
        <item x="156"/>
        <item x="222"/>
        <item x="223"/>
        <item x="316"/>
        <item x="986"/>
        <item x="987"/>
        <item x="252"/>
        <item x="1247"/>
        <item x="773"/>
        <item x="504"/>
        <item x="166"/>
        <item x="861"/>
        <item x="631"/>
        <item x="1018"/>
        <item x="822"/>
        <item x="898"/>
        <item x="155"/>
        <item x="463"/>
        <item x="963"/>
        <item x="505"/>
        <item x="322"/>
        <item x="1019"/>
        <item x="1006"/>
        <item x="823"/>
        <item x="1185"/>
        <item x="1020"/>
        <item x="843"/>
        <item x="1186"/>
        <item x="562"/>
        <item x="1046"/>
        <item x="1187"/>
        <item x="407"/>
        <item x="320"/>
        <item x="1188"/>
        <item x="1218"/>
        <item x="418"/>
        <item x="256"/>
        <item x="1219"/>
        <item x="1189"/>
        <item x="464"/>
        <item x="708"/>
        <item x="709"/>
        <item x="1061"/>
        <item x="774"/>
        <item x="419"/>
        <item x="420"/>
        <item x="710"/>
        <item x="1144"/>
        <item x="421"/>
        <item x="844"/>
        <item x="177"/>
        <item x="881"/>
        <item x="178"/>
        <item x="422"/>
        <item x="975"/>
        <item x="179"/>
        <item x="988"/>
        <item x="275"/>
        <item x="255"/>
        <item x="423"/>
        <item x="224"/>
        <item x="944"/>
        <item x="225"/>
        <item x="276"/>
        <item x="424"/>
        <item x="1248"/>
        <item x="1021"/>
        <item x="277"/>
        <item x="278"/>
        <item x="775"/>
        <item x="824"/>
        <item x="425"/>
        <item x="945"/>
        <item x="426"/>
        <item x="882"/>
        <item x="909"/>
        <item x="1151"/>
        <item x="1249"/>
        <item x="180"/>
        <item x="465"/>
        <item x="862"/>
        <item x="1271"/>
        <item x="181"/>
        <item x="930"/>
        <item x="279"/>
        <item x="1220"/>
        <item x="711"/>
        <item x="408"/>
        <item x="280"/>
        <item x="182"/>
        <item x="776"/>
        <item x="374"/>
        <item x="1022"/>
        <item x="375"/>
        <item x="777"/>
        <item x="604"/>
        <item x="1023"/>
        <item x="226"/>
        <item x="712"/>
        <item x="910"/>
        <item x="427"/>
        <item x="931"/>
        <item x="466"/>
        <item x="1190"/>
        <item x="1191"/>
        <item x="227"/>
        <item x="228"/>
        <item x="160"/>
        <item x="281"/>
        <item x="428"/>
        <item x="183"/>
        <item x="376"/>
        <item x="1192"/>
        <item x="911"/>
        <item x="429"/>
        <item x="778"/>
        <item x="1193"/>
        <item x="282"/>
        <item x="1024"/>
        <item x="229"/>
        <item x="283"/>
        <item x="989"/>
        <item x="1194"/>
        <item x="779"/>
        <item x="1076"/>
        <item x="990"/>
        <item x="430"/>
        <item x="1109"/>
        <item x="431"/>
        <item x="377"/>
        <item x="1162"/>
        <item x="740"/>
        <item x="506"/>
        <item x="976"/>
        <item x="163"/>
        <item x="184"/>
        <item x="991"/>
        <item x="1195"/>
        <item x="1103"/>
        <item x="185"/>
        <item x="992"/>
        <item x="993"/>
        <item x="994"/>
        <item x="64"/>
        <item x="670"/>
        <item x="845"/>
        <item x="932"/>
        <item x="977"/>
        <item x="671"/>
        <item x="150"/>
        <item x="550"/>
        <item x="34"/>
        <item x="559"/>
        <item x="933"/>
        <item x="10"/>
        <item x="54"/>
        <item x="555"/>
        <item x="672"/>
        <item x="522"/>
        <item x="6"/>
        <item x="1053"/>
        <item x="1166"/>
        <item x="537"/>
        <item x="673"/>
        <item x="569"/>
        <item x="741"/>
        <item x="524"/>
        <item x="1272"/>
        <item x="912"/>
        <item x="736"/>
        <item x="527"/>
        <item x="540"/>
        <item x="825"/>
        <item x="545"/>
        <item x="742"/>
        <item x="17"/>
        <item x="432"/>
        <item x="1065"/>
        <item x="674"/>
        <item x="638"/>
        <item x="605"/>
        <item x="639"/>
        <item x="260"/>
        <item x="1066"/>
        <item x="675"/>
        <item x="676"/>
        <item x="570"/>
        <item x="42"/>
        <item x="378"/>
        <item x="743"/>
        <item x="700"/>
        <item x="284"/>
        <item x="677"/>
        <item x="328"/>
        <item x="995"/>
        <item x="230"/>
        <item x="467"/>
        <item x="355"/>
        <item x="379"/>
        <item x="231"/>
        <item x="186"/>
        <item x="1038"/>
        <item x="744"/>
        <item x="1196"/>
        <item x="678"/>
        <item x="1221"/>
        <item x="1116"/>
        <item x="571"/>
        <item x="807"/>
        <item x="1039"/>
        <item x="572"/>
        <item x="1110"/>
        <item x="37"/>
        <item x="468"/>
        <item x="713"/>
        <item x="679"/>
        <item x="164"/>
        <item x="1077"/>
        <item x="640"/>
        <item x="606"/>
        <item x="285"/>
        <item x="319"/>
        <item x="1222"/>
        <item x="1197"/>
        <item x="607"/>
        <item x="780"/>
        <item x="573"/>
        <item x="745"/>
        <item x="380"/>
        <item x="232"/>
        <item x="574"/>
        <item x="883"/>
        <item x="233"/>
        <item x="746"/>
        <item x="714"/>
        <item x="286"/>
        <item x="1054"/>
        <item x="157"/>
        <item x="1067"/>
        <item x="1198"/>
        <item x="608"/>
        <item x="609"/>
        <item x="575"/>
        <item x="329"/>
        <item x="884"/>
        <item x="680"/>
        <item x="264"/>
        <item x="409"/>
        <item x="946"/>
        <item x="1072"/>
        <item x="507"/>
        <item x="234"/>
        <item x="187"/>
        <item x="188"/>
        <item x="235"/>
        <item x="747"/>
        <item x="287"/>
        <item x="330"/>
        <item x="781"/>
        <item x="1025"/>
        <item x="165"/>
        <item x="863"/>
        <item x="1062"/>
        <item x="288"/>
        <item x="641"/>
        <item x="331"/>
        <item x="610"/>
        <item x="189"/>
        <item x="1092"/>
        <item x="236"/>
        <item x="237"/>
        <item x="632"/>
        <item x="611"/>
        <item x="576"/>
        <item x="642"/>
        <item x="332"/>
        <item x="238"/>
        <item x="846"/>
        <item x="167"/>
        <item x="612"/>
        <item x="681"/>
        <item x="1026"/>
        <item x="433"/>
        <item x="947"/>
        <item x="899"/>
        <item x="577"/>
        <item x="508"/>
        <item x="434"/>
        <item x="662"/>
        <item x="782"/>
        <item x="190"/>
        <item x="613"/>
        <item x="948"/>
        <item x="913"/>
        <item x="333"/>
        <item x="715"/>
        <item x="914"/>
        <item x="173"/>
        <item x="949"/>
        <item x="239"/>
        <item x="915"/>
        <item x="334"/>
        <item x="435"/>
        <item x="436"/>
        <item x="1119"/>
        <item x="323"/>
        <item x="716"/>
        <item x="783"/>
        <item x="191"/>
        <item x="335"/>
        <item x="964"/>
        <item x="1027"/>
        <item x="900"/>
        <item x="682"/>
        <item x="934"/>
        <item x="192"/>
        <item x="193"/>
        <item x="916"/>
        <item x="683"/>
        <item x="1223"/>
        <item x="950"/>
        <item x="996"/>
        <item x="885"/>
        <item x="965"/>
        <item x="643"/>
        <item x="997"/>
        <item x="1171"/>
        <item x="1160"/>
        <item x="847"/>
        <item x="917"/>
        <item x="1125"/>
        <item x="614"/>
        <item x="563"/>
        <item x="289"/>
        <item x="935"/>
        <item x="848"/>
        <item x="290"/>
        <item x="194"/>
        <item x="717"/>
        <item x="644"/>
        <item x="291"/>
        <item x="615"/>
        <item x="564"/>
        <item x="469"/>
        <item x="849"/>
        <item x="748"/>
        <item x="749"/>
        <item x="633"/>
        <item x="292"/>
        <item x="750"/>
        <item x="1055"/>
        <item x="918"/>
        <item x="599"/>
        <item x="901"/>
        <item x="381"/>
        <item x="1250"/>
        <item x="864"/>
        <item x="293"/>
        <item x="578"/>
        <item x="265"/>
        <item x="1199"/>
        <item x="1152"/>
        <item x="951"/>
        <item x="684"/>
        <item x="865"/>
        <item x="437"/>
        <item x="634"/>
        <item x="509"/>
        <item x="902"/>
        <item x="751"/>
        <item x="382"/>
        <item x="866"/>
        <item x="410"/>
        <item x="850"/>
        <item x="438"/>
        <item x="718"/>
        <item x="998"/>
        <item x="161"/>
        <item x="685"/>
        <item x="579"/>
        <item x="580"/>
        <item x="581"/>
        <item x="663"/>
        <item x="645"/>
        <item x="360"/>
        <item x="784"/>
        <item x="646"/>
        <item x="353"/>
        <item x="826"/>
        <item x="785"/>
        <item x="616"/>
        <item x="439"/>
        <item x="263"/>
        <item x="752"/>
        <item x="195"/>
        <item x="1078"/>
        <item x="240"/>
        <item x="336"/>
        <item x="196"/>
        <item x="262"/>
        <item x="966"/>
        <item x="1099"/>
        <item x="753"/>
        <item x="294"/>
        <item x="295"/>
        <item x="510"/>
        <item x="271"/>
        <item x="1224"/>
        <item x="296"/>
        <item x="1073"/>
        <item x="326"/>
        <item x="297"/>
        <item x="1273"/>
        <item x="511"/>
        <item x="686"/>
        <item x="321"/>
        <item x="936"/>
        <item x="754"/>
        <item x="886"/>
        <item x="687"/>
        <item x="851"/>
        <item x="298"/>
        <item x="470"/>
        <item x="1068"/>
        <item x="512"/>
        <item x="1047"/>
        <item x="1251"/>
        <item x="1069"/>
        <item x="617"/>
        <item x="1087"/>
        <item x="852"/>
        <item x="1082"/>
        <item x="853"/>
        <item x="383"/>
        <item x="647"/>
        <item x="755"/>
        <item x="756"/>
        <item x="1167"/>
        <item x="648"/>
        <item x="1225"/>
        <item x="582"/>
        <item x="327"/>
        <item x="854"/>
        <item x="1117"/>
        <item x="1028"/>
        <item x="299"/>
        <item x="649"/>
        <item x="701"/>
        <item x="618"/>
        <item x="827"/>
        <item x="197"/>
        <item x="565"/>
        <item x="719"/>
        <item x="1083"/>
        <item x="1226"/>
        <item x="1048"/>
        <item x="258"/>
        <item x="1111"/>
        <item x="967"/>
        <item x="1088"/>
        <item x="999"/>
        <item x="1100"/>
        <item x="261"/>
        <item x="1000"/>
        <item x="952"/>
        <item x="619"/>
        <item x="1063"/>
        <item x="241"/>
        <item x="1134"/>
        <item x="1029"/>
        <item x="337"/>
        <item x="440"/>
        <item x="1120"/>
        <item x="1049"/>
        <item x="583"/>
        <item x="338"/>
        <item x="1089"/>
        <item x="1170"/>
        <item x="513"/>
        <item x="650"/>
        <item x="1090"/>
        <item x="1050"/>
        <item x="339"/>
        <item x="411"/>
        <item x="1051"/>
        <item x="953"/>
        <item x="584"/>
        <item x="514"/>
        <item x="566"/>
        <item x="515"/>
        <item x="585"/>
        <item x="586"/>
        <item x="1056"/>
        <item x="855"/>
        <item x="786"/>
        <item x="968"/>
        <item x="887"/>
        <item x="702"/>
        <item x="720"/>
        <item x="471"/>
        <item x="472"/>
        <item x="888"/>
        <item x="620"/>
        <item x="651"/>
        <item x="969"/>
        <item x="652"/>
        <item x="340"/>
        <item x="270"/>
        <item x="269"/>
        <item x="889"/>
        <item x="300"/>
        <item x="954"/>
        <item x="441"/>
        <item x="341"/>
        <item x="1200"/>
        <item x="890"/>
        <item x="342"/>
        <item x="828"/>
        <item x="891"/>
        <item x="1126"/>
        <item x="955"/>
        <item x="970"/>
        <item x="1127"/>
        <item x="1172"/>
        <item x="937"/>
        <item x="242"/>
        <item x="343"/>
        <item x="1169"/>
        <item x="867"/>
        <item x="1057"/>
        <item x="956"/>
        <item x="737"/>
        <item x="892"/>
        <item x="957"/>
        <item x="919"/>
        <item x="938"/>
        <item x="868"/>
        <item x="621"/>
        <item x="243"/>
        <item x="920"/>
        <item x="688"/>
        <item x="1052"/>
        <item x="301"/>
        <item x="869"/>
        <item x="787"/>
        <item x="921"/>
        <item x="939"/>
        <item x="903"/>
        <item x="587"/>
        <item x="344"/>
        <item x="384"/>
        <item x="904"/>
        <item x="757"/>
        <item x="870"/>
        <item x="588"/>
        <item x="689"/>
        <item x="905"/>
        <item x="385"/>
        <item x="386"/>
        <item x="829"/>
        <item x="589"/>
        <item x="359"/>
        <item x="622"/>
        <item x="387"/>
        <item x="1101"/>
        <item x="302"/>
        <item x="590"/>
        <item x="871"/>
        <item x="198"/>
        <item x="906"/>
        <item x="591"/>
        <item x="872"/>
        <item x="1001"/>
        <item x="388"/>
        <item x="1201"/>
        <item x="922"/>
        <item x="1058"/>
        <item x="244"/>
        <item x="758"/>
        <item x="245"/>
        <item x="154"/>
        <item x="172"/>
        <item x="389"/>
        <item x="623"/>
        <item x="246"/>
        <item x="303"/>
        <item x="759"/>
        <item x="1030"/>
        <item x="390"/>
        <item x="1040"/>
        <item x="690"/>
        <item x="1031"/>
        <item x="592"/>
        <item x="473"/>
        <item x="653"/>
        <item x="664"/>
        <item x="171"/>
        <item x="721"/>
        <item x="873"/>
        <item x="361"/>
        <item x="788"/>
        <item x="391"/>
        <item x="923"/>
        <item x="691"/>
        <item x="199"/>
        <item x="1141"/>
        <item x="874"/>
        <item x="760"/>
        <item x="1070"/>
        <item x="1079"/>
        <item x="247"/>
        <item x="392"/>
        <item x="761"/>
        <item x="692"/>
        <item x="875"/>
        <item x="1175"/>
        <item x="170"/>
        <item x="268"/>
        <item x="703"/>
        <item x="1174"/>
        <item x="593"/>
        <item x="830"/>
        <item x="924"/>
        <item x="304"/>
        <item x="1032"/>
        <item x="1080"/>
        <item x="516"/>
        <item x="789"/>
        <item x="1093"/>
        <item x="704"/>
        <item x="624"/>
        <item x="722"/>
        <item x="907"/>
        <item x="693"/>
        <item x="315"/>
        <item x="1094"/>
        <item x="654"/>
        <item x="694"/>
        <item x="769"/>
        <item x="248"/>
        <item x="1081"/>
        <item x="254"/>
        <item x="625"/>
        <item x="393"/>
        <item x="762"/>
        <item x="723"/>
        <item x="345"/>
        <item x="1037"/>
        <item x="790"/>
        <item x="724"/>
        <item x="1071"/>
        <item x="725"/>
        <item x="1104"/>
        <item x="770"/>
        <item x="726"/>
        <item x="1059"/>
        <item x="655"/>
        <item x="727"/>
        <item x="1105"/>
        <item x="626"/>
        <item x="394"/>
        <item x="791"/>
        <item x="162"/>
        <item x="1173"/>
        <item x="200"/>
        <item x="971"/>
        <item x="1002"/>
        <item x="346"/>
        <item x="728"/>
        <item x="665"/>
        <item x="395"/>
        <item x="305"/>
        <item x="364"/>
        <item x="972"/>
        <item x="396"/>
        <item x="363"/>
        <item x="201"/>
        <item x="1074"/>
        <item x="202"/>
        <item x="1106"/>
        <item x="1033"/>
        <item x="1034"/>
        <item x="1075"/>
        <item x="397"/>
        <item x="792"/>
        <item x="203"/>
        <item x="168"/>
        <item x="793"/>
        <item x="1121"/>
        <item x="442"/>
        <item x="1041"/>
        <item x="1003"/>
        <item x="398"/>
        <item x="318"/>
        <item x="1122"/>
        <item x="1123"/>
        <item x="1128"/>
        <item x="1129"/>
        <item x="763"/>
        <item x="831"/>
        <item x="1007"/>
        <item x="347"/>
        <item x="925"/>
        <item x="443"/>
        <item x="1107"/>
        <item x="832"/>
        <item x="1130"/>
        <item x="594"/>
        <item x="259"/>
        <item x="794"/>
        <item x="1108"/>
        <item x="362"/>
        <item x="926"/>
        <item x="940"/>
        <item x="306"/>
        <item x="795"/>
        <item x="1118"/>
        <item x="1084"/>
        <item x="1042"/>
        <item x="324"/>
        <item x="656"/>
        <item x="266"/>
        <item x="833"/>
        <item x="204"/>
        <item x="1043"/>
        <item x="973"/>
        <item x="1085"/>
        <item x="958"/>
        <item x="205"/>
        <item x="444"/>
        <item x="1124"/>
        <item x="796"/>
        <item x="1044"/>
        <item x="729"/>
        <item x="730"/>
        <item x="445"/>
        <item x="1095"/>
        <item x="399"/>
        <item x="567"/>
        <item x="206"/>
        <item x="307"/>
        <item x="764"/>
        <item x="595"/>
        <item x="808"/>
        <item x="731"/>
        <item x="1112"/>
        <item x="941"/>
        <item x="695"/>
        <item x="657"/>
        <item x="627"/>
        <item x="927"/>
        <item x="834"/>
        <item x="207"/>
        <item x="600"/>
        <item x="1252"/>
        <item x="797"/>
        <item x="1096"/>
        <item x="308"/>
        <item x="208"/>
        <item x="1097"/>
        <item x="798"/>
        <item x="1227"/>
        <item x="309"/>
        <item x="400"/>
        <item x="1113"/>
        <item x="705"/>
        <item x="928"/>
        <item x="1098"/>
        <item x="474"/>
        <item x="732"/>
        <item x="446"/>
        <item x="1114"/>
        <item x="942"/>
        <item x="929"/>
        <item x="893"/>
        <item x="401"/>
        <item x="1158"/>
        <item x="943"/>
        <item x="765"/>
        <item x="733"/>
        <item x="475"/>
        <item x="856"/>
        <item x="310"/>
        <item x="766"/>
        <item x="1091"/>
        <item x="696"/>
        <item x="908"/>
        <item x="447"/>
        <item x="249"/>
        <item x="738"/>
        <item x="658"/>
        <item x="771"/>
        <item x="978"/>
        <item x="596"/>
        <item x="974"/>
        <item x="628"/>
        <item x="697"/>
        <item x="1060"/>
        <item x="402"/>
        <item x="517"/>
        <item x="1131"/>
        <item x="1163"/>
        <item x="1004"/>
        <item x="597"/>
        <item x="876"/>
        <item x="629"/>
        <item x="348"/>
        <item x="666"/>
        <item x="767"/>
        <item x="601"/>
        <item x="351"/>
        <item x="799"/>
        <item x="698"/>
        <item x="835"/>
        <item x="1035"/>
        <item x="250"/>
        <item x="1202"/>
        <item x="1045"/>
        <item x="598"/>
        <item x="635"/>
        <item x="734"/>
        <item x="1115"/>
        <item x="1086"/>
        <item x="1008"/>
        <item x="169"/>
        <item x="356"/>
        <item x="979"/>
        <item x="630"/>
        <item x="1102"/>
        <item x="403"/>
        <item x="706"/>
        <item x="659"/>
        <item x="1036"/>
        <item x="317"/>
        <item x="325"/>
        <item x="349"/>
        <item x="660"/>
        <item x="1009"/>
        <item x="1064"/>
        <item x="1005"/>
        <item x="209"/>
        <item x="350"/>
        <item x="267"/>
        <item x="667"/>
        <item x="251"/>
        <item x="768"/>
        <item x="152"/>
        <item x="602"/>
        <item x="636"/>
        <item x="448"/>
        <item x="313"/>
        <item x="476"/>
        <item x="253"/>
        <item x="311"/>
        <item x="159"/>
        <item x="404"/>
        <item x="800"/>
        <item x="210"/>
        <item x="412"/>
        <item x="477"/>
        <item x="449"/>
        <item x="257"/>
        <item x="312"/>
        <item x="1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597">
        <item x="278"/>
        <item x="274"/>
        <item x="111"/>
        <item x="271"/>
        <item x="69"/>
        <item x="49"/>
        <item x="31"/>
        <item x="44"/>
        <item x="265"/>
        <item x="36"/>
        <item x="20"/>
        <item x="40"/>
        <item x="14"/>
        <item x="63"/>
        <item x="234"/>
        <item x="230"/>
        <item x="81"/>
        <item x="98"/>
        <item x="102"/>
        <item x="241"/>
        <item x="106"/>
        <item x="122"/>
        <item x="115"/>
        <item x="568"/>
        <item x="237"/>
        <item x="24"/>
        <item x="95"/>
        <item x="91"/>
        <item x="17"/>
        <item x="93"/>
        <item x="13"/>
        <item x="23"/>
        <item x="9"/>
        <item x="87"/>
        <item x="33"/>
        <item x="19"/>
        <item x="112"/>
        <item x="7"/>
        <item x="30"/>
        <item x="71"/>
        <item x="275"/>
        <item x="32"/>
        <item x="272"/>
        <item x="46"/>
        <item x="279"/>
        <item x="50"/>
        <item x="37"/>
        <item x="68"/>
        <item x="39"/>
        <item x="54"/>
        <item x="21"/>
        <item x="65"/>
        <item x="266"/>
        <item x="41"/>
        <item x="51"/>
        <item x="99"/>
        <item x="75"/>
        <item x="15"/>
        <item x="103"/>
        <item x="55"/>
        <item x="83"/>
        <item x="58"/>
        <item x="61"/>
        <item x="64"/>
        <item x="236"/>
        <item x="123"/>
        <item x="231"/>
        <item x="77"/>
        <item x="72"/>
        <item x="117"/>
        <item x="108"/>
        <item x="242"/>
        <item x="569"/>
        <item x="238"/>
        <item x="120"/>
        <item x="1"/>
        <item x="76"/>
        <item x="92"/>
        <item x="3"/>
        <item x="126"/>
        <item x="8"/>
        <item x="86"/>
        <item x="79"/>
        <item x="89"/>
        <item x="113"/>
        <item x="16"/>
        <item x="5"/>
        <item x="116"/>
        <item x="11"/>
        <item x="60"/>
        <item x="25"/>
        <item x="38"/>
        <item x="276"/>
        <item x="22"/>
        <item x="100"/>
        <item x="96"/>
        <item x="281"/>
        <item x="56"/>
        <item x="263"/>
        <item x="52"/>
        <item x="42"/>
        <item x="28"/>
        <item x="47"/>
        <item x="66"/>
        <item x="27"/>
        <item x="107"/>
        <item x="267"/>
        <item x="34"/>
        <item x="232"/>
        <item x="45"/>
        <item x="243"/>
        <item x="239"/>
        <item x="124"/>
        <item x="235"/>
        <item x="118"/>
        <item x="570"/>
        <item x="73"/>
        <item x="104"/>
        <item x="109"/>
        <item x="82"/>
        <item x="70"/>
        <item x="564"/>
        <item x="522"/>
        <item x="84"/>
        <item x="551"/>
        <item x="527"/>
        <item x="565"/>
        <item x="280"/>
        <item x="269"/>
        <item x="43"/>
        <item x="262"/>
        <item x="6"/>
        <item x="2"/>
        <item x="270"/>
        <item x="277"/>
        <item x="12"/>
        <item x="261"/>
        <item x="74"/>
        <item x="240"/>
        <item x="282"/>
        <item x="127"/>
        <item x="273"/>
        <item x="260"/>
        <item x="88"/>
        <item x="264"/>
        <item x="90"/>
        <item x="94"/>
        <item x="114"/>
        <item x="18"/>
        <item x="53"/>
        <item x="268"/>
        <item x="259"/>
        <item x="57"/>
        <item x="67"/>
        <item x="59"/>
        <item x="62"/>
        <item x="35"/>
        <item x="78"/>
        <item x="29"/>
        <item x="119"/>
        <item x="10"/>
        <item x="48"/>
        <item x="101"/>
        <item x="244"/>
        <item x="80"/>
        <item x="105"/>
        <item x="233"/>
        <item x="4"/>
        <item x="121"/>
        <item x="26"/>
        <item x="525"/>
        <item x="110"/>
        <item x="125"/>
        <item x="85"/>
        <item x="97"/>
        <item x="578"/>
        <item x="595"/>
        <item x="593"/>
        <item x="575"/>
        <item x="594"/>
        <item x="574"/>
        <item x="577"/>
        <item x="573"/>
        <item x="592"/>
        <item x="580"/>
        <item x="560"/>
        <item x="576"/>
        <item x="572"/>
        <item x="353"/>
        <item x="561"/>
        <item x="552"/>
        <item x="553"/>
        <item x="579"/>
        <item x="528"/>
        <item x="566"/>
        <item x="588"/>
        <item x="581"/>
        <item x="583"/>
        <item x="587"/>
        <item x="524"/>
        <item x="582"/>
        <item x="529"/>
        <item x="590"/>
        <item x="584"/>
        <item x="585"/>
        <item x="586"/>
        <item x="591"/>
        <item x="589"/>
        <item x="526"/>
        <item x="562"/>
        <item x="225"/>
        <item x="540"/>
        <item x="245"/>
        <item x="218"/>
        <item x="219"/>
        <item x="554"/>
        <item x="484"/>
        <item x="555"/>
        <item x="354"/>
        <item x="356"/>
        <item x="149"/>
        <item x="464"/>
        <item x="542"/>
        <item x="541"/>
        <item x="530"/>
        <item x="543"/>
        <item x="226"/>
        <item x="488"/>
        <item x="167"/>
        <item x="148"/>
        <item x="198"/>
        <item x="150"/>
        <item x="335"/>
        <item x="475"/>
        <item x="246"/>
        <item x="190"/>
        <item x="361"/>
        <item x="151"/>
        <item x="359"/>
        <item x="571"/>
        <item x="137"/>
        <item x="133"/>
        <item x="556"/>
        <item x="368"/>
        <item x="338"/>
        <item x="303"/>
        <item x="139"/>
        <item x="349"/>
        <item x="327"/>
        <item x="398"/>
        <item x="140"/>
        <item x="474"/>
        <item x="200"/>
        <item x="168"/>
        <item x="465"/>
        <item x="247"/>
        <item x="182"/>
        <item x="546"/>
        <item x="220"/>
        <item x="476"/>
        <item x="557"/>
        <item x="160"/>
        <item x="544"/>
        <item x="449"/>
        <item x="350"/>
        <item x="477"/>
        <item x="199"/>
        <item x="369"/>
        <item x="131"/>
        <item x="221"/>
        <item x="558"/>
        <item x="383"/>
        <item x="367"/>
        <item x="448"/>
        <item x="128"/>
        <item x="298"/>
        <item x="197"/>
        <item x="301"/>
        <item x="450"/>
        <item x="469"/>
        <item x="548"/>
        <item x="227"/>
        <item x="549"/>
        <item x="283"/>
        <item x="357"/>
        <item x="169"/>
        <item x="155"/>
        <item x="351"/>
        <item x="399"/>
        <item x="249"/>
        <item x="165"/>
        <item x="138"/>
        <item x="385"/>
        <item x="535"/>
        <item x="309"/>
        <item x="547"/>
        <item x="152"/>
        <item x="510"/>
        <item x="293"/>
        <item x="154"/>
        <item x="386"/>
        <item x="387"/>
        <item x="451"/>
        <item x="468"/>
        <item x="466"/>
        <item x="545"/>
        <item x="415"/>
        <item x="222"/>
        <item x="489"/>
        <item x="425"/>
        <item x="365"/>
        <item x="315"/>
        <item x="426"/>
        <item x="228"/>
        <item x="401"/>
        <item x="153"/>
        <item x="355"/>
        <item x="506"/>
        <item x="481"/>
        <item x="453"/>
        <item x="438"/>
        <item x="371"/>
        <item x="130"/>
        <item x="402"/>
        <item x="250"/>
        <item x="372"/>
        <item x="467"/>
        <item x="439"/>
        <item x="202"/>
        <item x="171"/>
        <item x="499"/>
        <item x="170"/>
        <item x="248"/>
        <item x="501"/>
        <item x="517"/>
        <item x="141"/>
        <item x="515"/>
        <item x="172"/>
        <item x="312"/>
        <item x="156"/>
        <item x="163"/>
        <item x="437"/>
        <item x="364"/>
        <item x="313"/>
        <item x="500"/>
        <item x="370"/>
        <item x="492"/>
        <item x="480"/>
        <item x="158"/>
        <item x="341"/>
        <item x="486"/>
        <item x="330"/>
        <item x="339"/>
        <item x="142"/>
        <item x="340"/>
        <item x="516"/>
        <item x="305"/>
        <item x="514"/>
        <item x="416"/>
        <item x="251"/>
        <item x="490"/>
        <item x="384"/>
        <item x="485"/>
        <item x="307"/>
        <item x="332"/>
        <item x="310"/>
        <item x="285"/>
        <item x="314"/>
        <item x="427"/>
        <item x="253"/>
        <item x="533"/>
        <item x="304"/>
        <item x="203"/>
        <item x="400"/>
        <item x="478"/>
        <item x="183"/>
        <item x="567"/>
        <item x="363"/>
        <item x="201"/>
        <item x="452"/>
        <item x="358"/>
        <item x="157"/>
        <item x="184"/>
        <item x="534"/>
        <item x="472"/>
        <item x="295"/>
        <item x="254"/>
        <item x="299"/>
        <item x="132"/>
        <item x="256"/>
        <item x="389"/>
        <item x="532"/>
        <item x="289"/>
        <item x="441"/>
        <item x="207"/>
        <item x="185"/>
        <item x="414"/>
        <item x="162"/>
        <item x="175"/>
        <item x="403"/>
        <item x="208"/>
        <item x="316"/>
        <item x="457"/>
        <item x="393"/>
        <item x="209"/>
        <item x="443"/>
        <item x="173"/>
        <item x="374"/>
        <item x="394"/>
        <item x="143"/>
        <item x="470"/>
        <item x="166"/>
        <item x="455"/>
        <item x="343"/>
        <item x="257"/>
        <item x="317"/>
        <item x="375"/>
        <item x="255"/>
        <item x="135"/>
        <item x="538"/>
        <item x="405"/>
        <item x="408"/>
        <item x="329"/>
        <item x="306"/>
        <item x="378"/>
        <item x="136"/>
        <item x="362"/>
        <item x="390"/>
        <item x="523"/>
        <item x="322"/>
        <item x="456"/>
        <item x="177"/>
        <item x="252"/>
        <item x="342"/>
        <item x="406"/>
        <item x="539"/>
        <item x="192"/>
        <item x="178"/>
        <item x="410"/>
        <item x="442"/>
        <item x="392"/>
        <item x="377"/>
        <item x="144"/>
        <item x="164"/>
        <item x="388"/>
        <item x="206"/>
        <item x="211"/>
        <item x="493"/>
        <item x="145"/>
        <item x="287"/>
        <item x="288"/>
        <item x="212"/>
        <item x="376"/>
        <item x="380"/>
        <item x="134"/>
        <item x="205"/>
        <item x="407"/>
        <item x="421"/>
        <item x="429"/>
        <item x="195"/>
        <item x="396"/>
        <item x="176"/>
        <item x="536"/>
        <item x="186"/>
        <item x="187"/>
        <item x="422"/>
        <item x="411"/>
        <item x="419"/>
        <item x="336"/>
        <item x="430"/>
        <item x="454"/>
        <item x="433"/>
        <item x="323"/>
        <item x="537"/>
        <item x="498"/>
        <item x="445"/>
        <item x="471"/>
        <item x="294"/>
        <item x="196"/>
        <item x="432"/>
        <item x="286"/>
        <item x="174"/>
        <item x="494"/>
        <item x="320"/>
        <item x="325"/>
        <item x="373"/>
        <item x="503"/>
        <item x="459"/>
        <item x="331"/>
        <item x="146"/>
        <item x="495"/>
        <item x="213"/>
        <item x="460"/>
        <item x="344"/>
        <item x="404"/>
        <item x="324"/>
        <item x="417"/>
        <item x="366"/>
        <item x="215"/>
        <item x="444"/>
        <item x="520"/>
        <item x="391"/>
        <item x="318"/>
        <item x="204"/>
        <item x="193"/>
        <item x="482"/>
        <item x="223"/>
        <item x="381"/>
        <item x="194"/>
        <item x="345"/>
        <item x="420"/>
        <item x="188"/>
        <item x="431"/>
        <item x="412"/>
        <item x="483"/>
        <item x="346"/>
        <item x="518"/>
        <item x="333"/>
        <item x="440"/>
        <item x="418"/>
        <item x="179"/>
        <item x="521"/>
        <item x="395"/>
        <item x="423"/>
        <item x="290"/>
        <item x="319"/>
        <item x="507"/>
        <item x="428"/>
        <item x="502"/>
        <item x="446"/>
        <item x="508"/>
        <item x="519"/>
        <item x="214"/>
        <item x="434"/>
        <item x="509"/>
        <item x="512"/>
        <item x="497"/>
        <item x="348"/>
        <item x="379"/>
        <item x="409"/>
        <item x="461"/>
        <item x="210"/>
        <item x="328"/>
        <item x="352"/>
        <item x="458"/>
        <item x="321"/>
        <item x="563"/>
        <item x="559"/>
        <item x="311"/>
        <item x="531"/>
        <item x="487"/>
        <item x="397"/>
        <item x="424"/>
        <item x="337"/>
        <item x="435"/>
        <item x="326"/>
        <item x="229"/>
        <item x="413"/>
        <item x="463"/>
        <item x="284"/>
        <item x="258"/>
        <item x="382"/>
        <item x="302"/>
        <item x="447"/>
        <item x="462"/>
        <item x="191"/>
        <item x="292"/>
        <item x="159"/>
        <item x="334"/>
        <item x="347"/>
        <item x="505"/>
        <item x="550"/>
        <item x="297"/>
        <item x="308"/>
        <item x="291"/>
        <item x="181"/>
        <item x="216"/>
        <item x="504"/>
        <item x="479"/>
        <item x="473"/>
        <item x="296"/>
        <item x="496"/>
        <item x="300"/>
        <item x="189"/>
        <item x="511"/>
        <item x="436"/>
        <item x="513"/>
        <item x="491"/>
        <item x="129"/>
        <item x="217"/>
        <item x="147"/>
        <item x="224"/>
        <item x="161"/>
        <item x="180"/>
        <item x="596"/>
        <item x="0"/>
        <item x="3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h="1" m="1" x="14"/>
        <item h="1" x="11"/>
        <item h="1" m="1" x="12"/>
        <item h="1" m="1" x="15"/>
        <item h="1" x="2"/>
        <item x="3"/>
        <item h="1" x="0"/>
        <item h="1" x="7"/>
        <item h="1" x="9"/>
        <item h="1" x="8"/>
        <item h="1" x="1"/>
        <item h="1" x="4"/>
        <item h="1" x="6"/>
        <item h="1" x="5"/>
        <item h="1" m="1" x="13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2"/>
        <item x="6"/>
        <item x="0"/>
        <item x="3"/>
        <item x="4"/>
        <item x="7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3">
    <field x="0"/>
    <field x="1"/>
    <field x="2"/>
    <field x="6"/>
    <field x="13"/>
    <field x="11"/>
    <field x="12"/>
    <field x="14"/>
    <field x="18"/>
    <field x="17"/>
    <field x="15"/>
    <field x="16"/>
    <field x="19"/>
  </rowFields>
  <rowItems count="100">
    <i>
      <x v="47"/>
      <x v="7"/>
      <x v="7"/>
      <x v="181"/>
      <x v="13"/>
      <x v="30"/>
      <x v="4"/>
      <x v="5"/>
      <x v="2"/>
      <x v="5"/>
      <x v="898"/>
      <x v="386"/>
      <x v="3"/>
    </i>
    <i r="7">
      <x v="11"/>
      <x v="2"/>
      <x v="5"/>
      <x v="847"/>
      <x v="359"/>
      <x v="4"/>
    </i>
    <i r="7">
      <x v="19"/>
      <x v="2"/>
      <x v="5"/>
      <x v="855"/>
      <x v="432"/>
      <x v="5"/>
    </i>
    <i r="7">
      <x v="21"/>
      <x v="2"/>
      <x v="5"/>
      <x v="1241"/>
      <x v="560"/>
      <x v="3"/>
    </i>
    <i>
      <x v="68"/>
      <x v="7"/>
      <x v="7"/>
      <x v="160"/>
      <x v="21"/>
      <x v="61"/>
      <x v="77"/>
      <x v="5"/>
      <x v="2"/>
      <x v="5"/>
      <x v="770"/>
      <x v="284"/>
      <x v="3"/>
    </i>
    <i r="7">
      <x v="11"/>
      <x v="2"/>
      <x v="5"/>
      <x v="791"/>
      <x v="596"/>
      <x v="6"/>
    </i>
    <i r="7">
      <x v="19"/>
      <x v="2"/>
      <x v="5"/>
      <x v="777"/>
      <x v="380"/>
      <x v="5"/>
    </i>
    <i r="7">
      <x v="21"/>
      <x v="2"/>
      <x v="5"/>
      <x v="1223"/>
      <x v="497"/>
      <x v="3"/>
    </i>
    <i>
      <x v="69"/>
      <x v="7"/>
      <x v="7"/>
      <x v="164"/>
      <x v="29"/>
      <x v="52"/>
      <x v="75"/>
      <x v="5"/>
      <x v="2"/>
      <x v="5"/>
      <x v="1048"/>
      <x v="453"/>
      <x v="3"/>
    </i>
    <i r="7">
      <x v="11"/>
      <x v="2"/>
      <x v="5"/>
      <x v="978"/>
      <x v="407"/>
      <x v="4"/>
    </i>
    <i r="7">
      <x v="19"/>
      <x v="2"/>
      <x v="5"/>
      <x v="970"/>
      <x v="485"/>
      <x v="5"/>
    </i>
    <i r="7">
      <x v="21"/>
      <x v="2"/>
      <x v="5"/>
      <x v="1246"/>
      <x v="561"/>
      <x v="3"/>
    </i>
    <i>
      <x v="70"/>
      <x v="7"/>
      <x v="7"/>
      <x v="170"/>
      <x v="24"/>
      <x v="53"/>
      <x v="74"/>
      <x v="5"/>
      <x v="2"/>
      <x v="5"/>
      <x v="1059"/>
      <x v="460"/>
      <x v="3"/>
    </i>
    <i r="7">
      <x v="11"/>
      <x v="2"/>
      <x v="5"/>
      <x v="938"/>
      <x v="390"/>
      <x v="4"/>
    </i>
    <i r="7">
      <x v="19"/>
      <x v="2"/>
      <x v="5"/>
      <x v="951"/>
      <x v="501"/>
      <x v="5"/>
    </i>
    <i r="7">
      <x v="21"/>
      <x v="2"/>
      <x v="5"/>
      <x v="1216"/>
      <x v="551"/>
      <x v="3"/>
    </i>
    <i>
      <x v="71"/>
      <x v="7"/>
      <x v="7"/>
      <x v="171"/>
      <x v="24"/>
      <x v="53"/>
      <x v="74"/>
      <x v="5"/>
      <x v="2"/>
      <x v="5"/>
      <x v="1074"/>
      <x v="466"/>
      <x v="3"/>
    </i>
    <i r="7">
      <x v="11"/>
      <x v="2"/>
      <x v="5"/>
      <x v="1011"/>
      <x v="421"/>
      <x v="4"/>
    </i>
    <i r="7">
      <x v="19"/>
      <x v="2"/>
      <x v="5"/>
      <x v="989"/>
      <x v="494"/>
      <x v="5"/>
    </i>
    <i r="7">
      <x v="21"/>
      <x v="2"/>
      <x v="5"/>
      <x v="1228"/>
      <x v="557"/>
      <x v="3"/>
    </i>
    <i>
      <x v="72"/>
      <x v="7"/>
      <x v="7"/>
      <x v="179"/>
      <x v="26"/>
      <x v="45"/>
      <x v="69"/>
      <x v="5"/>
      <x v="2"/>
      <x v="5"/>
      <x v="1144"/>
      <x v="523"/>
      <x v="3"/>
    </i>
    <i r="7">
      <x v="11"/>
      <x v="2"/>
      <x v="5"/>
      <x v="1044"/>
      <x v="457"/>
      <x v="4"/>
    </i>
    <i r="7">
      <x v="19"/>
      <x v="2"/>
      <x v="5"/>
      <x v="981"/>
      <x v="519"/>
      <x v="5"/>
    </i>
    <i r="7">
      <x v="21"/>
      <x v="2"/>
      <x v="5"/>
      <x v="1208"/>
      <x v="552"/>
      <x v="3"/>
    </i>
    <i>
      <x v="73"/>
      <x v="7"/>
      <x v="7"/>
      <x v="180"/>
      <x v="27"/>
      <x v="47"/>
      <x v="71"/>
      <x v="5"/>
      <x v="2"/>
      <x v="5"/>
      <x v="1161"/>
      <x v="533"/>
      <x v="3"/>
    </i>
    <i r="7">
      <x v="11"/>
      <x v="2"/>
      <x v="5"/>
      <x v="1056"/>
      <x v="479"/>
      <x v="4"/>
    </i>
    <i r="7">
      <x v="19"/>
      <x v="2"/>
      <x v="5"/>
      <x v="988"/>
      <x v="512"/>
      <x v="5"/>
    </i>
    <i r="7">
      <x v="21"/>
      <x v="2"/>
      <x v="5"/>
      <x v="1214"/>
      <x v="554"/>
      <x v="3"/>
    </i>
    <i>
      <x v="74"/>
      <x v="7"/>
      <x v="7"/>
      <x v="168"/>
      <x v="36"/>
      <x v="10"/>
      <x v="20"/>
      <x v="5"/>
      <x v="2"/>
      <x v="5"/>
      <x v="1030"/>
      <x v="529"/>
      <x v="3"/>
    </i>
    <i r="7">
      <x v="11"/>
      <x v="2"/>
      <x v="5"/>
      <x v="927"/>
      <x v="393"/>
      <x v="4"/>
    </i>
    <i r="7">
      <x v="19"/>
      <x v="2"/>
      <x v="5"/>
      <x v="906"/>
      <x v="518"/>
      <x v="5"/>
    </i>
    <i r="7">
      <x v="21"/>
      <x v="2"/>
      <x v="5"/>
      <x v="1237"/>
      <x v="563"/>
      <x v="3"/>
    </i>
    <i>
      <x v="75"/>
      <x v="7"/>
      <x v="7"/>
      <x v="158"/>
      <x v="40"/>
      <x v="9"/>
      <x v="55"/>
      <x v="5"/>
      <x v="2"/>
      <x v="5"/>
      <x v="1107"/>
      <x v="492"/>
      <x v="3"/>
    </i>
    <i r="7">
      <x v="11"/>
      <x v="2"/>
      <x v="5"/>
      <x v="1107"/>
      <x v="487"/>
      <x v="4"/>
    </i>
    <i r="7">
      <x v="19"/>
      <x v="2"/>
      <x v="5"/>
      <x v="1115"/>
      <x v="540"/>
      <x v="5"/>
    </i>
    <i r="7">
      <x v="21"/>
      <x v="2"/>
      <x v="5"/>
      <x v="1236"/>
      <x v="558"/>
      <x v="3"/>
    </i>
    <i>
      <x v="78"/>
      <x v="7"/>
      <x v="7"/>
      <x v="183"/>
      <x v="10"/>
      <x v="18"/>
      <x v="54"/>
      <x v="5"/>
      <x v="2"/>
      <x v="5"/>
      <x v="1139"/>
      <x v="482"/>
      <x v="3"/>
    </i>
    <i r="7">
      <x v="11"/>
      <x v="2"/>
      <x v="5"/>
      <x v="1138"/>
      <x v="490"/>
      <x v="4"/>
    </i>
    <i r="7">
      <x v="19"/>
      <x v="2"/>
      <x v="5"/>
      <x v="1001"/>
      <x v="521"/>
      <x v="5"/>
    </i>
    <i r="7">
      <x v="21"/>
      <x v="2"/>
      <x v="5"/>
      <x v="1242"/>
      <x v="550"/>
      <x v="3"/>
    </i>
    <i>
      <x v="79"/>
      <x v="7"/>
      <x v="7"/>
      <x v="182"/>
      <x v="5"/>
      <x v="67"/>
      <x v="66"/>
      <x v="5"/>
      <x v="2"/>
      <x v="5"/>
      <x v="1174"/>
      <x v="514"/>
      <x v="3"/>
    </i>
    <i r="7">
      <x v="11"/>
      <x v="2"/>
      <x v="5"/>
      <x v="1160"/>
      <x v="505"/>
      <x v="4"/>
    </i>
    <i r="7">
      <x v="19"/>
      <x v="2"/>
      <x v="5"/>
      <x v="1128"/>
      <x v="553"/>
      <x v="5"/>
    </i>
    <i r="7">
      <x v="21"/>
      <x v="2"/>
      <x v="5"/>
      <x v="1259"/>
      <x v="562"/>
      <x v="3"/>
    </i>
    <i>
      <x v="80"/>
      <x v="7"/>
      <x v="7"/>
      <x v="161"/>
      <x v="5"/>
      <x v="76"/>
      <x v="62"/>
      <x v="5"/>
      <x v="2"/>
      <x v="5"/>
      <x v="922"/>
      <x v="397"/>
      <x v="3"/>
    </i>
    <i r="7">
      <x v="11"/>
      <x v="2"/>
      <x v="5"/>
      <x v="871"/>
      <x v="375"/>
      <x v="4"/>
    </i>
    <i r="7">
      <x v="19"/>
      <x v="2"/>
      <x v="5"/>
      <x v="846"/>
      <x v="454"/>
      <x v="5"/>
    </i>
    <i r="7">
      <x v="21"/>
      <x v="2"/>
      <x v="5"/>
      <x v="1226"/>
      <x v="570"/>
      <x v="3"/>
    </i>
    <i>
      <x v="81"/>
      <x v="7"/>
      <x v="7"/>
      <x v="162"/>
      <x v="5"/>
      <x v="41"/>
      <x v="48"/>
      <x v="5"/>
      <x v="2"/>
      <x v="5"/>
      <x v="926"/>
      <x v="382"/>
      <x v="3"/>
    </i>
    <i r="7">
      <x v="11"/>
      <x v="2"/>
      <x v="5"/>
      <x v="957"/>
      <x v="382"/>
      <x v="4"/>
    </i>
    <i r="7">
      <x v="19"/>
      <x v="2"/>
      <x v="5"/>
      <x v="867"/>
      <x v="468"/>
      <x v="5"/>
    </i>
    <i r="7">
      <x v="21"/>
      <x v="2"/>
      <x v="5"/>
      <x v="1273"/>
      <x v="565"/>
      <x v="3"/>
    </i>
    <i>
      <x v="82"/>
      <x v="7"/>
      <x v="7"/>
      <x v="163"/>
      <x v="5"/>
      <x v="63"/>
      <x v="36"/>
      <x v="5"/>
      <x v="2"/>
      <x v="5"/>
      <x v="1198"/>
      <x v="526"/>
      <x v="3"/>
    </i>
    <i r="7">
      <x v="11"/>
      <x v="2"/>
      <x v="5"/>
      <x v="1201"/>
      <x v="530"/>
      <x v="4"/>
    </i>
    <i r="7">
      <x v="19"/>
      <x v="2"/>
      <x v="5"/>
      <x v="1163"/>
      <x v="566"/>
      <x v="5"/>
    </i>
    <i r="7">
      <x v="21"/>
      <x v="2"/>
      <x v="5"/>
      <x v="1249"/>
      <x v="550"/>
      <x v="3"/>
    </i>
    <i>
      <x v="83"/>
      <x v="7"/>
      <x v="7"/>
      <x v="165"/>
      <x v="5"/>
      <x v="34"/>
      <x v="26"/>
      <x v="5"/>
      <x v="2"/>
      <x v="5"/>
      <x v="1097"/>
      <x v="454"/>
      <x v="3"/>
    </i>
    <i r="7">
      <x v="11"/>
      <x v="2"/>
      <x v="5"/>
      <x v="1018"/>
      <x v="418"/>
      <x v="4"/>
    </i>
    <i r="7">
      <x v="19"/>
      <x v="2"/>
      <x v="5"/>
      <x v="934"/>
      <x v="504"/>
      <x v="5"/>
    </i>
    <i r="7">
      <x v="21"/>
      <x v="2"/>
      <x v="5"/>
      <x v="1239"/>
      <x v="550"/>
      <x v="3"/>
    </i>
    <i>
      <x v="84"/>
      <x v="7"/>
      <x v="7"/>
      <x v="166"/>
      <x v="5"/>
      <x v="33"/>
      <x v="22"/>
      <x v="5"/>
      <x v="2"/>
      <x v="5"/>
      <x v="1006"/>
      <x v="411"/>
      <x v="3"/>
    </i>
    <i r="7">
      <x v="11"/>
      <x v="2"/>
      <x v="5"/>
      <x v="893"/>
      <x v="375"/>
      <x v="4"/>
    </i>
    <i r="7">
      <x v="19"/>
      <x v="2"/>
      <x v="5"/>
      <x v="834"/>
      <x v="447"/>
      <x v="5"/>
    </i>
    <i r="7">
      <x v="21"/>
      <x v="2"/>
      <x v="5"/>
      <x v="1270"/>
      <x v="584"/>
      <x v="3"/>
    </i>
    <i>
      <x v="85"/>
      <x v="7"/>
      <x v="7"/>
      <x v="167"/>
      <x v="5"/>
      <x v="32"/>
      <x v="24"/>
      <x v="5"/>
      <x v="2"/>
      <x v="5"/>
      <x v="1121"/>
      <x v="474"/>
      <x v="3"/>
    </i>
    <i r="7">
      <x v="11"/>
      <x v="2"/>
      <x v="5"/>
      <x v="1094"/>
      <x v="454"/>
      <x v="4"/>
    </i>
    <i r="7">
      <x v="19"/>
      <x v="2"/>
      <x v="5"/>
      <x v="1111"/>
      <x v="550"/>
      <x v="5"/>
    </i>
    <i r="7">
      <x v="21"/>
      <x v="2"/>
      <x v="5"/>
      <x v="1269"/>
      <x v="586"/>
      <x v="3"/>
    </i>
    <i>
      <x v="86"/>
      <x v="7"/>
      <x v="7"/>
      <x v="169"/>
      <x v="5"/>
      <x v="55"/>
      <x v="15"/>
      <x v="5"/>
      <x v="2"/>
      <x v="5"/>
      <x v="908"/>
      <x v="388"/>
      <x v="3"/>
    </i>
    <i r="7">
      <x v="11"/>
      <x v="2"/>
      <x v="5"/>
      <x v="883"/>
      <x v="382"/>
      <x v="4"/>
    </i>
    <i r="7">
      <x v="19"/>
      <x v="2"/>
      <x v="5"/>
      <x v="730"/>
      <x v="397"/>
      <x v="5"/>
    </i>
    <i r="7">
      <x v="21"/>
      <x v="2"/>
      <x v="5"/>
      <x v="1280"/>
      <x v="587"/>
      <x v="3"/>
    </i>
    <i>
      <x v="87"/>
      <x v="7"/>
      <x v="7"/>
      <x v="172"/>
      <x v="5"/>
      <x v="49"/>
      <x v="8"/>
      <x v="5"/>
      <x v="2"/>
      <x v="5"/>
      <x v="1050"/>
      <x v="425"/>
      <x v="3"/>
    </i>
    <i r="7">
      <x v="11"/>
      <x v="2"/>
      <x v="5"/>
      <x v="1083"/>
      <x v="447"/>
      <x v="4"/>
    </i>
    <i r="7">
      <x v="19"/>
      <x v="2"/>
      <x v="5"/>
      <x v="801"/>
      <x v="425"/>
      <x v="5"/>
    </i>
    <i r="7">
      <x v="21"/>
      <x v="2"/>
      <x v="5"/>
      <x v="1252"/>
      <x v="559"/>
      <x v="3"/>
    </i>
    <i>
      <x v="88"/>
      <x v="7"/>
      <x v="7"/>
      <x v="173"/>
      <x v="5"/>
      <x v="29"/>
      <x v="31"/>
      <x v="5"/>
      <x v="2"/>
      <x v="5"/>
      <x v="1124"/>
      <x v="482"/>
      <x v="3"/>
    </i>
    <i r="7">
      <x v="11"/>
      <x v="2"/>
      <x v="5"/>
      <x v="1119"/>
      <x v="482"/>
      <x v="4"/>
    </i>
    <i r="7">
      <x v="19"/>
      <x v="2"/>
      <x v="5"/>
      <x v="1089"/>
      <x v="548"/>
      <x v="5"/>
    </i>
    <i r="7">
      <x v="21"/>
      <x v="2"/>
      <x v="5"/>
      <x v="1266"/>
      <x v="581"/>
      <x v="3"/>
    </i>
    <i>
      <x v="89"/>
      <x v="7"/>
      <x v="7"/>
      <x v="174"/>
      <x v="5"/>
      <x v="21"/>
      <x v="30"/>
      <x v="5"/>
      <x v="2"/>
      <x v="5"/>
      <x v="1082"/>
      <x v="447"/>
      <x v="3"/>
    </i>
    <i r="7">
      <x v="11"/>
      <x v="2"/>
      <x v="5"/>
      <x v="1051"/>
      <x v="474"/>
      <x v="4"/>
    </i>
    <i r="7">
      <x v="19"/>
      <x v="2"/>
      <x v="5"/>
      <x v="1050"/>
      <x v="536"/>
      <x v="5"/>
    </i>
    <i r="7">
      <x v="21"/>
      <x v="2"/>
      <x v="5"/>
      <x v="1274"/>
      <x v="566"/>
      <x v="3"/>
    </i>
    <i>
      <x v="90"/>
      <x v="7"/>
      <x v="7"/>
      <x v="175"/>
      <x v="5"/>
      <x v="16"/>
      <x v="49"/>
      <x v="5"/>
      <x v="2"/>
      <x v="5"/>
      <x v="1155"/>
      <x v="486"/>
      <x v="3"/>
    </i>
    <i r="7">
      <x v="11"/>
      <x v="2"/>
      <x v="5"/>
      <x v="1159"/>
      <x v="490"/>
      <x v="4"/>
    </i>
    <i r="7">
      <x v="19"/>
      <x v="2"/>
      <x v="5"/>
      <x v="1059"/>
      <x v="542"/>
      <x v="5"/>
    </i>
    <i r="7">
      <x v="21"/>
      <x v="2"/>
      <x v="5"/>
      <x v="1264"/>
      <x v="577"/>
      <x v="3"/>
    </i>
    <i>
      <x v="91"/>
      <x v="7"/>
      <x v="7"/>
      <x v="176"/>
      <x v="5"/>
      <x v="24"/>
      <x v="53"/>
      <x v="5"/>
      <x v="2"/>
      <x v="5"/>
      <x v="1187"/>
      <x v="516"/>
      <x v="3"/>
    </i>
    <i r="7">
      <x v="11"/>
      <x v="2"/>
      <x v="5"/>
      <x v="1206"/>
      <x v="531"/>
      <x v="4"/>
    </i>
    <i r="7">
      <x v="19"/>
      <x v="2"/>
      <x v="5"/>
      <x v="1076"/>
      <x v="542"/>
      <x v="5"/>
    </i>
    <i r="7">
      <x v="21"/>
      <x v="2"/>
      <x v="5"/>
      <x v="1263"/>
      <x v="559"/>
      <x v="3"/>
    </i>
    <i>
      <x v="92"/>
      <x v="7"/>
      <x v="7"/>
      <x v="177"/>
      <x v="5"/>
      <x v="20"/>
      <x v="40"/>
      <x v="5"/>
      <x v="2"/>
      <x v="5"/>
      <x v="1222"/>
      <x v="542"/>
      <x v="3"/>
    </i>
    <i r="7">
      <x v="11"/>
      <x v="2"/>
      <x v="5"/>
      <x v="1158"/>
      <x v="505"/>
      <x v="4"/>
    </i>
    <i r="7">
      <x v="19"/>
      <x v="2"/>
      <x v="5"/>
      <x v="1150"/>
      <x v="565"/>
      <x v="5"/>
    </i>
    <i r="7">
      <x v="21"/>
      <x v="2"/>
      <x v="5"/>
      <x v="1234"/>
      <x v="550"/>
      <x v="3"/>
    </i>
    <i>
      <x v="93"/>
      <x v="7"/>
      <x v="7"/>
      <x v="178"/>
      <x v="5"/>
      <x v="7"/>
      <x v="52"/>
      <x v="5"/>
      <x v="2"/>
      <x v="5"/>
      <x v="1136"/>
      <x v="490"/>
      <x v="3"/>
    </i>
    <i r="7">
      <x v="11"/>
      <x v="2"/>
      <x v="5"/>
      <x v="1130"/>
      <x v="486"/>
      <x v="4"/>
    </i>
    <i r="7">
      <x v="19"/>
      <x v="2"/>
      <x v="5"/>
      <x v="1142"/>
      <x v="562"/>
      <x v="5"/>
    </i>
    <i r="7">
      <x v="21"/>
      <x v="2"/>
      <x v="5"/>
      <x v="1233"/>
      <x v="565"/>
      <x v="3"/>
    </i>
  </rowItems>
  <colItems count="1">
    <i/>
  </colItems>
  <formats count="890">
    <format dxfId="1390">
      <pivotArea field="5" type="button" dataOnly="0" labelOnly="1" outline="0"/>
    </format>
    <format dxfId="1389">
      <pivotArea outline="0" collapsedLevelsAreSubtotals="1" fieldPosition="0"/>
    </format>
    <format dxfId="1388">
      <pivotArea outline="0" collapsedLevelsAreSubtotals="1" fieldPosition="0"/>
    </format>
    <format dxfId="1387">
      <pivotArea outline="0" collapsedLevelsAreSubtotals="1" fieldPosition="0"/>
    </format>
    <format dxfId="1386">
      <pivotArea field="14" type="button" dataOnly="0" labelOnly="1" outline="0" axis="axisRow" fieldPosition="7"/>
    </format>
    <format dxfId="1385">
      <pivotArea field="17" type="button" dataOnly="0" labelOnly="1" outline="0" axis="axisRow" fieldPosition="9"/>
    </format>
    <format dxfId="1384">
      <pivotArea outline="0" collapsedLevelsAreSubtotals="1" fieldPosition="0">
        <references count="1">
          <reference field="0" count="30" selected="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41"/>
            <x v="42"/>
            <x v="43"/>
            <x v="44"/>
            <x v="45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383">
      <pivotArea type="all" dataOnly="0" outline="0" fieldPosition="0"/>
    </format>
    <format dxfId="1382">
      <pivotArea outline="0" collapsedLevelsAreSubtotals="1" fieldPosition="0"/>
    </format>
    <format dxfId="1381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>
            <x v="14"/>
          </reference>
          <reference field="13" count="1" selected="0">
            <x v="9"/>
          </reference>
        </references>
      </pivotArea>
    </format>
    <format dxfId="138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>
            <x v="56"/>
          </reference>
          <reference field="13" count="1" selected="0">
            <x v="9"/>
          </reference>
        </references>
      </pivotArea>
    </format>
    <format dxfId="137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3" count="1">
            <x v="9"/>
          </reference>
        </references>
      </pivotArea>
    </format>
    <format dxfId="1378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1"/>
          </reference>
          <reference field="11" count="1">
            <x v="73"/>
          </reference>
          <reference field="13" count="1" selected="0">
            <x v="5"/>
          </reference>
        </references>
      </pivotArea>
    </format>
    <format dxfId="1377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0"/>
          </reference>
          <reference field="11" count="1">
            <x v="19"/>
          </reference>
          <reference field="13" count="1" selected="0">
            <x v="1"/>
          </reference>
        </references>
      </pivotArea>
    </format>
    <format dxfId="1376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1" count="1">
            <x v="18"/>
          </reference>
          <reference field="13" count="1" selected="0">
            <x v="10"/>
          </reference>
        </references>
      </pivotArea>
    </format>
    <format dxfId="1375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1" count="1">
            <x v="46"/>
          </reference>
          <reference field="13" count="1" selected="0">
            <x v="25"/>
          </reference>
        </references>
      </pivotArea>
    </format>
    <format dxfId="1374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1" count="1">
            <x v="10"/>
          </reference>
          <reference field="13" count="1" selected="0">
            <x v="35"/>
          </reference>
        </references>
      </pivotArea>
    </format>
    <format dxfId="1373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1" count="1">
            <x v="6"/>
          </reference>
          <reference field="13" count="1" selected="0">
            <x v="39"/>
          </reference>
        </references>
      </pivotArea>
    </format>
    <format dxfId="1372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1" count="1">
            <x v="61"/>
          </reference>
          <reference field="13" count="1" selected="0">
            <x v="20"/>
          </reference>
        </references>
      </pivotArea>
    </format>
    <format dxfId="1371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1"/>
          </reference>
          <reference field="11" count="1" selected="0">
            <x v="73"/>
          </reference>
          <reference field="12" count="1">
            <x v="34"/>
          </reference>
          <reference field="13" count="1" selected="0">
            <x v="5"/>
          </reference>
        </references>
      </pivotArea>
    </format>
    <format dxfId="1370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0"/>
          </reference>
          <reference field="11" count="1" selected="0">
            <x v="19"/>
          </reference>
          <reference field="12" count="1">
            <x v="38"/>
          </reference>
          <reference field="13" count="1" selected="0">
            <x v="1"/>
          </reference>
        </references>
      </pivotArea>
    </format>
    <format dxfId="1369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1" count="1" selected="0">
            <x v="18"/>
          </reference>
          <reference field="12" count="1">
            <x v="54"/>
          </reference>
          <reference field="13" count="1" selected="0">
            <x v="10"/>
          </reference>
        </references>
      </pivotArea>
    </format>
    <format dxfId="1368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1" count="1" selected="0">
            <x v="46"/>
          </reference>
          <reference field="12" count="1">
            <x v="70"/>
          </reference>
          <reference field="13" count="1" selected="0">
            <x v="25"/>
          </reference>
        </references>
      </pivotArea>
    </format>
    <format dxfId="1367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1" count="1" selected="0">
            <x v="10"/>
          </reference>
          <reference field="12" count="1">
            <x v="20"/>
          </reference>
          <reference field="13" count="1" selected="0">
            <x v="35"/>
          </reference>
        </references>
      </pivotArea>
    </format>
    <format dxfId="1366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1" count="1" selected="0">
            <x v="6"/>
          </reference>
          <reference field="12" count="1">
            <x v="51"/>
          </reference>
          <reference field="13" count="1" selected="0">
            <x v="39"/>
          </reference>
        </references>
      </pivotArea>
    </format>
    <format dxfId="1365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1" count="1" selected="0">
            <x v="61"/>
          </reference>
          <reference field="12" count="1">
            <x v="77"/>
          </reference>
          <reference field="13" count="1" selected="0">
            <x v="20"/>
          </reference>
        </references>
      </pivotArea>
    </format>
    <format dxfId="136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3" count="1">
            <x v="10"/>
          </reference>
        </references>
      </pivotArea>
    </format>
    <format dxfId="1363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3" count="1">
            <x v="25"/>
          </reference>
        </references>
      </pivotArea>
    </format>
    <format dxfId="1362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3" count="1">
            <x v="35"/>
          </reference>
        </references>
      </pivotArea>
    </format>
    <format dxfId="1361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3" count="1">
            <x v="39"/>
          </reference>
        </references>
      </pivotArea>
    </format>
    <format dxfId="1360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3" count="1">
            <x v="20"/>
          </reference>
        </references>
      </pivotArea>
    </format>
    <format dxfId="1359">
      <pivotArea dataOnly="0" labelOnly="1" outline="0" fieldPosition="0">
        <references count="11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0" selected="0"/>
          <reference field="15" count="1">
            <x v="23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58">
      <pivotArea dataOnly="0" labelOnly="1" outline="0" fieldPosition="0">
        <references count="11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0" selected="0"/>
          <reference field="15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57">
      <pivotArea dataOnly="0" labelOnly="1" outline="0" fieldPosition="0">
        <references count="11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0" selected="0"/>
          <reference field="15" count="1">
            <x v="17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56">
      <pivotArea dataOnly="0" labelOnly="1" outline="0" fieldPosition="0">
        <references count="11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0" selected="0"/>
          <reference field="15" count="1">
            <x v="16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55">
      <pivotArea dataOnly="0" labelOnly="1" outline="0" fieldPosition="0">
        <references count="11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0" selected="0"/>
          <reference field="15" count="1">
            <x v="16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54">
      <pivotArea dataOnly="0" labelOnly="1" outline="0" fieldPosition="0">
        <references count="11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0" selected="0"/>
          <reference field="15" count="1">
            <x v="16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53">
      <pivotArea dataOnly="0" labelOnly="1" outline="0" fieldPosition="0">
        <references count="11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0" selected="0"/>
          <reference field="15" count="1">
            <x v="17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52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0" selected="0"/>
          <reference field="15" count="1" selected="0">
            <x v="169"/>
          </reference>
          <reference field="16" count="1">
            <x v="13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5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0" selected="0"/>
          <reference field="15" count="1" selected="0">
            <x v="214"/>
          </reference>
          <reference field="16" count="1">
            <x v="16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50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0" selected="0"/>
          <reference field="15" count="1" selected="0">
            <x v="170"/>
          </reference>
          <reference field="16" count="1">
            <x v="13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49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0" selected="0"/>
          <reference field="15" count="1" selected="0">
            <x v="203"/>
          </reference>
          <reference field="16" count="1">
            <x v="16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48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0" selected="0"/>
          <reference field="15" count="1" selected="0">
            <x v="176"/>
          </reference>
          <reference field="16" count="1">
            <x v="13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47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0" selected="0"/>
          <reference field="15" count="1" selected="0">
            <x v="182"/>
          </reference>
          <reference field="16" count="1">
            <x v="14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46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0" selected="0"/>
          <reference field="15" count="1" selected="0">
            <x v="193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345">
      <pivotArea dataOnly="0" labelOnly="1" outline="0" fieldPosition="0">
        <references count="12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0" selected="0"/>
          <reference field="15" count="1" selected="0">
            <x v="219"/>
          </reference>
          <reference field="16" count="1">
            <x v="16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44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0" selected="0"/>
          <reference field="15" count="1" selected="0">
            <x v="200"/>
          </reference>
          <reference field="16" count="1">
            <x v="15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43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0" selected="0"/>
          <reference field="15" count="1" selected="0">
            <x v="190"/>
          </reference>
          <reference field="16" count="1">
            <x v="15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42">
      <pivotArea dataOnly="0" labelOnly="1" outline="0" fieldPosition="0">
        <references count="12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0" selected="0"/>
          <reference field="15" count="1" selected="0">
            <x v="197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341">
      <pivotArea dataOnly="0" labelOnly="1" outline="0" fieldPosition="0">
        <references count="12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0" selected="0"/>
          <reference field="15" count="1" selected="0">
            <x v="160"/>
          </reference>
          <reference field="16" count="1">
            <x v="12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40">
      <pivotArea dataOnly="0" labelOnly="1" outline="0" fieldPosition="0">
        <references count="12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0" selected="0"/>
          <reference field="15" count="1" selected="0">
            <x v="205"/>
          </reference>
          <reference field="16" count="1">
            <x v="16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39">
      <pivotArea dataOnly="0" labelOnly="1" outline="0" fieldPosition="0">
        <references count="12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0" selected="0"/>
          <reference field="15" count="1" selected="0">
            <x v="181"/>
          </reference>
          <reference field="16" count="1">
            <x v="14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38">
      <pivotArea dataOnly="0" labelOnly="1" outline="0" fieldPosition="0">
        <references count="12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0" selected="0"/>
          <reference field="15" count="1" selected="0">
            <x v="189"/>
          </reference>
          <reference field="16" count="1">
            <x v="15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37">
      <pivotArea dataOnly="0" labelOnly="1" outline="0" fieldPosition="0">
        <references count="12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0" selected="0"/>
          <reference field="15" count="1" selected="0">
            <x v="188"/>
          </reference>
          <reference field="16" count="1">
            <x v="15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36">
      <pivotArea dataOnly="0" labelOnly="1" outline="0" fieldPosition="0">
        <references count="12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0" selected="0"/>
          <reference field="15" count="1" selected="0">
            <x v="196"/>
          </reference>
          <reference field="16" count="1">
            <x v="15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35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0" selected="0"/>
          <reference field="15" count="1" selected="0">
            <x v="187"/>
          </reference>
          <reference field="16" count="1">
            <x v="15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34">
      <pivotArea dataOnly="0" labelOnly="1" outline="0" fieldPosition="0">
        <references count="12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0" selected="0"/>
          <reference field="15" count="1" selected="0">
            <x v="158"/>
          </reference>
          <reference field="16" count="1">
            <x v="13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33">
      <pivotArea dataOnly="0" labelOnly="1" outline="0" fieldPosition="0">
        <references count="12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0" selected="0"/>
          <reference field="15" count="1" selected="0">
            <x v="199"/>
          </reference>
          <reference field="16" count="1">
            <x v="15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32">
      <pivotArea dataOnly="0" labelOnly="1" outline="0" fieldPosition="0">
        <references count="12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0" selected="0"/>
          <reference field="15" count="1" selected="0">
            <x v="207"/>
          </reference>
          <reference field="16" count="1">
            <x v="16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31">
      <pivotArea dataOnly="0" labelOnly="1" outline="0" fieldPosition="0">
        <references count="12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0" selected="0"/>
          <reference field="15" count="1" selected="0">
            <x v="233"/>
          </reference>
          <reference field="16" count="1">
            <x v="17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30">
      <pivotArea dataOnly="0" labelOnly="1" outline="0" fieldPosition="0">
        <references count="12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0" selected="0"/>
          <reference field="15" count="1" selected="0">
            <x v="173"/>
          </reference>
          <reference field="16" count="1">
            <x v="14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29">
      <pivotArea dataOnly="0" labelOnly="1" outline="0" fieldPosition="0">
        <references count="12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0" selected="0"/>
          <reference field="15" count="1" selected="0">
            <x v="184"/>
          </reference>
          <reference field="16" count="1">
            <x v="14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28">
      <pivotArea dataOnly="0" labelOnly="1" outline="0" fieldPosition="0">
        <references count="12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0" selected="0"/>
          <reference field="15" count="1" selected="0">
            <x v="171"/>
          </reference>
          <reference field="16" count="1">
            <x v="14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27">
      <pivotArea dataOnly="0" labelOnly="1" outline="0" fieldPosition="0">
        <references count="12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0" selected="0"/>
          <reference field="15" count="1" selected="0">
            <x v="240"/>
          </reference>
          <reference field="16" count="1">
            <x v="17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26">
      <pivotArea dataOnly="0" labelOnly="1" outline="0" fieldPosition="0">
        <references count="12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0" selected="0"/>
          <reference field="15" count="1" selected="0">
            <x v="202"/>
          </reference>
          <reference field="16" count="1">
            <x v="16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25">
      <pivotArea dataOnly="0" labelOnly="1" outline="0" fieldPosition="0">
        <references count="12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0" selected="0"/>
          <reference field="15" count="1" selected="0">
            <x v="206"/>
          </reference>
          <reference field="16" count="1">
            <x v="16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24">
      <pivotArea dataOnly="0" labelOnly="1" outline="0" fieldPosition="0">
        <references count="12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0" selected="0"/>
          <reference field="15" count="1" selected="0">
            <x v="218"/>
          </reference>
          <reference field="16" count="1">
            <x v="17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23">
      <pivotArea dataOnly="0" labelOnly="1" outline="0" fieldPosition="0">
        <references count="12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0" selected="0"/>
          <reference field="15" count="1" selected="0">
            <x v="172"/>
          </reference>
          <reference field="16" count="1">
            <x v="14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22">
      <pivotArea dataOnly="0" labelOnly="1" outline="0" fieldPosition="0">
        <references count="12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0" selected="0"/>
          <reference field="15" count="1" selected="0">
            <x v="192"/>
          </reference>
          <reference field="16" count="1">
            <x v="15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21">
      <pivotArea dataOnly="0" labelOnly="1" outline="0" fieldPosition="0">
        <references count="12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0" selected="0"/>
          <reference field="15" count="1" selected="0">
            <x v="213"/>
          </reference>
          <reference field="16" count="1">
            <x v="16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20">
      <pivotArea dataOnly="0" labelOnly="1" outline="0" fieldPosition="0">
        <references count="12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0" selected="0"/>
          <reference field="15" count="1" selected="0">
            <x v="222"/>
          </reference>
          <reference field="16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19">
      <pivotArea dataOnly="0" labelOnly="1" outline="0" fieldPosition="0">
        <references count="12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0" selected="0"/>
          <reference field="15" count="1" selected="0">
            <x v="174"/>
          </reference>
          <reference field="16" count="1">
            <x v="14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18">
      <pivotArea dataOnly="0" labelOnly="1" outline="0" fieldPosition="0">
        <references count="12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0" selected="0"/>
          <reference field="15" count="1" selected="0">
            <x v="208"/>
          </reference>
          <reference field="16" count="1">
            <x v="16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17">
      <pivotArea dataOnly="0" labelOnly="1" outline="0" fieldPosition="0">
        <references count="12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0" selected="0"/>
          <reference field="15" count="1" selected="0">
            <x v="19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316">
      <pivotArea dataOnly="0" labelOnly="1" outline="0" fieldPosition="0">
        <references count="12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0" selected="0"/>
          <reference field="15" count="1" selected="0">
            <x v="163"/>
          </reference>
          <reference field="16" count="1">
            <x v="13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15">
      <pivotArea dataOnly="0" labelOnly="1" outline="0" fieldPosition="0">
        <references count="12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0" selected="0"/>
          <reference field="15" count="1" selected="0">
            <x v="201"/>
          </reference>
          <reference field="16" count="1">
            <x v="16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14">
      <pivotArea dataOnly="0" labelOnly="1" outline="0" fieldPosition="0">
        <references count="12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0" selected="0"/>
          <reference field="15" count="1" selected="0">
            <x v="21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313">
      <pivotArea dataOnly="0" labelOnly="1" outline="0" fieldPosition="0">
        <references count="12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0" selected="0"/>
          <reference field="15" count="1" selected="0">
            <x v="194"/>
          </reference>
          <reference field="16" count="1">
            <x v="15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12">
      <pivotArea dataOnly="0" labelOnly="1" outline="0" fieldPosition="0">
        <references count="12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0" selected="0"/>
          <reference field="15" count="1" selected="0">
            <x v="185"/>
          </reference>
          <reference field="16" count="1">
            <x v="14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11">
      <pivotArea dataOnly="0" labelOnly="1" outline="0" fieldPosition="0">
        <references count="12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0" selected="0"/>
          <reference field="15" count="1" selected="0">
            <x v="175"/>
          </reference>
          <reference field="16" count="1">
            <x v="13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10">
      <pivotArea dataOnly="0" labelOnly="1" outline="0" fieldPosition="0">
        <references count="12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0" selected="0"/>
          <reference field="15" count="1" selected="0">
            <x v="162"/>
          </reference>
          <reference field="16" count="1">
            <x v="13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09">
      <pivotArea dataOnly="0" labelOnly="1" outline="0" fieldPosition="0">
        <references count="12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0" selected="0"/>
          <reference field="15" count="1" selected="0">
            <x v="178"/>
          </reference>
          <reference field="16" count="1">
            <x v="14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08">
      <pivotArea dataOnly="0" labelOnly="1" outline="0" fieldPosition="0">
        <references count="12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0" selected="0"/>
          <reference field="15" count="1" selected="0">
            <x v="183"/>
          </reference>
          <reference field="16" count="1">
            <x v="15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07">
      <pivotArea dataOnly="0" labelOnly="1" outline="0" fieldPosition="0">
        <references count="12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0" selected="0"/>
          <reference field="15" count="1" selected="0">
            <x v="161"/>
          </reference>
          <reference field="16" count="1">
            <x v="12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06">
      <pivotArea dataOnly="0" labelOnly="1" outline="0" fieldPosition="0">
        <references count="12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0" selected="0"/>
          <reference field="15" count="1" selected="0">
            <x v="165"/>
          </reference>
          <reference field="16" count="1">
            <x v="13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05">
      <pivotArea dataOnly="0" labelOnly="1" outline="0" fieldPosition="0">
        <references count="12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0" selected="0"/>
          <reference field="15" count="1" selected="0">
            <x v="177"/>
          </reference>
          <reference field="16" count="1">
            <x v="14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04">
      <pivotArea dataOnly="0" labelOnly="1" outline="0" fieldPosition="0">
        <references count="12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0" selected="0"/>
          <reference field="15" count="1" selected="0">
            <x v="164"/>
          </reference>
          <reference field="16" count="1">
            <x v="13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03">
      <pivotArea dataOnly="0" labelOnly="1" outline="0" fieldPosition="0">
        <references count="12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0" selected="0"/>
          <reference field="15" count="1" selected="0">
            <x v="154"/>
          </reference>
          <reference field="16" count="1">
            <x v="12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02">
      <pivotArea dataOnly="0" labelOnly="1" outline="0" fieldPosition="0">
        <references count="12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0" selected="0"/>
          <reference field="15" count="1" selected="0">
            <x v="179"/>
          </reference>
          <reference field="16" count="1">
            <x v="13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01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0" selected="0"/>
          <reference field="15" count="1" selected="0">
            <x v="169"/>
          </reference>
          <reference field="16" count="1">
            <x v="13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30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0" selected="0"/>
          <reference field="15" count="1" selected="0">
            <x v="214"/>
          </reference>
          <reference field="16" count="1">
            <x v="16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99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0" selected="0"/>
          <reference field="15" count="1" selected="0">
            <x v="170"/>
          </reference>
          <reference field="16" count="1">
            <x v="13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98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0" selected="0"/>
          <reference field="15" count="1" selected="0">
            <x v="203"/>
          </reference>
          <reference field="16" count="1">
            <x v="16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97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0" selected="0"/>
          <reference field="15" count="1" selected="0">
            <x v="176"/>
          </reference>
          <reference field="16" count="1">
            <x v="13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96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0" selected="0"/>
          <reference field="15" count="1" selected="0">
            <x v="182"/>
          </reference>
          <reference field="16" count="1">
            <x v="14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95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0" selected="0"/>
          <reference field="15" count="1" selected="0">
            <x v="193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294">
      <pivotArea dataOnly="0" labelOnly="1" outline="0" fieldPosition="0">
        <references count="12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0" selected="0"/>
          <reference field="15" count="1" selected="0">
            <x v="219"/>
          </reference>
          <reference field="16" count="1">
            <x v="16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93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0" selected="0"/>
          <reference field="15" count="1" selected="0">
            <x v="200"/>
          </reference>
          <reference field="16" count="1">
            <x v="15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92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0" selected="0"/>
          <reference field="15" count="1" selected="0">
            <x v="190"/>
          </reference>
          <reference field="16" count="1">
            <x v="15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91">
      <pivotArea dataOnly="0" labelOnly="1" outline="0" fieldPosition="0">
        <references count="12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0" selected="0"/>
          <reference field="15" count="1" selected="0">
            <x v="197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290">
      <pivotArea dataOnly="0" labelOnly="1" outline="0" fieldPosition="0">
        <references count="12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0" selected="0"/>
          <reference field="15" count="1" selected="0">
            <x v="160"/>
          </reference>
          <reference field="16" count="1">
            <x v="12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89">
      <pivotArea dataOnly="0" labelOnly="1" outline="0" fieldPosition="0">
        <references count="12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0" selected="0"/>
          <reference field="15" count="1" selected="0">
            <x v="205"/>
          </reference>
          <reference field="16" count="1">
            <x v="16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88">
      <pivotArea dataOnly="0" labelOnly="1" outline="0" fieldPosition="0">
        <references count="12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0" selected="0"/>
          <reference field="15" count="1" selected="0">
            <x v="181"/>
          </reference>
          <reference field="16" count="1">
            <x v="14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87">
      <pivotArea dataOnly="0" labelOnly="1" outline="0" fieldPosition="0">
        <references count="12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0" selected="0"/>
          <reference field="15" count="1" selected="0">
            <x v="189"/>
          </reference>
          <reference field="16" count="1">
            <x v="15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86">
      <pivotArea dataOnly="0" labelOnly="1" outline="0" fieldPosition="0">
        <references count="12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0" selected="0"/>
          <reference field="15" count="1" selected="0">
            <x v="188"/>
          </reference>
          <reference field="16" count="1">
            <x v="15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85">
      <pivotArea dataOnly="0" labelOnly="1" outline="0" fieldPosition="0">
        <references count="12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0" selected="0"/>
          <reference field="15" count="1" selected="0">
            <x v="196"/>
          </reference>
          <reference field="16" count="1">
            <x v="15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84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0" selected="0"/>
          <reference field="15" count="1" selected="0">
            <x v="187"/>
          </reference>
          <reference field="16" count="1">
            <x v="15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83">
      <pivotArea dataOnly="0" labelOnly="1" outline="0" fieldPosition="0">
        <references count="12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0" selected="0"/>
          <reference field="15" count="1" selected="0">
            <x v="158"/>
          </reference>
          <reference field="16" count="1">
            <x v="13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82">
      <pivotArea dataOnly="0" labelOnly="1" outline="0" fieldPosition="0">
        <references count="12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0" selected="0"/>
          <reference field="15" count="1" selected="0">
            <x v="199"/>
          </reference>
          <reference field="16" count="1">
            <x v="15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81">
      <pivotArea dataOnly="0" labelOnly="1" outline="0" fieldPosition="0">
        <references count="12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0" selected="0"/>
          <reference field="15" count="1" selected="0">
            <x v="207"/>
          </reference>
          <reference field="16" count="1">
            <x v="16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80">
      <pivotArea dataOnly="0" labelOnly="1" outline="0" fieldPosition="0">
        <references count="12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0" selected="0"/>
          <reference field="15" count="1" selected="0">
            <x v="233"/>
          </reference>
          <reference field="16" count="1">
            <x v="17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79">
      <pivotArea dataOnly="0" labelOnly="1" outline="0" fieldPosition="0">
        <references count="12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0" selected="0"/>
          <reference field="15" count="1" selected="0">
            <x v="173"/>
          </reference>
          <reference field="16" count="1">
            <x v="14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78">
      <pivotArea dataOnly="0" labelOnly="1" outline="0" fieldPosition="0">
        <references count="12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0" selected="0"/>
          <reference field="15" count="1" selected="0">
            <x v="184"/>
          </reference>
          <reference field="16" count="1">
            <x v="14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77">
      <pivotArea dataOnly="0" labelOnly="1" outline="0" fieldPosition="0">
        <references count="12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0" selected="0"/>
          <reference field="15" count="1" selected="0">
            <x v="171"/>
          </reference>
          <reference field="16" count="1">
            <x v="14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76">
      <pivotArea dataOnly="0" labelOnly="1" outline="0" fieldPosition="0">
        <references count="12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0" selected="0"/>
          <reference field="15" count="1" selected="0">
            <x v="240"/>
          </reference>
          <reference field="16" count="1">
            <x v="17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75">
      <pivotArea dataOnly="0" labelOnly="1" outline="0" fieldPosition="0">
        <references count="12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0" selected="0"/>
          <reference field="15" count="1" selected="0">
            <x v="202"/>
          </reference>
          <reference field="16" count="1">
            <x v="16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74">
      <pivotArea dataOnly="0" labelOnly="1" outline="0" fieldPosition="0">
        <references count="12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0" selected="0"/>
          <reference field="15" count="1" selected="0">
            <x v="206"/>
          </reference>
          <reference field="16" count="1">
            <x v="16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73">
      <pivotArea dataOnly="0" labelOnly="1" outline="0" fieldPosition="0">
        <references count="12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0" selected="0"/>
          <reference field="15" count="1" selected="0">
            <x v="218"/>
          </reference>
          <reference field="16" count="1">
            <x v="17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72">
      <pivotArea dataOnly="0" labelOnly="1" outline="0" fieldPosition="0">
        <references count="12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0" selected="0"/>
          <reference field="15" count="1" selected="0">
            <x v="172"/>
          </reference>
          <reference field="16" count="1">
            <x v="14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71">
      <pivotArea dataOnly="0" labelOnly="1" outline="0" fieldPosition="0">
        <references count="12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0" selected="0"/>
          <reference field="15" count="1" selected="0">
            <x v="192"/>
          </reference>
          <reference field="16" count="1">
            <x v="15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70">
      <pivotArea dataOnly="0" labelOnly="1" outline="0" fieldPosition="0">
        <references count="12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0" selected="0"/>
          <reference field="15" count="1" selected="0">
            <x v="213"/>
          </reference>
          <reference field="16" count="1">
            <x v="16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69">
      <pivotArea dataOnly="0" labelOnly="1" outline="0" fieldPosition="0">
        <references count="12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0" selected="0"/>
          <reference field="15" count="1" selected="0">
            <x v="222"/>
          </reference>
          <reference field="16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68">
      <pivotArea dataOnly="0" labelOnly="1" outline="0" fieldPosition="0">
        <references count="12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0" selected="0"/>
          <reference field="15" count="1" selected="0">
            <x v="174"/>
          </reference>
          <reference field="16" count="1">
            <x v="14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67">
      <pivotArea dataOnly="0" labelOnly="1" outline="0" fieldPosition="0">
        <references count="12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0" selected="0"/>
          <reference field="15" count="1" selected="0">
            <x v="208"/>
          </reference>
          <reference field="16" count="1">
            <x v="16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66">
      <pivotArea dataOnly="0" labelOnly="1" outline="0" fieldPosition="0">
        <references count="12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0" selected="0"/>
          <reference field="15" count="1" selected="0">
            <x v="19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265">
      <pivotArea dataOnly="0" labelOnly="1" outline="0" fieldPosition="0">
        <references count="12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0" selected="0"/>
          <reference field="15" count="1" selected="0">
            <x v="163"/>
          </reference>
          <reference field="16" count="1">
            <x v="13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64">
      <pivotArea dataOnly="0" labelOnly="1" outline="0" fieldPosition="0">
        <references count="12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0" selected="0"/>
          <reference field="15" count="1" selected="0">
            <x v="201"/>
          </reference>
          <reference field="16" count="1">
            <x v="16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63">
      <pivotArea dataOnly="0" labelOnly="1" outline="0" fieldPosition="0">
        <references count="12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0" selected="0"/>
          <reference field="15" count="1" selected="0">
            <x v="21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262">
      <pivotArea dataOnly="0" labelOnly="1" outline="0" fieldPosition="0">
        <references count="12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0" selected="0"/>
          <reference field="15" count="1" selected="0">
            <x v="194"/>
          </reference>
          <reference field="16" count="1">
            <x v="15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61">
      <pivotArea dataOnly="0" labelOnly="1" outline="0" fieldPosition="0">
        <references count="12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0" selected="0"/>
          <reference field="15" count="1" selected="0">
            <x v="185"/>
          </reference>
          <reference field="16" count="1">
            <x v="14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60">
      <pivotArea dataOnly="0" labelOnly="1" outline="0" fieldPosition="0">
        <references count="12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0" selected="0"/>
          <reference field="15" count="1" selected="0">
            <x v="175"/>
          </reference>
          <reference field="16" count="1">
            <x v="13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59">
      <pivotArea dataOnly="0" labelOnly="1" outline="0" fieldPosition="0">
        <references count="12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0" selected="0"/>
          <reference field="15" count="1" selected="0">
            <x v="162"/>
          </reference>
          <reference field="16" count="1">
            <x v="13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58">
      <pivotArea dataOnly="0" labelOnly="1" outline="0" fieldPosition="0">
        <references count="12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0" selected="0"/>
          <reference field="15" count="1" selected="0">
            <x v="178"/>
          </reference>
          <reference field="16" count="1">
            <x v="14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57">
      <pivotArea dataOnly="0" labelOnly="1" outline="0" fieldPosition="0">
        <references count="12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0" selected="0"/>
          <reference field="15" count="1" selected="0">
            <x v="183"/>
          </reference>
          <reference field="16" count="1">
            <x v="15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56">
      <pivotArea dataOnly="0" labelOnly="1" outline="0" fieldPosition="0">
        <references count="12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0" selected="0"/>
          <reference field="15" count="1" selected="0">
            <x v="161"/>
          </reference>
          <reference field="16" count="1">
            <x v="12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55">
      <pivotArea dataOnly="0" labelOnly="1" outline="0" fieldPosition="0">
        <references count="12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0" selected="0"/>
          <reference field="15" count="1" selected="0">
            <x v="165"/>
          </reference>
          <reference field="16" count="1">
            <x v="13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54">
      <pivotArea dataOnly="0" labelOnly="1" outline="0" fieldPosition="0">
        <references count="12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0" selected="0"/>
          <reference field="15" count="1" selected="0">
            <x v="177"/>
          </reference>
          <reference field="16" count="1">
            <x v="14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53">
      <pivotArea dataOnly="0" labelOnly="1" outline="0" fieldPosition="0">
        <references count="12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0" selected="0"/>
          <reference field="15" count="1" selected="0">
            <x v="164"/>
          </reference>
          <reference field="16" count="1">
            <x v="13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52">
      <pivotArea dataOnly="0" labelOnly="1" outline="0" fieldPosition="0">
        <references count="12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0" selected="0"/>
          <reference field="15" count="1" selected="0">
            <x v="154"/>
          </reference>
          <reference field="16" count="1">
            <x v="12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51">
      <pivotArea dataOnly="0" labelOnly="1" outline="0" fieldPosition="0">
        <references count="12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0" selected="0"/>
          <reference field="15" count="1" selected="0">
            <x v="179"/>
          </reference>
          <reference field="16" count="1">
            <x v="13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25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3" count="1">
            <x v="4"/>
          </reference>
        </references>
      </pivotArea>
    </format>
    <format dxfId="12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3" count="1">
            <x v="1"/>
          </reference>
        </references>
      </pivotArea>
    </format>
    <format dxfId="1248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3" count="1">
            <x v="7"/>
          </reference>
        </references>
      </pivotArea>
    </format>
    <format dxfId="1247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3" count="1">
            <x v="5"/>
          </reference>
        </references>
      </pivotArea>
    </format>
    <format dxfId="1246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3" count="1">
            <x v="4"/>
          </reference>
        </references>
      </pivotArea>
    </format>
    <format dxfId="1245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3" count="1">
            <x v="3"/>
          </reference>
        </references>
      </pivotArea>
    </format>
    <format dxfId="1244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3" count="1">
            <x v="1"/>
          </reference>
        </references>
      </pivotArea>
    </format>
    <format dxfId="1243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3" count="1">
            <x v="42"/>
          </reference>
        </references>
      </pivotArea>
    </format>
    <format dxfId="124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3" count="1">
            <x v="1"/>
          </reference>
        </references>
      </pivotArea>
    </format>
    <format dxfId="124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3" count="1">
            <x v="2"/>
          </reference>
        </references>
      </pivotArea>
    </format>
    <format dxfId="1240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3" count="1">
            <x v="10"/>
          </reference>
        </references>
      </pivotArea>
    </format>
    <format dxfId="1239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3" count="1">
            <x v="16"/>
          </reference>
        </references>
      </pivotArea>
    </format>
    <format dxfId="1238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3" count="1">
            <x v="17"/>
          </reference>
        </references>
      </pivotArea>
    </format>
    <format dxfId="1237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3" count="1">
            <x v="14"/>
          </reference>
        </references>
      </pivotArea>
    </format>
    <format dxfId="1236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3" count="1">
            <x v="15"/>
          </reference>
        </references>
      </pivotArea>
    </format>
    <format dxfId="1235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3" count="1">
            <x v="11"/>
          </reference>
        </references>
      </pivotArea>
    </format>
    <format dxfId="1234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3" count="1">
            <x v="22"/>
          </reference>
        </references>
      </pivotArea>
    </format>
    <format dxfId="1233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3" count="1">
            <x v="30"/>
          </reference>
        </references>
      </pivotArea>
    </format>
    <format dxfId="1232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3" count="1">
            <x v="28"/>
          </reference>
        </references>
      </pivotArea>
    </format>
    <format dxfId="1231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3" count="1">
            <x v="25"/>
          </reference>
        </references>
      </pivotArea>
    </format>
    <format dxfId="1230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3" count="1">
            <x v="31"/>
          </reference>
        </references>
      </pivotArea>
    </format>
    <format dxfId="1229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3" count="1">
            <x v="32"/>
          </reference>
        </references>
      </pivotArea>
    </format>
    <format dxfId="1228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3" count="1">
            <x v="35"/>
          </reference>
        </references>
      </pivotArea>
    </format>
    <format dxfId="1227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3" count="1">
            <x v="34"/>
          </reference>
        </references>
      </pivotArea>
    </format>
    <format dxfId="1226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3" count="1">
            <x v="37"/>
          </reference>
        </references>
      </pivotArea>
    </format>
    <format dxfId="1225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3" count="1">
            <x v="39"/>
          </reference>
        </references>
      </pivotArea>
    </format>
    <format dxfId="1224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3" count="1">
            <x v="38"/>
          </reference>
        </references>
      </pivotArea>
    </format>
    <format dxfId="1223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3" count="1">
            <x v="20"/>
          </reference>
        </references>
      </pivotArea>
    </format>
    <format dxfId="1222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>
            <x v="59"/>
          </reference>
          <reference field="13" count="1" selected="0">
            <x v="4"/>
          </reference>
        </references>
      </pivotArea>
    </format>
    <format dxfId="122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>
            <x v="58"/>
          </reference>
          <reference field="13" count="1" selected="0">
            <x v="4"/>
          </reference>
        </references>
      </pivotArea>
    </format>
    <format dxfId="122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>
            <x v="56"/>
          </reference>
          <reference field="13" count="1" selected="0">
            <x v="4"/>
          </reference>
        </references>
      </pivotArea>
    </format>
    <format dxfId="1219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>
            <x v="50"/>
          </reference>
          <reference field="13" count="1" selected="0">
            <x v="4"/>
          </reference>
        </references>
      </pivotArea>
    </format>
    <format dxfId="1218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>
            <x v="51"/>
          </reference>
          <reference field="13" count="1" selected="0">
            <x v="4"/>
          </reference>
        </references>
      </pivotArea>
    </format>
    <format dxfId="1217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>
            <x v="41"/>
          </reference>
          <reference field="13" count="1" selected="0">
            <x v="1"/>
          </reference>
        </references>
      </pivotArea>
    </format>
    <format dxfId="1216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>
            <x v="42"/>
          </reference>
          <reference field="13" count="1" selected="0">
            <x v="1"/>
          </reference>
        </references>
      </pivotArea>
    </format>
    <format dxfId="1215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>
            <x v="35"/>
          </reference>
          <reference field="13" count="1" selected="0">
            <x v="1"/>
          </reference>
        </references>
      </pivotArea>
    </format>
    <format dxfId="1214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>
            <x v="40"/>
          </reference>
          <reference field="13" count="1" selected="0">
            <x v="1"/>
          </reference>
        </references>
      </pivotArea>
    </format>
    <format dxfId="1213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>
            <x v="64"/>
          </reference>
          <reference field="13" count="1" selected="0">
            <x v="1"/>
          </reference>
        </references>
      </pivotArea>
    </format>
    <format dxfId="1212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>
            <x v="65"/>
          </reference>
          <reference field="13" count="1" selected="0">
            <x v="1"/>
          </reference>
        </references>
      </pivotArea>
    </format>
    <format dxfId="1211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>
            <x v="57"/>
          </reference>
          <reference field="13" count="1" selected="0">
            <x v="1"/>
          </reference>
        </references>
      </pivotArea>
    </format>
    <format dxfId="12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>
            <x v="62"/>
          </reference>
          <reference field="13" count="1" selected="0">
            <x v="1"/>
          </reference>
        </references>
      </pivotArea>
    </format>
    <format dxfId="12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>
            <x v="44"/>
          </reference>
          <reference field="13" count="1" selected="0">
            <x v="1"/>
          </reference>
        </references>
      </pivotArea>
    </format>
    <format dxfId="120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>
            <x v="38"/>
          </reference>
          <reference field="13" count="1" selected="0">
            <x v="1"/>
          </reference>
        </references>
      </pivotArea>
    </format>
    <format dxfId="1207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>
            <x v="68"/>
          </reference>
          <reference field="13" count="1" selected="0">
            <x v="7"/>
          </reference>
        </references>
      </pivotArea>
    </format>
    <format dxfId="1206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>
            <x v="66"/>
          </reference>
          <reference field="13" count="1" selected="0">
            <x v="7"/>
          </reference>
        </references>
      </pivotArea>
    </format>
    <format dxfId="120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>
            <x v="75"/>
          </reference>
          <reference field="13" count="1" selected="0">
            <x v="5"/>
          </reference>
        </references>
      </pivotArea>
    </format>
    <format dxfId="1204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>
            <x v="74"/>
          </reference>
          <reference field="13" count="1" selected="0">
            <x v="5"/>
          </reference>
        </references>
      </pivotArea>
    </format>
    <format dxfId="1203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>
            <x v="77"/>
          </reference>
          <reference field="13" count="1" selected="0">
            <x v="5"/>
          </reference>
        </references>
      </pivotArea>
    </format>
    <format dxfId="1202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>
            <x v="72"/>
          </reference>
          <reference field="13" count="1" selected="0">
            <x v="5"/>
          </reference>
        </references>
      </pivotArea>
    </format>
    <format dxfId="1201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>
            <x v="73"/>
          </reference>
          <reference field="13" count="1" selected="0">
            <x v="5"/>
          </reference>
        </references>
      </pivotArea>
    </format>
    <format dxfId="1200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>
            <x v="36"/>
          </reference>
          <reference field="13" count="1" selected="0">
            <x v="4"/>
          </reference>
        </references>
      </pivotArea>
    </format>
    <format dxfId="1199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>
            <x v="37"/>
          </reference>
          <reference field="13" count="1" selected="0">
            <x v="4"/>
          </reference>
        </references>
      </pivotArea>
    </format>
    <format dxfId="1198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>
            <x v="27"/>
          </reference>
          <reference field="13" count="1" selected="0">
            <x v="4"/>
          </reference>
        </references>
      </pivotArea>
    </format>
    <format dxfId="1197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>
            <x v="26"/>
          </reference>
          <reference field="13" count="1" selected="0">
            <x v="4"/>
          </reference>
        </references>
      </pivotArea>
    </format>
    <format dxfId="1196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>
            <x v="23"/>
          </reference>
          <reference field="13" count="1" selected="0">
            <x v="3"/>
          </reference>
        </references>
      </pivotArea>
    </format>
    <format dxfId="1195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>
            <x v="25"/>
          </reference>
          <reference field="13" count="1" selected="0">
            <x v="1"/>
          </reference>
        </references>
      </pivotArea>
    </format>
    <format dxfId="1194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>
            <x v="15"/>
          </reference>
          <reference field="13" count="1" selected="0">
            <x v="1"/>
          </reference>
        </references>
      </pivotArea>
    </format>
    <format dxfId="1193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>
            <x v="19"/>
          </reference>
          <reference field="13" count="1" selected="0">
            <x v="1"/>
          </reference>
        </references>
      </pivotArea>
    </format>
    <format dxfId="1192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>
            <x v="14"/>
          </reference>
          <reference field="13" count="1" selected="0">
            <x v="42"/>
          </reference>
        </references>
      </pivotArea>
    </format>
    <format dxfId="1191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>
            <x v="12"/>
          </reference>
          <reference field="13" count="1" selected="0">
            <x v="1"/>
          </reference>
        </references>
      </pivotArea>
    </format>
    <format dxfId="1190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>
            <x v="13"/>
          </reference>
          <reference field="13" count="1" selected="0">
            <x v="2"/>
          </reference>
        </references>
      </pivotArea>
    </format>
    <format dxfId="1189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>
            <x v="18"/>
          </reference>
          <reference field="13" count="1" selected="0">
            <x v="10"/>
          </reference>
        </references>
      </pivotArea>
    </format>
    <format dxfId="1188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>
            <x v="3"/>
          </reference>
          <reference field="13" count="1" selected="0">
            <x v="16"/>
          </reference>
        </references>
      </pivotArea>
    </format>
    <format dxfId="1187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>
            <x v="0"/>
          </reference>
          <reference field="13" count="1" selected="0">
            <x v="17"/>
          </reference>
        </references>
      </pivotArea>
    </format>
    <format dxfId="1186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>
            <x v="4"/>
          </reference>
          <reference field="13" count="1" selected="0">
            <x v="14"/>
          </reference>
        </references>
      </pivotArea>
    </format>
    <format dxfId="1185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>
            <x v="8"/>
          </reference>
          <reference field="13" count="1" selected="0">
            <x v="15"/>
          </reference>
        </references>
      </pivotArea>
    </format>
    <format dxfId="1184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>
            <x v="2"/>
          </reference>
          <reference field="13" count="1" selected="0">
            <x v="11"/>
          </reference>
        </references>
      </pivotArea>
    </format>
    <format dxfId="1183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>
            <x v="43"/>
          </reference>
          <reference field="13" count="1" selected="0">
            <x v="22"/>
          </reference>
        </references>
      </pivotArea>
    </format>
    <format dxfId="1182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>
            <x v="53"/>
          </reference>
          <reference field="13" count="1" selected="0">
            <x v="30"/>
          </reference>
        </references>
      </pivotArea>
    </format>
    <format dxfId="1181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>
            <x v="54"/>
          </reference>
          <reference field="13" count="1" selected="0">
            <x v="28"/>
          </reference>
        </references>
      </pivotArea>
    </format>
    <format dxfId="1180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>
            <x v="46"/>
          </reference>
          <reference field="13" count="1" selected="0">
            <x v="25"/>
          </reference>
        </references>
      </pivotArea>
    </format>
    <format dxfId="1179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>
            <x v="39"/>
          </reference>
          <reference field="13" count="1" selected="0">
            <x v="31"/>
          </reference>
        </references>
      </pivotArea>
    </format>
    <format dxfId="1178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>
            <x v="31"/>
          </reference>
          <reference field="13" count="1" selected="0">
            <x v="32"/>
          </reference>
        </references>
      </pivotArea>
    </format>
    <format dxfId="1177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>
            <x v="10"/>
          </reference>
          <reference field="13" count="1" selected="0">
            <x v="35"/>
          </reference>
        </references>
      </pivotArea>
    </format>
    <format dxfId="1176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>
            <x v="17"/>
          </reference>
          <reference field="13" count="1" selected="0">
            <x v="34"/>
          </reference>
        </references>
      </pivotArea>
    </format>
    <format dxfId="1175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>
            <x v="5"/>
          </reference>
          <reference field="13" count="1" selected="0">
            <x v="37"/>
          </reference>
        </references>
      </pivotArea>
    </format>
    <format dxfId="1174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>
            <x v="6"/>
          </reference>
          <reference field="13" count="1" selected="0">
            <x v="39"/>
          </reference>
        </references>
      </pivotArea>
    </format>
    <format dxfId="1173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>
            <x v="1"/>
          </reference>
          <reference field="13" count="1" selected="0">
            <x v="38"/>
          </reference>
        </references>
      </pivotArea>
    </format>
    <format dxfId="1172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>
            <x v="61"/>
          </reference>
          <reference field="13" count="1" selected="0">
            <x v="20"/>
          </reference>
        </references>
      </pivotArea>
    </format>
    <format dxfId="1171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>
            <x v="18"/>
          </reference>
          <reference field="13" count="1" selected="0">
            <x v="4"/>
          </reference>
        </references>
      </pivotArea>
    </format>
    <format dxfId="1170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>
            <x v="17"/>
          </reference>
          <reference field="13" count="1" selected="0">
            <x v="4"/>
          </reference>
        </references>
      </pivotArea>
    </format>
    <format dxfId="1169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>
            <x v="16"/>
          </reference>
          <reference field="13" count="1" selected="0">
            <x v="4"/>
          </reference>
        </references>
      </pivotArea>
    </format>
    <format dxfId="1168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>
            <x v="12"/>
          </reference>
          <reference field="13" count="1" selected="0">
            <x v="4"/>
          </reference>
        </references>
      </pivotArea>
    </format>
    <format dxfId="1167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>
            <x v="11"/>
          </reference>
          <reference field="13" count="1" selected="0">
            <x v="4"/>
          </reference>
        </references>
      </pivotArea>
    </format>
    <format dxfId="1166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>
            <x v="48"/>
          </reference>
          <reference field="13" count="1" selected="0">
            <x v="1"/>
          </reference>
        </references>
      </pivotArea>
    </format>
    <format dxfId="1165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>
            <x v="47"/>
          </reference>
          <reference field="13" count="1" selected="0">
            <x v="1"/>
          </reference>
        </references>
      </pivotArea>
    </format>
    <format dxfId="1164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>
            <x v="28"/>
          </reference>
          <reference field="13" count="1" selected="0">
            <x v="1"/>
          </reference>
        </references>
      </pivotArea>
    </format>
    <format dxfId="1163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>
            <x v="29"/>
          </reference>
          <reference field="13" count="1" selected="0">
            <x v="1"/>
          </reference>
        </references>
      </pivotArea>
    </format>
    <format dxfId="1162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>
            <x v="39"/>
          </reference>
          <reference field="13" count="1" selected="0">
            <x v="1"/>
          </reference>
        </references>
      </pivotArea>
    </format>
    <format dxfId="1161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>
            <x v="33"/>
          </reference>
          <reference field="13" count="1" selected="0">
            <x v="1"/>
          </reference>
        </references>
      </pivotArea>
    </format>
    <format dxfId="1160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>
            <x v="32"/>
          </reference>
          <reference field="13" count="1" selected="0">
            <x v="1"/>
          </reference>
        </references>
      </pivotArea>
    </format>
    <format dxfId="1159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>
            <x v="37"/>
          </reference>
          <reference field="13" count="1" selected="0">
            <x v="1"/>
          </reference>
        </references>
      </pivotArea>
    </format>
    <format dxfId="1158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>
            <x v="27"/>
          </reference>
          <reference field="13" count="1" selected="0">
            <x v="1"/>
          </reference>
        </references>
      </pivotArea>
    </format>
    <format dxfId="1157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>
            <x v="25"/>
          </reference>
          <reference field="13" count="1" selected="0">
            <x v="1"/>
          </reference>
        </references>
      </pivotArea>
    </format>
    <format dxfId="1156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>
            <x v="67"/>
          </reference>
          <reference field="13" count="1" selected="0">
            <x v="7"/>
          </reference>
        </references>
      </pivotArea>
    </format>
    <format dxfId="1155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>
            <x v="68"/>
          </reference>
          <reference field="13" count="1" selected="0">
            <x v="7"/>
          </reference>
        </references>
      </pivotArea>
    </format>
    <format dxfId="1154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>
            <x v="45"/>
          </reference>
          <reference field="13" count="1" selected="0">
            <x v="5"/>
          </reference>
        </references>
      </pivotArea>
    </format>
    <format dxfId="1153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>
            <x v="46"/>
          </reference>
          <reference field="13" count="1" selected="0">
            <x v="5"/>
          </reference>
        </references>
      </pivotArea>
    </format>
    <format dxfId="1152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>
            <x v="60"/>
          </reference>
          <reference field="13" count="1" selected="0">
            <x v="5"/>
          </reference>
        </references>
      </pivotArea>
    </format>
    <format dxfId="1151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>
            <x v="61"/>
          </reference>
          <reference field="13" count="1" selected="0">
            <x v="5"/>
          </reference>
        </references>
      </pivotArea>
    </format>
    <format dxfId="1150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>
            <x v="34"/>
          </reference>
          <reference field="13" count="1" selected="0">
            <x v="5"/>
          </reference>
        </references>
      </pivotArea>
    </format>
    <format dxfId="1149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>
            <x v="13"/>
          </reference>
          <reference field="13" count="1" selected="0">
            <x v="4"/>
          </reference>
        </references>
      </pivotArea>
    </format>
    <format dxfId="1148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>
            <x v="10"/>
          </reference>
          <reference field="13" count="1" selected="0">
            <x v="4"/>
          </reference>
        </references>
      </pivotArea>
    </format>
    <format dxfId="1147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>
            <x v="7"/>
          </reference>
          <reference field="13" count="1" selected="0">
            <x v="4"/>
          </reference>
        </references>
      </pivotArea>
    </format>
    <format dxfId="1146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>
            <x v="6"/>
          </reference>
          <reference field="13" count="1" selected="0">
            <x v="4"/>
          </reference>
        </references>
      </pivotArea>
    </format>
    <format dxfId="1145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>
            <x v="43"/>
          </reference>
          <reference field="13" count="1" selected="0">
            <x v="3"/>
          </reference>
        </references>
      </pivotArea>
    </format>
    <format dxfId="1144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>
            <x v="35"/>
          </reference>
          <reference field="13" count="1" selected="0">
            <x v="1"/>
          </reference>
        </references>
      </pivotArea>
    </format>
    <format dxfId="1143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>
            <x v="57"/>
          </reference>
          <reference field="13" count="1" selected="0">
            <x v="1"/>
          </reference>
        </references>
      </pivotArea>
    </format>
    <format dxfId="1142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>
            <x v="38"/>
          </reference>
          <reference field="13" count="1" selected="0">
            <x v="1"/>
          </reference>
        </references>
      </pivotArea>
    </format>
    <format dxfId="1141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>
            <x v="56"/>
          </reference>
          <reference field="13" count="1" selected="0">
            <x v="42"/>
          </reference>
        </references>
      </pivotArea>
    </format>
    <format dxfId="1140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>
            <x v="59"/>
          </reference>
          <reference field="13" count="1" selected="0">
            <x v="1"/>
          </reference>
        </references>
      </pivotArea>
    </format>
    <format dxfId="1139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>
            <x v="58"/>
          </reference>
          <reference field="13" count="1" selected="0">
            <x v="2"/>
          </reference>
        </references>
      </pivotArea>
    </format>
    <format dxfId="1138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>
            <x v="54"/>
          </reference>
          <reference field="13" count="1" selected="0">
            <x v="10"/>
          </reference>
        </references>
      </pivotArea>
    </format>
    <format dxfId="1137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>
            <x v="1"/>
          </reference>
          <reference field="13" count="1" selected="0">
            <x v="16"/>
          </reference>
        </references>
      </pivotArea>
    </format>
    <format dxfId="1136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>
            <x v="5"/>
          </reference>
          <reference field="13" count="1" selected="0">
            <x v="17"/>
          </reference>
        </references>
      </pivotArea>
    </format>
    <format dxfId="1135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>
            <x v="2"/>
          </reference>
          <reference field="13" count="1" selected="0">
            <x v="14"/>
          </reference>
        </references>
      </pivotArea>
    </format>
    <format dxfId="1134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>
            <x v="3"/>
          </reference>
          <reference field="13" count="1" selected="0">
            <x v="15"/>
          </reference>
        </references>
      </pivotArea>
    </format>
    <format dxfId="1133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>
            <x v="0"/>
          </reference>
          <reference field="13" count="1" selected="0">
            <x v="11"/>
          </reference>
        </references>
      </pivotArea>
    </format>
    <format dxfId="1132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>
            <x v="76"/>
          </reference>
          <reference field="13" count="1" selected="0">
            <x v="22"/>
          </reference>
        </references>
      </pivotArea>
    </format>
    <format dxfId="1131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>
            <x v="74"/>
          </reference>
          <reference field="13" count="1" selected="0">
            <x v="30"/>
          </reference>
        </references>
      </pivotArea>
    </format>
    <format dxfId="1130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>
            <x v="73"/>
          </reference>
          <reference field="13" count="1" selected="0">
            <x v="28"/>
          </reference>
        </references>
      </pivotArea>
    </format>
    <format dxfId="1129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>
            <x v="70"/>
          </reference>
          <reference field="13" count="1" selected="0">
            <x v="25"/>
          </reference>
        </references>
      </pivotArea>
    </format>
    <format dxfId="1128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>
            <x v="72"/>
          </reference>
          <reference field="13" count="1" selected="0">
            <x v="31"/>
          </reference>
        </references>
      </pivotArea>
    </format>
    <format dxfId="1127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>
            <x v="44"/>
          </reference>
          <reference field="13" count="1" selected="0">
            <x v="32"/>
          </reference>
        </references>
      </pivotArea>
    </format>
    <format dxfId="1126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>
            <x v="20"/>
          </reference>
          <reference field="13" count="1" selected="0">
            <x v="35"/>
          </reference>
        </references>
      </pivotArea>
    </format>
    <format dxfId="1125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>
            <x v="23"/>
          </reference>
          <reference field="13" count="1" selected="0">
            <x v="34"/>
          </reference>
        </references>
      </pivotArea>
    </format>
    <format dxfId="1124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>
            <x v="19"/>
          </reference>
          <reference field="13" count="1" selected="0">
            <x v="37"/>
          </reference>
        </references>
      </pivotArea>
    </format>
    <format dxfId="1123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>
            <x v="51"/>
          </reference>
          <reference field="13" count="1" selected="0">
            <x v="39"/>
          </reference>
        </references>
      </pivotArea>
    </format>
    <format dxfId="1122">
      <pivotArea dataOnly="0" labelOnly="1" outline="0" fieldPosition="0">
        <references count="7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>
            <x v="14"/>
          </reference>
          <reference field="13" count="1" selected="0">
            <x v="38"/>
          </reference>
        </references>
      </pivotArea>
    </format>
    <format dxfId="1121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>
            <x v="77"/>
          </reference>
          <reference field="13" count="1" selected="0">
            <x v="20"/>
          </reference>
        </references>
      </pivotArea>
    </format>
    <format dxfId="1120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0" selected="0"/>
          <reference field="15" count="1">
            <x v="16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19">
      <pivotArea dataOnly="0" labelOnly="1" outline="0" fieldPosition="0">
        <references count="11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0" selected="0"/>
          <reference field="15" count="1">
            <x v="21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18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0" selected="0"/>
          <reference field="15" count="1">
            <x v="17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17">
      <pivotArea dataOnly="0" labelOnly="1" outline="0" fieldPosition="0">
        <references count="11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0" selected="0"/>
          <reference field="15" count="1">
            <x v="20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16">
      <pivotArea dataOnly="0" labelOnly="1" outline="0" fieldPosition="0">
        <references count="11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0" selected="0"/>
          <reference field="15" count="1">
            <x v="17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15">
      <pivotArea dataOnly="0" labelOnly="1" outline="0" fieldPosition="0">
        <references count="11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0" selected="0"/>
          <reference field="15" count="1">
            <x v="18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14">
      <pivotArea dataOnly="0" labelOnly="1" outline="0" fieldPosition="0">
        <references count="11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0" selected="0"/>
          <reference field="15" count="1">
            <x v="21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13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0" selected="0"/>
          <reference field="15" count="1">
            <x v="20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12">
      <pivotArea dataOnly="0" labelOnly="1" outline="0" fieldPosition="0">
        <references count="11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0" selected="0"/>
          <reference field="15" count="1">
            <x v="19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11">
      <pivotArea dataOnly="0" labelOnly="1" outline="0" fieldPosition="0">
        <references count="11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0" selected="0"/>
          <reference field="15" count="1">
            <x v="16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10">
      <pivotArea dataOnly="0" labelOnly="1" outline="0" fieldPosition="0">
        <references count="11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0" selected="0"/>
          <reference field="15" count="1">
            <x v="20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09">
      <pivotArea dataOnly="0" labelOnly="1" outline="0" fieldPosition="0">
        <references count="11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0" selected="0"/>
          <reference field="15" count="1">
            <x v="18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08">
      <pivotArea dataOnly="0" labelOnly="1" outline="0" fieldPosition="0">
        <references count="11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0" selected="0"/>
          <reference field="15" count="1">
            <x v="18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07">
      <pivotArea dataOnly="0" labelOnly="1" outline="0" fieldPosition="0">
        <references count="11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0" selected="0"/>
          <reference field="15" count="1">
            <x v="18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06">
      <pivotArea dataOnly="0" labelOnly="1" outline="0" fieldPosition="0">
        <references count="11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0" selected="0"/>
          <reference field="15" count="1">
            <x v="19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05">
      <pivotArea dataOnly="0" labelOnly="1" outline="0" fieldPosition="0">
        <references count="11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0" selected="0"/>
          <reference field="15" count="1">
            <x v="18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04">
      <pivotArea dataOnly="0" labelOnly="1" outline="0" fieldPosition="0">
        <references count="11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0" selected="0"/>
          <reference field="15" count="1">
            <x v="15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03">
      <pivotArea dataOnly="0" labelOnly="1" outline="0" fieldPosition="0">
        <references count="11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0" selected="0"/>
          <reference field="15" count="1">
            <x v="19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02">
      <pivotArea dataOnly="0" labelOnly="1" outline="0" fieldPosition="0">
        <references count="11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0" selected="0"/>
          <reference field="15" count="1">
            <x v="20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01">
      <pivotArea dataOnly="0" labelOnly="1" outline="0" fieldPosition="0">
        <references count="11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0" selected="0"/>
          <reference field="15" count="1">
            <x v="23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100">
      <pivotArea dataOnly="0" labelOnly="1" outline="0" fieldPosition="0">
        <references count="11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0" selected="0"/>
          <reference field="15" count="1">
            <x v="17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99">
      <pivotArea dataOnly="0" labelOnly="1" outline="0" fieldPosition="0">
        <references count="11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0" selected="0"/>
          <reference field="15" count="1">
            <x v="18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98">
      <pivotArea dataOnly="0" labelOnly="1" outline="0" fieldPosition="0">
        <references count="11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0" selected="0"/>
          <reference field="15" count="1">
            <x v="17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97">
      <pivotArea dataOnly="0" labelOnly="1" outline="0" fieldPosition="0">
        <references count="11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0" selected="0"/>
          <reference field="15" count="1">
            <x v="24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96">
      <pivotArea dataOnly="0" labelOnly="1" outline="0" fieldPosition="0">
        <references count="11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0" selected="0"/>
          <reference field="15" count="1">
            <x v="20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95">
      <pivotArea dataOnly="0" labelOnly="1" outline="0" fieldPosition="0">
        <references count="11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0" selected="0"/>
          <reference field="15" count="1">
            <x v="20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94">
      <pivotArea dataOnly="0" labelOnly="1" outline="0" fieldPosition="0">
        <references count="11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0" selected="0"/>
          <reference field="15" count="1">
            <x v="21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93">
      <pivotArea dataOnly="0" labelOnly="1" outline="0" fieldPosition="0">
        <references count="11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0" selected="0"/>
          <reference field="15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92">
      <pivotArea dataOnly="0" labelOnly="1" outline="0" fieldPosition="0">
        <references count="11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0" selected="0"/>
          <reference field="15" count="1">
            <x v="19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91">
      <pivotArea dataOnly="0" labelOnly="1" outline="0" fieldPosition="0">
        <references count="11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0" selected="0"/>
          <reference field="15" count="1">
            <x v="21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90">
      <pivotArea dataOnly="0" labelOnly="1" outline="0" fieldPosition="0">
        <references count="11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0" selected="0"/>
          <reference field="15" count="1">
            <x v="22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89">
      <pivotArea dataOnly="0" labelOnly="1" outline="0" fieldPosition="0">
        <references count="11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0" selected="0"/>
          <reference field="15" count="1">
            <x v="17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88">
      <pivotArea dataOnly="0" labelOnly="1" outline="0" fieldPosition="0">
        <references count="11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0" selected="0"/>
          <reference field="15" count="1">
            <x v="20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87">
      <pivotArea dataOnly="0" labelOnly="1" outline="0" fieldPosition="0">
        <references count="11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0" selected="0"/>
          <reference field="15" count="1">
            <x v="16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86">
      <pivotArea dataOnly="0" labelOnly="1" outline="0" fieldPosition="0">
        <references count="11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0" selected="0"/>
          <reference field="15" count="1">
            <x v="20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85">
      <pivotArea dataOnly="0" labelOnly="1" outline="0" fieldPosition="0">
        <references count="11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0" selected="0"/>
          <reference field="15" count="1">
            <x v="19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84">
      <pivotArea dataOnly="0" labelOnly="1" outline="0" fieldPosition="0">
        <references count="11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0" selected="0"/>
          <reference field="15" count="1">
            <x v="18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83">
      <pivotArea dataOnly="0" labelOnly="1" outline="0" fieldPosition="0">
        <references count="11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0" selected="0"/>
          <reference field="15" count="1">
            <x v="17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82">
      <pivotArea dataOnly="0" labelOnly="1" outline="0" fieldPosition="0">
        <references count="11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0" selected="0"/>
          <reference field="15" count="1">
            <x v="16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81">
      <pivotArea dataOnly="0" labelOnly="1" outline="0" fieldPosition="0">
        <references count="11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0" selected="0"/>
          <reference field="15" count="1">
            <x v="17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80">
      <pivotArea dataOnly="0" labelOnly="1" outline="0" fieldPosition="0">
        <references count="11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0" selected="0"/>
          <reference field="15" count="1">
            <x v="18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79">
      <pivotArea dataOnly="0" labelOnly="1" outline="0" fieldPosition="0">
        <references count="11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0" selected="0"/>
          <reference field="15" count="1">
            <x v="16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78">
      <pivotArea dataOnly="0" labelOnly="1" outline="0" fieldPosition="0">
        <references count="11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0" selected="0"/>
          <reference field="15" count="1">
            <x v="16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77">
      <pivotArea dataOnly="0" labelOnly="1" outline="0" fieldPosition="0">
        <references count="11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0" selected="0"/>
          <reference field="15" count="1">
            <x v="17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76">
      <pivotArea dataOnly="0" labelOnly="1" outline="0" fieldPosition="0">
        <references count="11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0" selected="0"/>
          <reference field="15" count="1">
            <x v="16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75">
      <pivotArea dataOnly="0" labelOnly="1" outline="0" fieldPosition="0">
        <references count="11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0" selected="0"/>
          <reference field="15" count="1">
            <x v="15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74">
      <pivotArea dataOnly="0" labelOnly="1" outline="0" fieldPosition="0">
        <references count="11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0" selected="0"/>
          <reference field="15" count="1">
            <x v="17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73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0" selected="0"/>
          <reference field="15" count="1" selected="0">
            <x v="169"/>
          </reference>
          <reference field="16" count="1">
            <x v="13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7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0" selected="0"/>
          <reference field="15" count="1" selected="0">
            <x v="214"/>
          </reference>
          <reference field="16" count="1">
            <x v="16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71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0" selected="0"/>
          <reference field="15" count="1" selected="0">
            <x v="170"/>
          </reference>
          <reference field="16" count="1">
            <x v="13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70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0" selected="0"/>
          <reference field="15" count="1" selected="0">
            <x v="203"/>
          </reference>
          <reference field="16" count="1">
            <x v="16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69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0" selected="0"/>
          <reference field="15" count="1" selected="0">
            <x v="176"/>
          </reference>
          <reference field="16" count="1">
            <x v="13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68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0" selected="0"/>
          <reference field="15" count="1" selected="0">
            <x v="182"/>
          </reference>
          <reference field="16" count="1">
            <x v="14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67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0" selected="0"/>
          <reference field="15" count="1" selected="0">
            <x v="193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066">
      <pivotArea dataOnly="0" labelOnly="1" outline="0" fieldPosition="0">
        <references count="12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0" selected="0"/>
          <reference field="15" count="1" selected="0">
            <x v="219"/>
          </reference>
          <reference field="16" count="1">
            <x v="16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65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0" selected="0"/>
          <reference field="15" count="1" selected="0">
            <x v="200"/>
          </reference>
          <reference field="16" count="1">
            <x v="15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64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0" selected="0"/>
          <reference field="15" count="1" selected="0">
            <x v="190"/>
          </reference>
          <reference field="16" count="1">
            <x v="15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63">
      <pivotArea dataOnly="0" labelOnly="1" outline="0" fieldPosition="0">
        <references count="12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0" selected="0"/>
          <reference field="15" count="1" selected="0">
            <x v="197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062">
      <pivotArea dataOnly="0" labelOnly="1" outline="0" fieldPosition="0">
        <references count="12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0" selected="0"/>
          <reference field="15" count="1" selected="0">
            <x v="160"/>
          </reference>
          <reference field="16" count="1">
            <x v="12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61">
      <pivotArea dataOnly="0" labelOnly="1" outline="0" fieldPosition="0">
        <references count="12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0" selected="0"/>
          <reference field="15" count="1" selected="0">
            <x v="205"/>
          </reference>
          <reference field="16" count="1">
            <x v="16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60">
      <pivotArea dataOnly="0" labelOnly="1" outline="0" fieldPosition="0">
        <references count="12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0" selected="0"/>
          <reference field="15" count="1" selected="0">
            <x v="181"/>
          </reference>
          <reference field="16" count="1">
            <x v="14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59">
      <pivotArea dataOnly="0" labelOnly="1" outline="0" fieldPosition="0">
        <references count="12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0" selected="0"/>
          <reference field="15" count="1" selected="0">
            <x v="189"/>
          </reference>
          <reference field="16" count="1">
            <x v="15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58">
      <pivotArea dataOnly="0" labelOnly="1" outline="0" fieldPosition="0">
        <references count="12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0" selected="0"/>
          <reference field="15" count="1" selected="0">
            <x v="188"/>
          </reference>
          <reference field="16" count="1">
            <x v="15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57">
      <pivotArea dataOnly="0" labelOnly="1" outline="0" fieldPosition="0">
        <references count="12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0" selected="0"/>
          <reference field="15" count="1" selected="0">
            <x v="196"/>
          </reference>
          <reference field="16" count="1">
            <x v="15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56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0" selected="0"/>
          <reference field="15" count="1" selected="0">
            <x v="187"/>
          </reference>
          <reference field="16" count="1">
            <x v="15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55">
      <pivotArea dataOnly="0" labelOnly="1" outline="0" fieldPosition="0">
        <references count="12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0" selected="0"/>
          <reference field="15" count="1" selected="0">
            <x v="158"/>
          </reference>
          <reference field="16" count="1">
            <x v="13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54">
      <pivotArea dataOnly="0" labelOnly="1" outline="0" fieldPosition="0">
        <references count="12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0" selected="0"/>
          <reference field="15" count="1" selected="0">
            <x v="199"/>
          </reference>
          <reference field="16" count="1">
            <x v="15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53">
      <pivotArea dataOnly="0" labelOnly="1" outline="0" fieldPosition="0">
        <references count="12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0" selected="0"/>
          <reference field="15" count="1" selected="0">
            <x v="207"/>
          </reference>
          <reference field="16" count="1">
            <x v="16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52">
      <pivotArea dataOnly="0" labelOnly="1" outline="0" fieldPosition="0">
        <references count="12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0" selected="0"/>
          <reference field="15" count="1" selected="0">
            <x v="233"/>
          </reference>
          <reference field="16" count="1">
            <x v="17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51">
      <pivotArea dataOnly="0" labelOnly="1" outline="0" fieldPosition="0">
        <references count="12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0" selected="0"/>
          <reference field="15" count="1" selected="0">
            <x v="173"/>
          </reference>
          <reference field="16" count="1">
            <x v="14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50">
      <pivotArea dataOnly="0" labelOnly="1" outline="0" fieldPosition="0">
        <references count="12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0" selected="0"/>
          <reference field="15" count="1" selected="0">
            <x v="184"/>
          </reference>
          <reference field="16" count="1">
            <x v="14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49">
      <pivotArea dataOnly="0" labelOnly="1" outline="0" fieldPosition="0">
        <references count="12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0" selected="0"/>
          <reference field="15" count="1" selected="0">
            <x v="171"/>
          </reference>
          <reference field="16" count="1">
            <x v="14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48">
      <pivotArea dataOnly="0" labelOnly="1" outline="0" fieldPosition="0">
        <references count="12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0" selected="0"/>
          <reference field="15" count="1" selected="0">
            <x v="240"/>
          </reference>
          <reference field="16" count="1">
            <x v="17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47">
      <pivotArea dataOnly="0" labelOnly="1" outline="0" fieldPosition="0">
        <references count="12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0" selected="0"/>
          <reference field="15" count="1" selected="0">
            <x v="202"/>
          </reference>
          <reference field="16" count="1">
            <x v="16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46">
      <pivotArea dataOnly="0" labelOnly="1" outline="0" fieldPosition="0">
        <references count="12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0" selected="0"/>
          <reference field="15" count="1" selected="0">
            <x v="206"/>
          </reference>
          <reference field="16" count="1">
            <x v="16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45">
      <pivotArea dataOnly="0" labelOnly="1" outline="0" fieldPosition="0">
        <references count="12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0" selected="0"/>
          <reference field="15" count="1" selected="0">
            <x v="218"/>
          </reference>
          <reference field="16" count="1">
            <x v="17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44">
      <pivotArea dataOnly="0" labelOnly="1" outline="0" fieldPosition="0">
        <references count="12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0" selected="0"/>
          <reference field="15" count="1" selected="0">
            <x v="172"/>
          </reference>
          <reference field="16" count="1">
            <x v="14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43">
      <pivotArea dataOnly="0" labelOnly="1" outline="0" fieldPosition="0">
        <references count="12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0" selected="0"/>
          <reference field="15" count="1" selected="0">
            <x v="192"/>
          </reference>
          <reference field="16" count="1">
            <x v="15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42">
      <pivotArea dataOnly="0" labelOnly="1" outline="0" fieldPosition="0">
        <references count="12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0" selected="0"/>
          <reference field="15" count="1" selected="0">
            <x v="213"/>
          </reference>
          <reference field="16" count="1">
            <x v="16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41">
      <pivotArea dataOnly="0" labelOnly="1" outline="0" fieldPosition="0">
        <references count="12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0" selected="0"/>
          <reference field="15" count="1" selected="0">
            <x v="222"/>
          </reference>
          <reference field="16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40">
      <pivotArea dataOnly="0" labelOnly="1" outline="0" fieldPosition="0">
        <references count="12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0" selected="0"/>
          <reference field="15" count="1" selected="0">
            <x v="174"/>
          </reference>
          <reference field="16" count="1">
            <x v="14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39">
      <pivotArea dataOnly="0" labelOnly="1" outline="0" fieldPosition="0">
        <references count="12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0" selected="0"/>
          <reference field="15" count="1" selected="0">
            <x v="208"/>
          </reference>
          <reference field="16" count="1">
            <x v="16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38">
      <pivotArea dataOnly="0" labelOnly="1" outline="0" fieldPosition="0">
        <references count="12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0" selected="0"/>
          <reference field="15" count="1" selected="0">
            <x v="19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037">
      <pivotArea dataOnly="0" labelOnly="1" outline="0" fieldPosition="0">
        <references count="12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0" selected="0"/>
          <reference field="15" count="1" selected="0">
            <x v="163"/>
          </reference>
          <reference field="16" count="1">
            <x v="13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36">
      <pivotArea dataOnly="0" labelOnly="1" outline="0" fieldPosition="0">
        <references count="12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0" selected="0"/>
          <reference field="15" count="1" selected="0">
            <x v="201"/>
          </reference>
          <reference field="16" count="1">
            <x v="16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35">
      <pivotArea dataOnly="0" labelOnly="1" outline="0" fieldPosition="0">
        <references count="12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0" selected="0"/>
          <reference field="15" count="1" selected="0">
            <x v="21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034">
      <pivotArea dataOnly="0" labelOnly="1" outline="0" fieldPosition="0">
        <references count="12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0" selected="0"/>
          <reference field="15" count="1" selected="0">
            <x v="194"/>
          </reference>
          <reference field="16" count="1">
            <x v="15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33">
      <pivotArea dataOnly="0" labelOnly="1" outline="0" fieldPosition="0">
        <references count="12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0" selected="0"/>
          <reference field="15" count="1" selected="0">
            <x v="185"/>
          </reference>
          <reference field="16" count="1">
            <x v="14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32">
      <pivotArea dataOnly="0" labelOnly="1" outline="0" fieldPosition="0">
        <references count="12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0" selected="0"/>
          <reference field="15" count="1" selected="0">
            <x v="175"/>
          </reference>
          <reference field="16" count="1">
            <x v="13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31">
      <pivotArea dataOnly="0" labelOnly="1" outline="0" fieldPosition="0">
        <references count="12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0" selected="0"/>
          <reference field="15" count="1" selected="0">
            <x v="162"/>
          </reference>
          <reference field="16" count="1">
            <x v="13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30">
      <pivotArea dataOnly="0" labelOnly="1" outline="0" fieldPosition="0">
        <references count="12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0" selected="0"/>
          <reference field="15" count="1" selected="0">
            <x v="178"/>
          </reference>
          <reference field="16" count="1">
            <x v="14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29">
      <pivotArea dataOnly="0" labelOnly="1" outline="0" fieldPosition="0">
        <references count="12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0" selected="0"/>
          <reference field="15" count="1" selected="0">
            <x v="183"/>
          </reference>
          <reference field="16" count="1">
            <x v="15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28">
      <pivotArea dataOnly="0" labelOnly="1" outline="0" fieldPosition="0">
        <references count="12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0" selected="0"/>
          <reference field="15" count="1" selected="0">
            <x v="161"/>
          </reference>
          <reference field="16" count="1">
            <x v="12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27">
      <pivotArea dataOnly="0" labelOnly="1" outline="0" fieldPosition="0">
        <references count="12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0" selected="0"/>
          <reference field="15" count="1" selected="0">
            <x v="165"/>
          </reference>
          <reference field="16" count="1">
            <x v="13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26">
      <pivotArea dataOnly="0" labelOnly="1" outline="0" fieldPosition="0">
        <references count="12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0" selected="0"/>
          <reference field="15" count="1" selected="0">
            <x v="177"/>
          </reference>
          <reference field="16" count="1">
            <x v="14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25">
      <pivotArea dataOnly="0" labelOnly="1" outline="0" fieldPosition="0">
        <references count="12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0" selected="0"/>
          <reference field="15" count="1" selected="0">
            <x v="164"/>
          </reference>
          <reference field="16" count="1">
            <x v="13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24">
      <pivotArea dataOnly="0" labelOnly="1" outline="0" fieldPosition="0">
        <references count="12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0" selected="0"/>
          <reference field="15" count="1" selected="0">
            <x v="154"/>
          </reference>
          <reference field="16" count="1">
            <x v="12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23">
      <pivotArea dataOnly="0" labelOnly="1" outline="0" fieldPosition="0">
        <references count="12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0" selected="0"/>
          <reference field="15" count="1" selected="0">
            <x v="179"/>
          </reference>
          <reference field="16" count="1">
            <x v="13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022">
      <pivotArea dataOnly="0" labelOnly="1" outline="0" fieldPosition="0">
        <references count="11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0" selected="0"/>
          <reference field="15" count="1">
            <x v="1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021">
      <pivotArea dataOnly="0" labelOnly="1" outline="0" fieldPosition="0">
        <references count="11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0" selected="0"/>
          <reference field="15" count="1">
            <x v="21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020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0" selected="0"/>
          <reference field="15" count="1">
            <x v="193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019">
      <pivotArea dataOnly="0" labelOnly="1" outline="0" fieldPosition="0">
        <references count="11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0" selected="0"/>
          <reference field="15" count="1">
            <x v="197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018">
      <pivotArea field="13" type="button" dataOnly="0" labelOnly="1" outline="0" axis="axisRow" fieldPosition="4"/>
    </format>
    <format dxfId="1017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3" count="1">
            <x v="13"/>
          </reference>
        </references>
      </pivotArea>
    </format>
    <format dxfId="1016"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3" count="1">
            <x v="21"/>
          </reference>
        </references>
      </pivotArea>
    </format>
    <format dxfId="1015"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3" count="1">
            <x v="29"/>
          </reference>
        </references>
      </pivotArea>
    </format>
    <format dxfId="1014">
      <pivotArea dataOnly="0" labelOnly="1" outline="0" fieldPosition="0">
        <references count="5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3" count="1">
            <x v="24"/>
          </reference>
        </references>
      </pivotArea>
    </format>
    <format dxfId="1013"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3" count="1">
            <x v="26"/>
          </reference>
        </references>
      </pivotArea>
    </format>
    <format dxfId="1012"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3" count="1">
            <x v="27"/>
          </reference>
        </references>
      </pivotArea>
    </format>
    <format dxfId="1011"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3" count="1">
            <x v="36"/>
          </reference>
        </references>
      </pivotArea>
    </format>
    <format dxfId="1010">
      <pivotArea dataOnly="0" labelOnly="1" outline="0" fieldPosition="0">
        <references count="5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3" count="1">
            <x v="40"/>
          </reference>
        </references>
      </pivotArea>
    </format>
    <format dxfId="1009">
      <pivotArea dataOnly="0" labelOnly="1" outline="0" fieldPosition="0">
        <references count="5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3" count="1">
            <x v="10"/>
          </reference>
        </references>
      </pivotArea>
    </format>
    <format dxfId="1008">
      <pivotArea dataOnly="0" labelOnly="1" outline="0" fieldPosition="0">
        <references count="5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3" count="1">
            <x v="41"/>
          </reference>
        </references>
      </pivotArea>
    </format>
    <format dxfId="1007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174"/>
          </reference>
          <reference field="16" count="1" selected="0">
            <x v="51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1006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160"/>
          </reference>
          <reference field="16" count="1" selected="0">
            <x v="50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1005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1128"/>
          </reference>
          <reference field="16" count="1" selected="0">
            <x v="553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1004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59"/>
          </reference>
          <reference field="16" count="1" selected="0">
            <x v="56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1003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922"/>
          </reference>
          <reference field="16" count="1" selected="0">
            <x v="39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1002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871"/>
          </reference>
          <reference field="16" count="1" selected="0">
            <x v="37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1001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846"/>
          </reference>
          <reference field="16" count="1" selected="0">
            <x v="454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1000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26"/>
          </reference>
          <reference field="16" count="1" selected="0">
            <x v="57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99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926"/>
          </reference>
          <reference field="16" count="1" selected="0">
            <x v="38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98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957"/>
          </reference>
          <reference field="16" count="1" selected="0">
            <x v="382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97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867"/>
          </reference>
          <reference field="16" count="1" selected="0">
            <x v="468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96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73"/>
          </reference>
          <reference field="16" count="1" selected="0">
            <x v="565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95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198"/>
          </reference>
          <reference field="16" count="1" selected="0">
            <x v="52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94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201"/>
          </reference>
          <reference field="16" count="1" selected="0">
            <x v="530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93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1163"/>
          </reference>
          <reference field="16" count="1" selected="0">
            <x v="566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92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49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91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097"/>
          </reference>
          <reference field="16" count="1" selected="0">
            <x v="45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90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018"/>
          </reference>
          <reference field="16" count="1" selected="0">
            <x v="418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89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934"/>
          </reference>
          <reference field="16" count="1" selected="0">
            <x v="504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88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39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87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006"/>
          </reference>
          <reference field="16" count="1" selected="0">
            <x v="41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86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893"/>
          </reference>
          <reference field="16" count="1" selected="0">
            <x v="37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85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834"/>
          </reference>
          <reference field="16" count="1" selected="0">
            <x v="447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84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70"/>
          </reference>
          <reference field="16" count="1" selected="0">
            <x v="58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83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121"/>
          </reference>
          <reference field="16" count="1" selected="0">
            <x v="47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82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094"/>
          </reference>
          <reference field="16" count="1" selected="0">
            <x v="454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81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1111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80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69"/>
          </reference>
          <reference field="16" count="1" selected="0">
            <x v="58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79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908"/>
          </reference>
          <reference field="16" count="1" selected="0">
            <x v="388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78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883"/>
          </reference>
          <reference field="16" count="1" selected="0">
            <x v="382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77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730"/>
          </reference>
          <reference field="16" count="1" selected="0">
            <x v="397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76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80"/>
          </reference>
          <reference field="16" count="1" selected="0">
            <x v="58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75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050"/>
          </reference>
          <reference field="16" count="1" selected="0">
            <x v="425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74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083"/>
          </reference>
          <reference field="16" count="1" selected="0">
            <x v="447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73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801"/>
          </reference>
          <reference field="16" count="1" selected="0">
            <x v="425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72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52"/>
          </reference>
          <reference field="16" count="1" selected="0">
            <x v="559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71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124"/>
          </reference>
          <reference field="16" count="1" selected="0">
            <x v="48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70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119"/>
          </reference>
          <reference field="16" count="1" selected="0">
            <x v="482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69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1089"/>
          </reference>
          <reference field="16" count="1" selected="0">
            <x v="548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68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66"/>
          </reference>
          <reference field="16" count="1" selected="0">
            <x v="58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67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082"/>
          </reference>
          <reference field="16" count="1" selected="0">
            <x v="44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66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051"/>
          </reference>
          <reference field="16" count="1" selected="0">
            <x v="474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65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1050"/>
          </reference>
          <reference field="16" count="1" selected="0">
            <x v="536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64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74"/>
          </reference>
          <reference field="16" count="1" selected="0">
            <x v="56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63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155"/>
          </reference>
          <reference field="16" count="1" selected="0">
            <x v="48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62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159"/>
          </reference>
          <reference field="16" count="1" selected="0">
            <x v="490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61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1059"/>
          </reference>
          <reference field="16" count="1" selected="0">
            <x v="54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60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64"/>
          </reference>
          <reference field="16" count="1" selected="0">
            <x v="57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59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187"/>
          </reference>
          <reference field="16" count="1" selected="0">
            <x v="51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58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206"/>
          </reference>
          <reference field="16" count="1" selected="0">
            <x v="531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57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1076"/>
          </reference>
          <reference field="16" count="1" selected="0">
            <x v="54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56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63"/>
          </reference>
          <reference field="16" count="1" selected="0">
            <x v="559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55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222"/>
          </reference>
          <reference field="16" count="1" selected="0">
            <x v="54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54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158"/>
          </reference>
          <reference field="16" count="1" selected="0">
            <x v="50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53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1150"/>
          </reference>
          <reference field="16" count="1" selected="0">
            <x v="565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52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34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51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41"/>
          </reference>
          <reference field="14" count="1" selected="0">
            <x v="5"/>
          </reference>
          <reference field="15" count="1" selected="0">
            <x v="1136"/>
          </reference>
          <reference field="16" count="1" selected="0">
            <x v="49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50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41"/>
          </reference>
          <reference field="14" count="1" selected="0">
            <x v="11"/>
          </reference>
          <reference field="15" count="1" selected="0">
            <x v="1130"/>
          </reference>
          <reference field="16" count="1" selected="0">
            <x v="486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949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41"/>
          </reference>
          <reference field="14" count="1" selected="0">
            <x v="19"/>
          </reference>
          <reference field="15" count="1" selected="0">
            <x v="1142"/>
          </reference>
          <reference field="16" count="1" selected="0">
            <x v="56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948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41"/>
          </reference>
          <reference field="14" count="1" selected="0">
            <x v="21"/>
          </reference>
          <reference field="15" count="1" selected="0">
            <x v="1233"/>
          </reference>
          <reference field="16" count="1" selected="0">
            <x v="565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947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>
            <x v="30"/>
          </reference>
          <reference field="13" count="1" selected="0">
            <x v="13"/>
          </reference>
        </references>
      </pivotArea>
    </format>
    <format dxfId="946">
      <pivotArea dataOnly="0" labelOnly="1" outline="0" fieldPosition="0">
        <references count="6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>
            <x v="61"/>
          </reference>
          <reference field="13" count="1" selected="0">
            <x v="21"/>
          </reference>
        </references>
      </pivotArea>
    </format>
    <format dxfId="945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>
            <x v="52"/>
          </reference>
          <reference field="13" count="1" selected="0">
            <x v="29"/>
          </reference>
        </references>
      </pivotArea>
    </format>
    <format dxfId="944">
      <pivotArea dataOnly="0" labelOnly="1" outline="0" fieldPosition="0">
        <references count="6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>
            <x v="53"/>
          </reference>
          <reference field="13" count="1" selected="0">
            <x v="24"/>
          </reference>
        </references>
      </pivotArea>
    </format>
    <format dxfId="943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>
            <x v="45"/>
          </reference>
          <reference field="13" count="1" selected="0">
            <x v="26"/>
          </reference>
        </references>
      </pivotArea>
    </format>
    <format dxfId="942">
      <pivotArea dataOnly="0" labelOnly="1" outline="0" fieldPosition="0">
        <references count="6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>
            <x v="47"/>
          </reference>
          <reference field="13" count="1" selected="0">
            <x v="27"/>
          </reference>
        </references>
      </pivotArea>
    </format>
    <format dxfId="941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>
            <x v="10"/>
          </reference>
          <reference field="13" count="1" selected="0">
            <x v="36"/>
          </reference>
        </references>
      </pivotArea>
    </format>
    <format dxfId="940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>
            <x v="9"/>
          </reference>
          <reference field="13" count="1" selected="0">
            <x v="40"/>
          </reference>
        </references>
      </pivotArea>
    </format>
    <format dxfId="939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>
            <x v="18"/>
          </reference>
          <reference field="13" count="1" selected="0">
            <x v="10"/>
          </reference>
        </references>
      </pivotArea>
    </format>
    <format dxfId="938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>
            <x v="67"/>
          </reference>
          <reference field="13" count="1" selected="0">
            <x v="5"/>
          </reference>
        </references>
      </pivotArea>
    </format>
    <format dxfId="937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>
            <x v="76"/>
          </reference>
          <reference field="13" count="1" selected="0">
            <x v="5"/>
          </reference>
        </references>
      </pivotArea>
    </format>
    <format dxfId="936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>
            <x v="41"/>
          </reference>
          <reference field="13" count="1" selected="0">
            <x v="5"/>
          </reference>
        </references>
      </pivotArea>
    </format>
    <format dxfId="935">
      <pivotArea dataOnly="0" labelOnly="1" outline="0" fieldPosition="0">
        <references count="6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>
            <x v="63"/>
          </reference>
          <reference field="13" count="1" selected="0">
            <x v="5"/>
          </reference>
        </references>
      </pivotArea>
    </format>
    <format dxfId="934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>
            <x v="34"/>
          </reference>
          <reference field="13" count="1" selected="0">
            <x v="5"/>
          </reference>
        </references>
      </pivotArea>
    </format>
    <format dxfId="933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>
            <x v="33"/>
          </reference>
          <reference field="13" count="1" selected="0">
            <x v="5"/>
          </reference>
        </references>
      </pivotArea>
    </format>
    <format dxfId="932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>
            <x v="32"/>
          </reference>
          <reference field="13" count="1" selected="0">
            <x v="5"/>
          </reference>
        </references>
      </pivotArea>
    </format>
    <format dxfId="931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>
            <x v="55"/>
          </reference>
          <reference field="13" count="1" selected="0">
            <x v="5"/>
          </reference>
        </references>
      </pivotArea>
    </format>
    <format dxfId="930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>
            <x v="49"/>
          </reference>
          <reference field="13" count="1" selected="0">
            <x v="5"/>
          </reference>
        </references>
      </pivotArea>
    </format>
    <format dxfId="929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>
            <x v="29"/>
          </reference>
          <reference field="13" count="1" selected="0">
            <x v="5"/>
          </reference>
        </references>
      </pivotArea>
    </format>
    <format dxfId="928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>
            <x v="21"/>
          </reference>
          <reference field="13" count="1" selected="0">
            <x v="5"/>
          </reference>
        </references>
      </pivotArea>
    </format>
    <format dxfId="927">
      <pivotArea dataOnly="0" labelOnly="1" outline="0" fieldPosition="0">
        <references count="6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>
            <x v="16"/>
          </reference>
          <reference field="13" count="1" selected="0">
            <x v="5"/>
          </reference>
        </references>
      </pivotArea>
    </format>
    <format dxfId="926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>
            <x v="24"/>
          </reference>
          <reference field="13" count="1" selected="0">
            <x v="5"/>
          </reference>
        </references>
      </pivotArea>
    </format>
    <format dxfId="925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>
            <x v="20"/>
          </reference>
          <reference field="13" count="1" selected="0">
            <x v="5"/>
          </reference>
        </references>
      </pivotArea>
    </format>
    <format dxfId="924">
      <pivotArea dataOnly="0" labelOnly="1" outline="0" fieldPosition="0">
        <references count="6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>
            <x v="7"/>
          </reference>
          <reference field="13" count="1" selected="0">
            <x v="5"/>
          </reference>
        </references>
      </pivotArea>
    </format>
    <format dxfId="923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>
            <x v="4"/>
          </reference>
          <reference field="13" count="1" selected="0">
            <x v="13"/>
          </reference>
        </references>
      </pivotArea>
    </format>
    <format dxfId="922">
      <pivotArea dataOnly="0" labelOnly="1" outline="0" fieldPosition="0">
        <references count="7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>
            <x v="77"/>
          </reference>
          <reference field="13" count="1" selected="0">
            <x v="21"/>
          </reference>
        </references>
      </pivotArea>
    </format>
    <format dxfId="921">
      <pivotArea dataOnly="0" labelOnly="1" outline="0" fieldPosition="0">
        <references count="7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>
            <x v="75"/>
          </reference>
          <reference field="13" count="1" selected="0">
            <x v="29"/>
          </reference>
        </references>
      </pivotArea>
    </format>
    <format dxfId="920">
      <pivotArea dataOnly="0" labelOnly="1" outline="0" fieldPosition="0">
        <references count="7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>
            <x v="74"/>
          </reference>
          <reference field="13" count="1" selected="0">
            <x v="24"/>
          </reference>
        </references>
      </pivotArea>
    </format>
    <format dxfId="919">
      <pivotArea dataOnly="0" labelOnly="1" outline="0" fieldPosition="0">
        <references count="7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>
            <x v="69"/>
          </reference>
          <reference field="13" count="1" selected="0">
            <x v="26"/>
          </reference>
        </references>
      </pivotArea>
    </format>
    <format dxfId="918">
      <pivotArea dataOnly="0" labelOnly="1" outline="0" fieldPosition="0">
        <references count="7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>
            <x v="71"/>
          </reference>
          <reference field="13" count="1" selected="0">
            <x v="27"/>
          </reference>
        </references>
      </pivotArea>
    </format>
    <format dxfId="917">
      <pivotArea dataOnly="0" labelOnly="1" outline="0" fieldPosition="0">
        <references count="7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>
            <x v="20"/>
          </reference>
          <reference field="13" count="1" selected="0">
            <x v="36"/>
          </reference>
        </references>
      </pivotArea>
    </format>
    <format dxfId="916">
      <pivotArea dataOnly="0" labelOnly="1" outline="0" fieldPosition="0">
        <references count="7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>
            <x v="55"/>
          </reference>
          <reference field="13" count="1" selected="0">
            <x v="40"/>
          </reference>
        </references>
      </pivotArea>
    </format>
    <format dxfId="915">
      <pivotArea dataOnly="0" labelOnly="1" outline="0" fieldPosition="0">
        <references count="7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>
            <x v="54"/>
          </reference>
          <reference field="13" count="1" selected="0">
            <x v="10"/>
          </reference>
        </references>
      </pivotArea>
    </format>
    <format dxfId="914">
      <pivotArea dataOnly="0" labelOnly="1" outline="0" fieldPosition="0">
        <references count="7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>
            <x v="66"/>
          </reference>
          <reference field="13" count="1" selected="0">
            <x v="5"/>
          </reference>
        </references>
      </pivotArea>
    </format>
    <format dxfId="913">
      <pivotArea dataOnly="0" labelOnly="1" outline="0" fieldPosition="0">
        <references count="7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>
            <x v="62"/>
          </reference>
          <reference field="13" count="1" selected="0">
            <x v="5"/>
          </reference>
        </references>
      </pivotArea>
    </format>
    <format dxfId="912">
      <pivotArea dataOnly="0" labelOnly="1" outline="0" fieldPosition="0">
        <references count="7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>
            <x v="48"/>
          </reference>
          <reference field="13" count="1" selected="0">
            <x v="5"/>
          </reference>
        </references>
      </pivotArea>
    </format>
    <format dxfId="911">
      <pivotArea dataOnly="0" labelOnly="1" outline="0" fieldPosition="0">
        <references count="7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>
            <x v="36"/>
          </reference>
          <reference field="13" count="1" selected="0">
            <x v="5"/>
          </reference>
        </references>
      </pivotArea>
    </format>
    <format dxfId="910">
      <pivotArea dataOnly="0" labelOnly="1" outline="0" fieldPosition="0">
        <references count="7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>
            <x v="26"/>
          </reference>
          <reference field="13" count="1" selected="0">
            <x v="5"/>
          </reference>
        </references>
      </pivotArea>
    </format>
    <format dxfId="909">
      <pivotArea dataOnly="0" labelOnly="1" outline="0" fieldPosition="0">
        <references count="7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>
            <x v="22"/>
          </reference>
          <reference field="13" count="1" selected="0">
            <x v="5"/>
          </reference>
        </references>
      </pivotArea>
    </format>
    <format dxfId="908">
      <pivotArea dataOnly="0" labelOnly="1" outline="0" fieldPosition="0">
        <references count="7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>
            <x v="24"/>
          </reference>
          <reference field="13" count="1" selected="0">
            <x v="5"/>
          </reference>
        </references>
      </pivotArea>
    </format>
    <format dxfId="907">
      <pivotArea dataOnly="0" labelOnly="1" outline="0" fieldPosition="0">
        <references count="7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>
            <x v="15"/>
          </reference>
          <reference field="13" count="1" selected="0">
            <x v="5"/>
          </reference>
        </references>
      </pivotArea>
    </format>
    <format dxfId="906">
      <pivotArea dataOnly="0" labelOnly="1" outline="0" fieldPosition="0">
        <references count="7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>
            <x v="8"/>
          </reference>
          <reference field="13" count="1" selected="0">
            <x v="5"/>
          </reference>
        </references>
      </pivotArea>
    </format>
    <format dxfId="905">
      <pivotArea dataOnly="0" labelOnly="1" outline="0" fieldPosition="0">
        <references count="7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>
            <x v="31"/>
          </reference>
          <reference field="13" count="1" selected="0">
            <x v="5"/>
          </reference>
        </references>
      </pivotArea>
    </format>
    <format dxfId="904">
      <pivotArea dataOnly="0" labelOnly="1" outline="0" fieldPosition="0">
        <references count="7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>
            <x v="30"/>
          </reference>
          <reference field="13" count="1" selected="0">
            <x v="5"/>
          </reference>
        </references>
      </pivotArea>
    </format>
    <format dxfId="903">
      <pivotArea dataOnly="0" labelOnly="1" outline="0" fieldPosition="0">
        <references count="7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>
            <x v="49"/>
          </reference>
          <reference field="13" count="1" selected="0">
            <x v="5"/>
          </reference>
        </references>
      </pivotArea>
    </format>
    <format dxfId="902">
      <pivotArea dataOnly="0" labelOnly="1" outline="0" fieldPosition="0">
        <references count="7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>
            <x v="53"/>
          </reference>
          <reference field="13" count="1" selected="0">
            <x v="5"/>
          </reference>
        </references>
      </pivotArea>
    </format>
    <format dxfId="901">
      <pivotArea dataOnly="0" labelOnly="1" outline="0" fieldPosition="0">
        <references count="7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>
            <x v="40"/>
          </reference>
          <reference field="13" count="1" selected="0">
            <x v="5"/>
          </reference>
        </references>
      </pivotArea>
    </format>
    <format dxfId="900">
      <pivotArea dataOnly="0" labelOnly="1" outline="0" fieldPosition="0">
        <references count="7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>
            <x v="52"/>
          </reference>
          <reference field="13" count="1" selected="0">
            <x v="5"/>
          </reference>
        </references>
      </pivotArea>
    </format>
    <format dxfId="899">
      <pivotArea dataOnly="0" labelOnly="1" outline="0" fieldPosition="0">
        <references count="11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19"/>
          </reference>
          <reference field="15" count="1">
            <x v="855"/>
          </reference>
          <reference field="17" count="0" selected="0"/>
          <reference field="18" count="1" selected="0">
            <x v="2"/>
          </reference>
        </references>
      </pivotArea>
    </format>
    <format dxfId="898">
      <pivotArea dataOnly="0" labelOnly="1" outline="0" fieldPosition="0">
        <references count="11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21"/>
          </reference>
          <reference field="15" count="1">
            <x v="1241"/>
          </reference>
          <reference field="17" count="0" selected="0"/>
          <reference field="18" count="1" selected="0">
            <x v="2"/>
          </reference>
        </references>
      </pivotArea>
    </format>
    <format dxfId="897">
      <pivotArea dataOnly="0" labelOnly="1" outline="0" fieldPosition="0">
        <references count="11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21"/>
          </reference>
          <reference field="15" count="1">
            <x v="1223"/>
          </reference>
          <reference field="17" count="0" selected="0"/>
          <reference field="18" count="1" selected="0">
            <x v="2"/>
          </reference>
        </references>
      </pivotArea>
    </format>
    <format dxfId="896">
      <pivotArea dataOnly="0" labelOnly="1" outline="0" fieldPosition="0">
        <references count="11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5"/>
          </reference>
          <reference field="15" count="1">
            <x v="1048"/>
          </reference>
          <reference field="17" count="0" selected="0"/>
          <reference field="18" count="1" selected="0">
            <x v="2"/>
          </reference>
        </references>
      </pivotArea>
    </format>
    <format dxfId="895">
      <pivotArea dataOnly="0" labelOnly="1" outline="0" fieldPosition="0">
        <references count="11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11"/>
          </reference>
          <reference field="15" count="1">
            <x v="978"/>
          </reference>
          <reference field="17" count="0" selected="0"/>
          <reference field="18" count="1" selected="0">
            <x v="2"/>
          </reference>
        </references>
      </pivotArea>
    </format>
    <format dxfId="894">
      <pivotArea dataOnly="0" labelOnly="1" outline="0" fieldPosition="0">
        <references count="11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19"/>
          </reference>
          <reference field="15" count="1">
            <x v="970"/>
          </reference>
          <reference field="17" count="0" selected="0"/>
          <reference field="18" count="1" selected="0">
            <x v="2"/>
          </reference>
        </references>
      </pivotArea>
    </format>
    <format dxfId="893">
      <pivotArea dataOnly="0" labelOnly="1" outline="0" fieldPosition="0">
        <references count="11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21"/>
          </reference>
          <reference field="15" count="1">
            <x v="1246"/>
          </reference>
          <reference field="17" count="0" selected="0"/>
          <reference field="18" count="1" selected="0">
            <x v="2"/>
          </reference>
        </references>
      </pivotArea>
    </format>
    <format dxfId="892">
      <pivotArea dataOnly="0" labelOnly="1" outline="0" fieldPosition="0">
        <references count="11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5"/>
          </reference>
          <reference field="15" count="1">
            <x v="1059"/>
          </reference>
          <reference field="17" count="0" selected="0"/>
          <reference field="18" count="1" selected="0">
            <x v="2"/>
          </reference>
        </references>
      </pivotArea>
    </format>
    <format dxfId="891">
      <pivotArea dataOnly="0" labelOnly="1" outline="0" fieldPosition="0">
        <references count="11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9"/>
          </reference>
          <reference field="15" count="1">
            <x v="951"/>
          </reference>
          <reference field="17" count="0" selected="0"/>
          <reference field="18" count="1" selected="0">
            <x v="2"/>
          </reference>
        </references>
      </pivotArea>
    </format>
    <format dxfId="890">
      <pivotArea dataOnly="0" labelOnly="1" outline="0" fieldPosition="0">
        <references count="11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21"/>
          </reference>
          <reference field="15" count="1">
            <x v="1216"/>
          </reference>
          <reference field="17" count="0" selected="0"/>
          <reference field="18" count="1" selected="0">
            <x v="2"/>
          </reference>
        </references>
      </pivotArea>
    </format>
    <format dxfId="889">
      <pivotArea dataOnly="0" labelOnly="1" outline="0" fieldPosition="0">
        <references count="11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5"/>
          </reference>
          <reference field="15" count="1">
            <x v="1074"/>
          </reference>
          <reference field="17" count="0" selected="0"/>
          <reference field="18" count="1" selected="0">
            <x v="2"/>
          </reference>
        </references>
      </pivotArea>
    </format>
    <format dxfId="888">
      <pivotArea dataOnly="0" labelOnly="1" outline="0" fieldPosition="0">
        <references count="11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1"/>
          </reference>
          <reference field="15" count="1">
            <x v="1011"/>
          </reference>
          <reference field="17" count="0" selected="0"/>
          <reference field="18" count="1" selected="0">
            <x v="2"/>
          </reference>
        </references>
      </pivotArea>
    </format>
    <format dxfId="887">
      <pivotArea dataOnly="0" labelOnly="1" outline="0" fieldPosition="0">
        <references count="11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9"/>
          </reference>
          <reference field="15" count="1">
            <x v="989"/>
          </reference>
          <reference field="17" count="0" selected="0"/>
          <reference field="18" count="1" selected="0">
            <x v="2"/>
          </reference>
        </references>
      </pivotArea>
    </format>
    <format dxfId="886">
      <pivotArea dataOnly="0" labelOnly="1" outline="0" fieldPosition="0">
        <references count="11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21"/>
          </reference>
          <reference field="15" count="1">
            <x v="1228"/>
          </reference>
          <reference field="17" count="0" selected="0"/>
          <reference field="18" count="1" selected="0">
            <x v="2"/>
          </reference>
        </references>
      </pivotArea>
    </format>
    <format dxfId="885">
      <pivotArea dataOnly="0" labelOnly="1" outline="0" fieldPosition="0">
        <references count="11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5"/>
          </reference>
          <reference field="15" count="1">
            <x v="1144"/>
          </reference>
          <reference field="17" count="0" selected="0"/>
          <reference field="18" count="1" selected="0">
            <x v="2"/>
          </reference>
        </references>
      </pivotArea>
    </format>
    <format dxfId="884">
      <pivotArea dataOnly="0" labelOnly="1" outline="0" fieldPosition="0">
        <references count="11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11"/>
          </reference>
          <reference field="15" count="1">
            <x v="1044"/>
          </reference>
          <reference field="17" count="0" selected="0"/>
          <reference field="18" count="1" selected="0">
            <x v="2"/>
          </reference>
        </references>
      </pivotArea>
    </format>
    <format dxfId="883">
      <pivotArea dataOnly="0" labelOnly="1" outline="0" fieldPosition="0">
        <references count="11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19"/>
          </reference>
          <reference field="15" count="1">
            <x v="981"/>
          </reference>
          <reference field="17" count="0" selected="0"/>
          <reference field="18" count="1" selected="0">
            <x v="2"/>
          </reference>
        </references>
      </pivotArea>
    </format>
    <format dxfId="882">
      <pivotArea dataOnly="0" labelOnly="1" outline="0" fieldPosition="0">
        <references count="11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21"/>
          </reference>
          <reference field="15" count="1">
            <x v="1208"/>
          </reference>
          <reference field="17" count="0" selected="0"/>
          <reference field="18" count="1" selected="0">
            <x v="2"/>
          </reference>
        </references>
      </pivotArea>
    </format>
    <format dxfId="881">
      <pivotArea dataOnly="0" labelOnly="1" outline="0" fieldPosition="0">
        <references count="11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5"/>
          </reference>
          <reference field="15" count="1">
            <x v="1161"/>
          </reference>
          <reference field="17" count="0" selected="0"/>
          <reference field="18" count="1" selected="0">
            <x v="2"/>
          </reference>
        </references>
      </pivotArea>
    </format>
    <format dxfId="880">
      <pivotArea dataOnly="0" labelOnly="1" outline="0" fieldPosition="0">
        <references count="11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11"/>
          </reference>
          <reference field="15" count="1">
            <x v="1056"/>
          </reference>
          <reference field="17" count="0" selected="0"/>
          <reference field="18" count="1" selected="0">
            <x v="2"/>
          </reference>
        </references>
      </pivotArea>
    </format>
    <format dxfId="879">
      <pivotArea dataOnly="0" labelOnly="1" outline="0" fieldPosition="0">
        <references count="11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19"/>
          </reference>
          <reference field="15" count="1">
            <x v="988"/>
          </reference>
          <reference field="17" count="0" selected="0"/>
          <reference field="18" count="1" selected="0">
            <x v="2"/>
          </reference>
        </references>
      </pivotArea>
    </format>
    <format dxfId="878">
      <pivotArea dataOnly="0" labelOnly="1" outline="0" fieldPosition="0">
        <references count="11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21"/>
          </reference>
          <reference field="15" count="1">
            <x v="1214"/>
          </reference>
          <reference field="17" count="0" selected="0"/>
          <reference field="18" count="1" selected="0">
            <x v="2"/>
          </reference>
        </references>
      </pivotArea>
    </format>
    <format dxfId="877">
      <pivotArea dataOnly="0" labelOnly="1" outline="0" fieldPosition="0">
        <references count="11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5"/>
          </reference>
          <reference field="15" count="1">
            <x v="1030"/>
          </reference>
          <reference field="17" count="0" selected="0"/>
          <reference field="18" count="1" selected="0">
            <x v="2"/>
          </reference>
        </references>
      </pivotArea>
    </format>
    <format dxfId="876">
      <pivotArea dataOnly="0" labelOnly="1" outline="0" fieldPosition="0">
        <references count="11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19"/>
          </reference>
          <reference field="15" count="1">
            <x v="906"/>
          </reference>
          <reference field="17" count="0" selected="0"/>
          <reference field="18" count="1" selected="0">
            <x v="2"/>
          </reference>
        </references>
      </pivotArea>
    </format>
    <format dxfId="875">
      <pivotArea dataOnly="0" labelOnly="1" outline="0" fieldPosition="0">
        <references count="11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21"/>
          </reference>
          <reference field="15" count="1">
            <x v="1237"/>
          </reference>
          <reference field="17" count="0" selected="0"/>
          <reference field="18" count="1" selected="0">
            <x v="2"/>
          </reference>
        </references>
      </pivotArea>
    </format>
    <format dxfId="874">
      <pivotArea dataOnly="0" labelOnly="1" outline="0" fieldPosition="0">
        <references count="11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5"/>
          </reference>
          <reference field="15" count="1">
            <x v="1107"/>
          </reference>
          <reference field="17" count="0" selected="0"/>
          <reference field="18" count="1" selected="0">
            <x v="2"/>
          </reference>
        </references>
      </pivotArea>
    </format>
    <format dxfId="873">
      <pivotArea dataOnly="0" labelOnly="1" outline="0" fieldPosition="0">
        <references count="11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19"/>
          </reference>
          <reference field="15" count="1">
            <x v="1115"/>
          </reference>
          <reference field="17" count="0" selected="0"/>
          <reference field="18" count="1" selected="0">
            <x v="2"/>
          </reference>
        </references>
      </pivotArea>
    </format>
    <format dxfId="872">
      <pivotArea dataOnly="0" labelOnly="1" outline="0" fieldPosition="0">
        <references count="11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21"/>
          </reference>
          <reference field="15" count="1">
            <x v="1236"/>
          </reference>
          <reference field="17" count="0" selected="0"/>
          <reference field="18" count="1" selected="0">
            <x v="2"/>
          </reference>
        </references>
      </pivotArea>
    </format>
    <format dxfId="871">
      <pivotArea dataOnly="0" labelOnly="1" outline="0" fieldPosition="0">
        <references count="11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5"/>
          </reference>
          <reference field="15" count="1">
            <x v="1139"/>
          </reference>
          <reference field="17" count="0" selected="0"/>
          <reference field="18" count="1" selected="0">
            <x v="2"/>
          </reference>
        </references>
      </pivotArea>
    </format>
    <format dxfId="870">
      <pivotArea dataOnly="0" labelOnly="1" outline="0" fieldPosition="0">
        <references count="11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1"/>
          </reference>
          <reference field="15" count="1">
            <x v="1138"/>
          </reference>
          <reference field="17" count="0" selected="0"/>
          <reference field="18" count="1" selected="0">
            <x v="2"/>
          </reference>
        </references>
      </pivotArea>
    </format>
    <format dxfId="869">
      <pivotArea dataOnly="0" labelOnly="1" outline="0" fieldPosition="0">
        <references count="11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9"/>
          </reference>
          <reference field="15" count="1">
            <x v="1001"/>
          </reference>
          <reference field="17" count="0" selected="0"/>
          <reference field="18" count="1" selected="0">
            <x v="2"/>
          </reference>
        </references>
      </pivotArea>
    </format>
    <format dxfId="868">
      <pivotArea dataOnly="0" labelOnly="1" outline="0" fieldPosition="0">
        <references count="11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21"/>
          </reference>
          <reference field="15" count="1">
            <x v="1242"/>
          </reference>
          <reference field="17" count="0" selected="0"/>
          <reference field="18" count="1" selected="0">
            <x v="2"/>
          </reference>
        </references>
      </pivotArea>
    </format>
    <format dxfId="867">
      <pivotArea dataOnly="0" labelOnly="1" outline="0" fieldPosition="0">
        <references count="11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174"/>
          </reference>
          <reference field="17" count="0" selected="0"/>
          <reference field="18" count="1" selected="0">
            <x v="2"/>
          </reference>
        </references>
      </pivotArea>
    </format>
    <format dxfId="866">
      <pivotArea dataOnly="0" labelOnly="1" outline="0" fieldPosition="0">
        <references count="11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160"/>
          </reference>
          <reference field="17" count="0" selected="0"/>
          <reference field="18" count="1" selected="0">
            <x v="2"/>
          </reference>
        </references>
      </pivotArea>
    </format>
    <format dxfId="865">
      <pivotArea dataOnly="0" labelOnly="1" outline="0" fieldPosition="0">
        <references count="11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1128"/>
          </reference>
          <reference field="17" count="0" selected="0"/>
          <reference field="18" count="1" selected="0">
            <x v="2"/>
          </reference>
        </references>
      </pivotArea>
    </format>
    <format dxfId="864">
      <pivotArea dataOnly="0" labelOnly="1" outline="0" fieldPosition="0">
        <references count="11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59"/>
          </reference>
          <reference field="17" count="0" selected="0"/>
          <reference field="18" count="1" selected="0">
            <x v="2"/>
          </reference>
        </references>
      </pivotArea>
    </format>
    <format dxfId="863">
      <pivotArea dataOnly="0" labelOnly="1" outline="0" fieldPosition="0">
        <references count="11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846"/>
          </reference>
          <reference field="17" count="0" selected="0"/>
          <reference field="18" count="1" selected="0">
            <x v="2"/>
          </reference>
        </references>
      </pivotArea>
    </format>
    <format dxfId="862">
      <pivotArea dataOnly="0" labelOnly="1" outline="0" fieldPosition="0">
        <references count="11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26"/>
          </reference>
          <reference field="17" count="0" selected="0"/>
          <reference field="18" count="1" selected="0">
            <x v="2"/>
          </reference>
        </references>
      </pivotArea>
    </format>
    <format dxfId="861">
      <pivotArea dataOnly="0" labelOnly="1" outline="0" fieldPosition="0">
        <references count="11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867"/>
          </reference>
          <reference field="17" count="0" selected="0"/>
          <reference field="18" count="1" selected="0">
            <x v="2"/>
          </reference>
        </references>
      </pivotArea>
    </format>
    <format dxfId="860">
      <pivotArea dataOnly="0" labelOnly="1" outline="0" fieldPosition="0">
        <references count="11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73"/>
          </reference>
          <reference field="17" count="0" selected="0"/>
          <reference field="18" count="1" selected="0">
            <x v="2"/>
          </reference>
        </references>
      </pivotArea>
    </format>
    <format dxfId="859">
      <pivotArea dataOnly="0" labelOnly="1" outline="0" fieldPosition="0">
        <references count="11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198"/>
          </reference>
          <reference field="17" count="0" selected="0"/>
          <reference field="18" count="1" selected="0">
            <x v="2"/>
          </reference>
        </references>
      </pivotArea>
    </format>
    <format dxfId="858">
      <pivotArea dataOnly="0" labelOnly="1" outline="0" fieldPosition="0">
        <references count="11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201"/>
          </reference>
          <reference field="17" count="0" selected="0"/>
          <reference field="18" count="1" selected="0">
            <x v="2"/>
          </reference>
        </references>
      </pivotArea>
    </format>
    <format dxfId="857">
      <pivotArea dataOnly="0" labelOnly="1" outline="0" fieldPosition="0">
        <references count="11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1163"/>
          </reference>
          <reference field="17" count="0" selected="0"/>
          <reference field="18" count="1" selected="0">
            <x v="2"/>
          </reference>
        </references>
      </pivotArea>
    </format>
    <format dxfId="856">
      <pivotArea dataOnly="0" labelOnly="1" outline="0" fieldPosition="0">
        <references count="11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49"/>
          </reference>
          <reference field="17" count="0" selected="0"/>
          <reference field="18" count="1" selected="0">
            <x v="2"/>
          </reference>
        </references>
      </pivotArea>
    </format>
    <format dxfId="855">
      <pivotArea dataOnly="0" labelOnly="1" outline="0" fieldPosition="0">
        <references count="11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097"/>
          </reference>
          <reference field="17" count="0" selected="0"/>
          <reference field="18" count="1" selected="0">
            <x v="2"/>
          </reference>
        </references>
      </pivotArea>
    </format>
    <format dxfId="854">
      <pivotArea dataOnly="0" labelOnly="1" outline="0" fieldPosition="0">
        <references count="11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018"/>
          </reference>
          <reference field="17" count="0" selected="0"/>
          <reference field="18" count="1" selected="0">
            <x v="2"/>
          </reference>
        </references>
      </pivotArea>
    </format>
    <format dxfId="853">
      <pivotArea dataOnly="0" labelOnly="1" outline="0" fieldPosition="0">
        <references count="11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934"/>
          </reference>
          <reference field="17" count="0" selected="0"/>
          <reference field="18" count="1" selected="0">
            <x v="2"/>
          </reference>
        </references>
      </pivotArea>
    </format>
    <format dxfId="852">
      <pivotArea dataOnly="0" labelOnly="1" outline="0" fieldPosition="0">
        <references count="11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39"/>
          </reference>
          <reference field="17" count="0" selected="0"/>
          <reference field="18" count="1" selected="0">
            <x v="2"/>
          </reference>
        </references>
      </pivotArea>
    </format>
    <format dxfId="851">
      <pivotArea dataOnly="0" labelOnly="1" outline="0" fieldPosition="0">
        <references count="11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006"/>
          </reference>
          <reference field="17" count="0" selected="0"/>
          <reference field="18" count="1" selected="0">
            <x v="2"/>
          </reference>
        </references>
      </pivotArea>
    </format>
    <format dxfId="850">
      <pivotArea dataOnly="0" labelOnly="1" outline="0" fieldPosition="0">
        <references count="11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834"/>
          </reference>
          <reference field="17" count="0" selected="0"/>
          <reference field="18" count="1" selected="0">
            <x v="2"/>
          </reference>
        </references>
      </pivotArea>
    </format>
    <format dxfId="849">
      <pivotArea dataOnly="0" labelOnly="1" outline="0" fieldPosition="0">
        <references count="11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70"/>
          </reference>
          <reference field="17" count="0" selected="0"/>
          <reference field="18" count="1" selected="0">
            <x v="2"/>
          </reference>
        </references>
      </pivotArea>
    </format>
    <format dxfId="848">
      <pivotArea dataOnly="0" labelOnly="1" outline="0" fieldPosition="0">
        <references count="11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121"/>
          </reference>
          <reference field="17" count="0" selected="0"/>
          <reference field="18" count="1" selected="0">
            <x v="2"/>
          </reference>
        </references>
      </pivotArea>
    </format>
    <format dxfId="847">
      <pivotArea dataOnly="0" labelOnly="1" outline="0" fieldPosition="0">
        <references count="11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094"/>
          </reference>
          <reference field="17" count="0" selected="0"/>
          <reference field="18" count="1" selected="0">
            <x v="2"/>
          </reference>
        </references>
      </pivotArea>
    </format>
    <format dxfId="846">
      <pivotArea dataOnly="0" labelOnly="1" outline="0" fieldPosition="0">
        <references count="11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1111"/>
          </reference>
          <reference field="17" count="0" selected="0"/>
          <reference field="18" count="1" selected="0">
            <x v="2"/>
          </reference>
        </references>
      </pivotArea>
    </format>
    <format dxfId="845">
      <pivotArea dataOnly="0" labelOnly="1" outline="0" fieldPosition="0">
        <references count="11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69"/>
          </reference>
          <reference field="17" count="0" selected="0"/>
          <reference field="18" count="1" selected="0">
            <x v="2"/>
          </reference>
        </references>
      </pivotArea>
    </format>
    <format dxfId="844">
      <pivotArea dataOnly="0" labelOnly="1" outline="0" fieldPosition="0">
        <references count="11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80"/>
          </reference>
          <reference field="17" count="0" selected="0"/>
          <reference field="18" count="1" selected="0">
            <x v="2"/>
          </reference>
        </references>
      </pivotArea>
    </format>
    <format dxfId="843">
      <pivotArea dataOnly="0" labelOnly="1" outline="0" fieldPosition="0">
        <references count="11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050"/>
          </reference>
          <reference field="17" count="0" selected="0"/>
          <reference field="18" count="1" selected="0">
            <x v="2"/>
          </reference>
        </references>
      </pivotArea>
    </format>
    <format dxfId="842">
      <pivotArea dataOnly="0" labelOnly="1" outline="0" fieldPosition="0">
        <references count="11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083"/>
          </reference>
          <reference field="17" count="0" selected="0"/>
          <reference field="18" count="1" selected="0">
            <x v="2"/>
          </reference>
        </references>
      </pivotArea>
    </format>
    <format dxfId="841">
      <pivotArea dataOnly="0" labelOnly="1" outline="0" fieldPosition="0">
        <references count="11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801"/>
          </reference>
          <reference field="17" count="0" selected="0"/>
          <reference field="18" count="1" selected="0">
            <x v="2"/>
          </reference>
        </references>
      </pivotArea>
    </format>
    <format dxfId="840">
      <pivotArea dataOnly="0" labelOnly="1" outline="0" fieldPosition="0">
        <references count="11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52"/>
          </reference>
          <reference field="17" count="0" selected="0"/>
          <reference field="18" count="1" selected="0">
            <x v="2"/>
          </reference>
        </references>
      </pivotArea>
    </format>
    <format dxfId="839">
      <pivotArea dataOnly="0" labelOnly="1" outline="0" fieldPosition="0">
        <references count="11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124"/>
          </reference>
          <reference field="17" count="0" selected="0"/>
          <reference field="18" count="1" selected="0">
            <x v="2"/>
          </reference>
        </references>
      </pivotArea>
    </format>
    <format dxfId="838">
      <pivotArea dataOnly="0" labelOnly="1" outline="0" fieldPosition="0">
        <references count="11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119"/>
          </reference>
          <reference field="17" count="0" selected="0"/>
          <reference field="18" count="1" selected="0">
            <x v="2"/>
          </reference>
        </references>
      </pivotArea>
    </format>
    <format dxfId="837">
      <pivotArea dataOnly="0" labelOnly="1" outline="0" fieldPosition="0">
        <references count="11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1089"/>
          </reference>
          <reference field="17" count="0" selected="0"/>
          <reference field="18" count="1" selected="0">
            <x v="2"/>
          </reference>
        </references>
      </pivotArea>
    </format>
    <format dxfId="836">
      <pivotArea dataOnly="0" labelOnly="1" outline="0" fieldPosition="0">
        <references count="11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66"/>
          </reference>
          <reference field="17" count="0" selected="0"/>
          <reference field="18" count="1" selected="0">
            <x v="2"/>
          </reference>
        </references>
      </pivotArea>
    </format>
    <format dxfId="835">
      <pivotArea dataOnly="0" labelOnly="1" outline="0" fieldPosition="0">
        <references count="11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082"/>
          </reference>
          <reference field="17" count="0" selected="0"/>
          <reference field="18" count="1" selected="0">
            <x v="2"/>
          </reference>
        </references>
      </pivotArea>
    </format>
    <format dxfId="834">
      <pivotArea dataOnly="0" labelOnly="1" outline="0" fieldPosition="0">
        <references count="11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051"/>
          </reference>
          <reference field="17" count="0" selected="0"/>
          <reference field="18" count="1" selected="0">
            <x v="2"/>
          </reference>
        </references>
      </pivotArea>
    </format>
    <format dxfId="833">
      <pivotArea dataOnly="0" labelOnly="1" outline="0" fieldPosition="0">
        <references count="11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1050"/>
          </reference>
          <reference field="17" count="0" selected="0"/>
          <reference field="18" count="1" selected="0">
            <x v="2"/>
          </reference>
        </references>
      </pivotArea>
    </format>
    <format dxfId="832">
      <pivotArea dataOnly="0" labelOnly="1" outline="0" fieldPosition="0">
        <references count="11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74"/>
          </reference>
          <reference field="17" count="0" selected="0"/>
          <reference field="18" count="1" selected="0">
            <x v="2"/>
          </reference>
        </references>
      </pivotArea>
    </format>
    <format dxfId="831">
      <pivotArea dataOnly="0" labelOnly="1" outline="0" fieldPosition="0">
        <references count="11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155"/>
          </reference>
          <reference field="17" count="0" selected="0"/>
          <reference field="18" count="1" selected="0">
            <x v="2"/>
          </reference>
        </references>
      </pivotArea>
    </format>
    <format dxfId="830">
      <pivotArea dataOnly="0" labelOnly="1" outline="0" fieldPosition="0">
        <references count="11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159"/>
          </reference>
          <reference field="17" count="0" selected="0"/>
          <reference field="18" count="1" selected="0">
            <x v="2"/>
          </reference>
        </references>
      </pivotArea>
    </format>
    <format dxfId="829">
      <pivotArea dataOnly="0" labelOnly="1" outline="0" fieldPosition="0">
        <references count="11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1059"/>
          </reference>
          <reference field="17" count="0" selected="0"/>
          <reference field="18" count="1" selected="0">
            <x v="2"/>
          </reference>
        </references>
      </pivotArea>
    </format>
    <format dxfId="828">
      <pivotArea dataOnly="0" labelOnly="1" outline="0" fieldPosition="0">
        <references count="11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64"/>
          </reference>
          <reference field="17" count="0" selected="0"/>
          <reference field="18" count="1" selected="0">
            <x v="2"/>
          </reference>
        </references>
      </pivotArea>
    </format>
    <format dxfId="827">
      <pivotArea dataOnly="0" labelOnly="1" outline="0" fieldPosition="0">
        <references count="11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187"/>
          </reference>
          <reference field="17" count="0" selected="0"/>
          <reference field="18" count="1" selected="0">
            <x v="2"/>
          </reference>
        </references>
      </pivotArea>
    </format>
    <format dxfId="826">
      <pivotArea dataOnly="0" labelOnly="1" outline="0" fieldPosition="0">
        <references count="11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206"/>
          </reference>
          <reference field="17" count="0" selected="0"/>
          <reference field="18" count="1" selected="0">
            <x v="2"/>
          </reference>
        </references>
      </pivotArea>
    </format>
    <format dxfId="825">
      <pivotArea dataOnly="0" labelOnly="1" outline="0" fieldPosition="0">
        <references count="11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1076"/>
          </reference>
          <reference field="17" count="0" selected="0"/>
          <reference field="18" count="1" selected="0">
            <x v="2"/>
          </reference>
        </references>
      </pivotArea>
    </format>
    <format dxfId="824">
      <pivotArea dataOnly="0" labelOnly="1" outline="0" fieldPosition="0">
        <references count="11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63"/>
          </reference>
          <reference field="17" count="0" selected="0"/>
          <reference field="18" count="1" selected="0">
            <x v="2"/>
          </reference>
        </references>
      </pivotArea>
    </format>
    <format dxfId="823">
      <pivotArea dataOnly="0" labelOnly="1" outline="0" fieldPosition="0">
        <references count="11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222"/>
          </reference>
          <reference field="17" count="0" selected="0"/>
          <reference field="18" count="1" selected="0">
            <x v="2"/>
          </reference>
        </references>
      </pivotArea>
    </format>
    <format dxfId="822">
      <pivotArea dataOnly="0" labelOnly="1" outline="0" fieldPosition="0">
        <references count="11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158"/>
          </reference>
          <reference field="17" count="0" selected="0"/>
          <reference field="18" count="1" selected="0">
            <x v="2"/>
          </reference>
        </references>
      </pivotArea>
    </format>
    <format dxfId="821">
      <pivotArea dataOnly="0" labelOnly="1" outline="0" fieldPosition="0">
        <references count="11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1150"/>
          </reference>
          <reference field="17" count="0" selected="0"/>
          <reference field="18" count="1" selected="0">
            <x v="2"/>
          </reference>
        </references>
      </pivotArea>
    </format>
    <format dxfId="820">
      <pivotArea dataOnly="0" labelOnly="1" outline="0" fieldPosition="0">
        <references count="11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34"/>
          </reference>
          <reference field="17" count="0" selected="0"/>
          <reference field="18" count="1" selected="0">
            <x v="2"/>
          </reference>
        </references>
      </pivotArea>
    </format>
    <format dxfId="819">
      <pivotArea dataOnly="0" labelOnly="1" outline="0" fieldPosition="0">
        <references count="11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1136"/>
          </reference>
          <reference field="17" count="0" selected="0"/>
          <reference field="18" count="1" selected="0">
            <x v="2"/>
          </reference>
        </references>
      </pivotArea>
    </format>
    <format dxfId="818">
      <pivotArea dataOnly="0" labelOnly="1" outline="0" fieldPosition="0">
        <references count="11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130"/>
          </reference>
          <reference field="17" count="0" selected="0"/>
          <reference field="18" count="1" selected="0">
            <x v="2"/>
          </reference>
        </references>
      </pivotArea>
    </format>
    <format dxfId="817">
      <pivotArea dataOnly="0" labelOnly="1" outline="0" fieldPosition="0">
        <references count="11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1142"/>
          </reference>
          <reference field="17" count="0" selected="0"/>
          <reference field="18" count="1" selected="0">
            <x v="2"/>
          </reference>
        </references>
      </pivotArea>
    </format>
    <format dxfId="816">
      <pivotArea dataOnly="0" labelOnly="1" outline="0" fieldPosition="0">
        <references count="11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33"/>
          </reference>
          <reference field="17" count="0" selected="0"/>
          <reference field="18" count="1" selected="0">
            <x v="2"/>
          </reference>
        </references>
      </pivotArea>
    </format>
    <format dxfId="815">
      <pivotArea dataOnly="0" labelOnly="1" outline="0" fieldPosition="0">
        <references count="12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19"/>
          </reference>
          <reference field="15" count="1" selected="0">
            <x v="855"/>
          </reference>
          <reference field="16" count="1">
            <x v="432"/>
          </reference>
          <reference field="17" count="0" selected="0"/>
          <reference field="18" count="1" selected="0">
            <x v="2"/>
          </reference>
        </references>
      </pivotArea>
    </format>
    <format dxfId="814">
      <pivotArea dataOnly="0" labelOnly="1" outline="0" fieldPosition="0">
        <references count="12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21"/>
          </reference>
          <reference field="15" count="1" selected="0">
            <x v="1241"/>
          </reference>
          <reference field="16" count="1">
            <x v="560"/>
          </reference>
          <reference field="17" count="0" selected="0"/>
          <reference field="18" count="1" selected="0">
            <x v="2"/>
          </reference>
        </references>
      </pivotArea>
    </format>
    <format dxfId="813">
      <pivotArea dataOnly="0" labelOnly="1" outline="0" fieldPosition="0">
        <references count="12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21"/>
          </reference>
          <reference field="15" count="1" selected="0">
            <x v="1223"/>
          </reference>
          <reference field="16" count="1">
            <x v="497"/>
          </reference>
          <reference field="17" count="0" selected="0"/>
          <reference field="18" count="1" selected="0">
            <x v="2"/>
          </reference>
        </references>
      </pivotArea>
    </format>
    <format dxfId="812">
      <pivotArea dataOnly="0" labelOnly="1" outline="0" fieldPosition="0">
        <references count="12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5"/>
          </reference>
          <reference field="15" count="1" selected="0">
            <x v="1048"/>
          </reference>
          <reference field="16" count="1">
            <x v="453"/>
          </reference>
          <reference field="17" count="0" selected="0"/>
          <reference field="18" count="1" selected="0">
            <x v="2"/>
          </reference>
        </references>
      </pivotArea>
    </format>
    <format dxfId="811">
      <pivotArea dataOnly="0" labelOnly="1" outline="0" fieldPosition="0">
        <references count="12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11"/>
          </reference>
          <reference field="15" count="1" selected="0">
            <x v="978"/>
          </reference>
          <reference field="16" count="1">
            <x v="407"/>
          </reference>
          <reference field="17" count="0" selected="0"/>
          <reference field="18" count="1" selected="0">
            <x v="2"/>
          </reference>
        </references>
      </pivotArea>
    </format>
    <format dxfId="810">
      <pivotArea dataOnly="0" labelOnly="1" outline="0" fieldPosition="0">
        <references count="12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19"/>
          </reference>
          <reference field="15" count="1" selected="0">
            <x v="970"/>
          </reference>
          <reference field="16" count="1">
            <x v="485"/>
          </reference>
          <reference field="17" count="0" selected="0"/>
          <reference field="18" count="1" selected="0">
            <x v="2"/>
          </reference>
        </references>
      </pivotArea>
    </format>
    <format dxfId="809">
      <pivotArea dataOnly="0" labelOnly="1" outline="0" fieldPosition="0">
        <references count="12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21"/>
          </reference>
          <reference field="15" count="1" selected="0">
            <x v="1246"/>
          </reference>
          <reference field="16" count="1">
            <x v="561"/>
          </reference>
          <reference field="17" count="0" selected="0"/>
          <reference field="18" count="1" selected="0">
            <x v="2"/>
          </reference>
        </references>
      </pivotArea>
    </format>
    <format dxfId="808">
      <pivotArea dataOnly="0" labelOnly="1" outline="0" fieldPosition="0">
        <references count="12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5"/>
          </reference>
          <reference field="15" count="1" selected="0">
            <x v="1059"/>
          </reference>
          <reference field="16" count="1">
            <x v="460"/>
          </reference>
          <reference field="17" count="0" selected="0"/>
          <reference field="18" count="1" selected="0">
            <x v="2"/>
          </reference>
        </references>
      </pivotArea>
    </format>
    <format dxfId="807">
      <pivotArea dataOnly="0" labelOnly="1" outline="0" fieldPosition="0">
        <references count="12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9"/>
          </reference>
          <reference field="15" count="1" selected="0">
            <x v="951"/>
          </reference>
          <reference field="16" count="1">
            <x v="501"/>
          </reference>
          <reference field="17" count="0" selected="0"/>
          <reference field="18" count="1" selected="0">
            <x v="2"/>
          </reference>
        </references>
      </pivotArea>
    </format>
    <format dxfId="806">
      <pivotArea dataOnly="0" labelOnly="1" outline="0" fieldPosition="0">
        <references count="12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21"/>
          </reference>
          <reference field="15" count="1" selected="0">
            <x v="1216"/>
          </reference>
          <reference field="16" count="1">
            <x v="551"/>
          </reference>
          <reference field="17" count="0" selected="0"/>
          <reference field="18" count="1" selected="0">
            <x v="2"/>
          </reference>
        </references>
      </pivotArea>
    </format>
    <format dxfId="805">
      <pivotArea dataOnly="0" labelOnly="1" outline="0" fieldPosition="0">
        <references count="12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5"/>
          </reference>
          <reference field="15" count="1" selected="0">
            <x v="1074"/>
          </reference>
          <reference field="16" count="1">
            <x v="466"/>
          </reference>
          <reference field="17" count="0" selected="0"/>
          <reference field="18" count="1" selected="0">
            <x v="2"/>
          </reference>
        </references>
      </pivotArea>
    </format>
    <format dxfId="804">
      <pivotArea dataOnly="0" labelOnly="1" outline="0" fieldPosition="0">
        <references count="12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1"/>
          </reference>
          <reference field="15" count="1" selected="0">
            <x v="1011"/>
          </reference>
          <reference field="16" count="1">
            <x v="421"/>
          </reference>
          <reference field="17" count="0" selected="0"/>
          <reference field="18" count="1" selected="0">
            <x v="2"/>
          </reference>
        </references>
      </pivotArea>
    </format>
    <format dxfId="803">
      <pivotArea dataOnly="0" labelOnly="1" outline="0" fieldPosition="0">
        <references count="12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9"/>
          </reference>
          <reference field="15" count="1" selected="0">
            <x v="989"/>
          </reference>
          <reference field="16" count="1">
            <x v="494"/>
          </reference>
          <reference field="17" count="0" selected="0"/>
          <reference field="18" count="1" selected="0">
            <x v="2"/>
          </reference>
        </references>
      </pivotArea>
    </format>
    <format dxfId="802">
      <pivotArea dataOnly="0" labelOnly="1" outline="0" fieldPosition="0">
        <references count="12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21"/>
          </reference>
          <reference field="15" count="1" selected="0">
            <x v="1228"/>
          </reference>
          <reference field="16" count="1">
            <x v="557"/>
          </reference>
          <reference field="17" count="0" selected="0"/>
          <reference field="18" count="1" selected="0">
            <x v="2"/>
          </reference>
        </references>
      </pivotArea>
    </format>
    <format dxfId="801">
      <pivotArea dataOnly="0" labelOnly="1" outline="0" fieldPosition="0">
        <references count="12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5"/>
          </reference>
          <reference field="15" count="1" selected="0">
            <x v="1144"/>
          </reference>
          <reference field="16" count="1">
            <x v="523"/>
          </reference>
          <reference field="17" count="0" selected="0"/>
          <reference field="18" count="1" selected="0">
            <x v="2"/>
          </reference>
        </references>
      </pivotArea>
    </format>
    <format dxfId="800">
      <pivotArea dataOnly="0" labelOnly="1" outline="0" fieldPosition="0">
        <references count="12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11"/>
          </reference>
          <reference field="15" count="1" selected="0">
            <x v="1044"/>
          </reference>
          <reference field="16" count="1">
            <x v="457"/>
          </reference>
          <reference field="17" count="0" selected="0"/>
          <reference field="18" count="1" selected="0">
            <x v="2"/>
          </reference>
        </references>
      </pivotArea>
    </format>
    <format dxfId="799">
      <pivotArea dataOnly="0" labelOnly="1" outline="0" fieldPosition="0">
        <references count="12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19"/>
          </reference>
          <reference field="15" count="1" selected="0">
            <x v="981"/>
          </reference>
          <reference field="16" count="1">
            <x v="519"/>
          </reference>
          <reference field="17" count="0" selected="0"/>
          <reference field="18" count="1" selected="0">
            <x v="2"/>
          </reference>
        </references>
      </pivotArea>
    </format>
    <format dxfId="798">
      <pivotArea dataOnly="0" labelOnly="1" outline="0" fieldPosition="0">
        <references count="12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21"/>
          </reference>
          <reference field="15" count="1" selected="0">
            <x v="1208"/>
          </reference>
          <reference field="16" count="1">
            <x v="552"/>
          </reference>
          <reference field="17" count="0" selected="0"/>
          <reference field="18" count="1" selected="0">
            <x v="2"/>
          </reference>
        </references>
      </pivotArea>
    </format>
    <format dxfId="797">
      <pivotArea dataOnly="0" labelOnly="1" outline="0" fieldPosition="0">
        <references count="12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5"/>
          </reference>
          <reference field="15" count="1" selected="0">
            <x v="1161"/>
          </reference>
          <reference field="16" count="1">
            <x v="533"/>
          </reference>
          <reference field="17" count="0" selected="0"/>
          <reference field="18" count="1" selected="0">
            <x v="2"/>
          </reference>
        </references>
      </pivotArea>
    </format>
    <format dxfId="796">
      <pivotArea dataOnly="0" labelOnly="1" outline="0" fieldPosition="0">
        <references count="12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11"/>
          </reference>
          <reference field="15" count="1" selected="0">
            <x v="1056"/>
          </reference>
          <reference field="16" count="1">
            <x v="479"/>
          </reference>
          <reference field="17" count="0" selected="0"/>
          <reference field="18" count="1" selected="0">
            <x v="2"/>
          </reference>
        </references>
      </pivotArea>
    </format>
    <format dxfId="795">
      <pivotArea dataOnly="0" labelOnly="1" outline="0" fieldPosition="0">
        <references count="12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19"/>
          </reference>
          <reference field="15" count="1" selected="0">
            <x v="988"/>
          </reference>
          <reference field="16" count="1">
            <x v="512"/>
          </reference>
          <reference field="17" count="0" selected="0"/>
          <reference field="18" count="1" selected="0">
            <x v="2"/>
          </reference>
        </references>
      </pivotArea>
    </format>
    <format dxfId="794">
      <pivotArea dataOnly="0" labelOnly="1" outline="0" fieldPosition="0">
        <references count="12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21"/>
          </reference>
          <reference field="15" count="1" selected="0">
            <x v="1214"/>
          </reference>
          <reference field="16" count="1">
            <x v="554"/>
          </reference>
          <reference field="17" count="0" selected="0"/>
          <reference field="18" count="1" selected="0">
            <x v="2"/>
          </reference>
        </references>
      </pivotArea>
    </format>
    <format dxfId="793">
      <pivotArea dataOnly="0" labelOnly="1" outline="0" fieldPosition="0">
        <references count="12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5"/>
          </reference>
          <reference field="15" count="1" selected="0">
            <x v="1030"/>
          </reference>
          <reference field="16" count="1">
            <x v="529"/>
          </reference>
          <reference field="17" count="0" selected="0"/>
          <reference field="18" count="1" selected="0">
            <x v="2"/>
          </reference>
        </references>
      </pivotArea>
    </format>
    <format dxfId="792">
      <pivotArea dataOnly="0" labelOnly="1" outline="0" fieldPosition="0">
        <references count="12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19"/>
          </reference>
          <reference field="15" count="1" selected="0">
            <x v="906"/>
          </reference>
          <reference field="16" count="1">
            <x v="518"/>
          </reference>
          <reference field="17" count="0" selected="0"/>
          <reference field="18" count="1" selected="0">
            <x v="2"/>
          </reference>
        </references>
      </pivotArea>
    </format>
    <format dxfId="791">
      <pivotArea dataOnly="0" labelOnly="1" outline="0" fieldPosition="0">
        <references count="12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21"/>
          </reference>
          <reference field="15" count="1" selected="0">
            <x v="1237"/>
          </reference>
          <reference field="16" count="1">
            <x v="563"/>
          </reference>
          <reference field="17" count="0" selected="0"/>
          <reference field="18" count="1" selected="0">
            <x v="2"/>
          </reference>
        </references>
      </pivotArea>
    </format>
    <format dxfId="790">
      <pivotArea dataOnly="0" labelOnly="1" outline="0" fieldPosition="0">
        <references count="12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5"/>
          </reference>
          <reference field="15" count="1" selected="0">
            <x v="1107"/>
          </reference>
          <reference field="16" count="1">
            <x v="492"/>
          </reference>
          <reference field="17" count="0" selected="0"/>
          <reference field="18" count="1" selected="0">
            <x v="2"/>
          </reference>
        </references>
      </pivotArea>
    </format>
    <format dxfId="789">
      <pivotArea dataOnly="0" labelOnly="1" outline="0" fieldPosition="0">
        <references count="12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11"/>
          </reference>
          <reference field="15" count="1" selected="0">
            <x v="1107"/>
          </reference>
          <reference field="16" count="1">
            <x v="487"/>
          </reference>
          <reference field="17" count="0" selected="0"/>
          <reference field="18" count="1" selected="0">
            <x v="2"/>
          </reference>
        </references>
      </pivotArea>
    </format>
    <format dxfId="788">
      <pivotArea dataOnly="0" labelOnly="1" outline="0" fieldPosition="0">
        <references count="12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19"/>
          </reference>
          <reference field="15" count="1" selected="0">
            <x v="1115"/>
          </reference>
          <reference field="16" count="1">
            <x v="540"/>
          </reference>
          <reference field="17" count="0" selected="0"/>
          <reference field="18" count="1" selected="0">
            <x v="2"/>
          </reference>
        </references>
      </pivotArea>
    </format>
    <format dxfId="787">
      <pivotArea dataOnly="0" labelOnly="1" outline="0" fieldPosition="0">
        <references count="12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21"/>
          </reference>
          <reference field="15" count="1" selected="0">
            <x v="1236"/>
          </reference>
          <reference field="16" count="1">
            <x v="558"/>
          </reference>
          <reference field="17" count="0" selected="0"/>
          <reference field="18" count="1" selected="0">
            <x v="2"/>
          </reference>
        </references>
      </pivotArea>
    </format>
    <format dxfId="786">
      <pivotArea dataOnly="0" labelOnly="1" outline="0" fieldPosition="0">
        <references count="12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5"/>
          </reference>
          <reference field="15" count="1" selected="0">
            <x v="1139"/>
          </reference>
          <reference field="16" count="1">
            <x v="482"/>
          </reference>
          <reference field="17" count="0" selected="0"/>
          <reference field="18" count="1" selected="0">
            <x v="2"/>
          </reference>
        </references>
      </pivotArea>
    </format>
    <format dxfId="785">
      <pivotArea dataOnly="0" labelOnly="1" outline="0" fieldPosition="0">
        <references count="12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1"/>
          </reference>
          <reference field="15" count="1" selected="0">
            <x v="1138"/>
          </reference>
          <reference field="16" count="1">
            <x v="490"/>
          </reference>
          <reference field="17" count="0" selected="0"/>
          <reference field="18" count="1" selected="0">
            <x v="2"/>
          </reference>
        </references>
      </pivotArea>
    </format>
    <format dxfId="784">
      <pivotArea dataOnly="0" labelOnly="1" outline="0" fieldPosition="0">
        <references count="12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9"/>
          </reference>
          <reference field="15" count="1" selected="0">
            <x v="1001"/>
          </reference>
          <reference field="16" count="1">
            <x v="521"/>
          </reference>
          <reference field="17" count="0" selected="0"/>
          <reference field="18" count="1" selected="0">
            <x v="2"/>
          </reference>
        </references>
      </pivotArea>
    </format>
    <format dxfId="783">
      <pivotArea dataOnly="0" labelOnly="1" outline="0" fieldPosition="0">
        <references count="12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21"/>
          </reference>
          <reference field="15" count="1" selected="0">
            <x v="1242"/>
          </reference>
          <reference field="16" count="1">
            <x v="550"/>
          </reference>
          <reference field="17" count="0" selected="0"/>
          <reference field="18" count="1" selected="0">
            <x v="2"/>
          </reference>
        </references>
      </pivotArea>
    </format>
    <format dxfId="782">
      <pivotArea dataOnly="0" labelOnly="1" outline="0" fieldPosition="0">
        <references count="12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74"/>
          </reference>
          <reference field="16" count="1">
            <x v="514"/>
          </reference>
          <reference field="17" count="0" selected="0"/>
          <reference field="18" count="1" selected="0">
            <x v="2"/>
          </reference>
        </references>
      </pivotArea>
    </format>
    <format dxfId="781">
      <pivotArea dataOnly="0" labelOnly="1" outline="0" fieldPosition="0">
        <references count="12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60"/>
          </reference>
          <reference field="16" count="1">
            <x v="505"/>
          </reference>
          <reference field="17" count="0" selected="0"/>
          <reference field="18" count="1" selected="0">
            <x v="2"/>
          </reference>
        </references>
      </pivotArea>
    </format>
    <format dxfId="780">
      <pivotArea dataOnly="0" labelOnly="1" outline="0" fieldPosition="0">
        <references count="12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28"/>
          </reference>
          <reference field="16" count="1">
            <x v="553"/>
          </reference>
          <reference field="17" count="0" selected="0"/>
          <reference field="18" count="1" selected="0">
            <x v="2"/>
          </reference>
        </references>
      </pivotArea>
    </format>
    <format dxfId="779">
      <pivotArea dataOnly="0" labelOnly="1" outline="0" fieldPosition="0">
        <references count="12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59"/>
          </reference>
          <reference field="16" count="1">
            <x v="562"/>
          </reference>
          <reference field="17" count="0" selected="0"/>
          <reference field="18" count="1" selected="0">
            <x v="2"/>
          </reference>
        </references>
      </pivotArea>
    </format>
    <format dxfId="778">
      <pivotArea dataOnly="0" labelOnly="1" outline="0" fieldPosition="0">
        <references count="12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46"/>
          </reference>
          <reference field="16" count="1">
            <x v="454"/>
          </reference>
          <reference field="17" count="0" selected="0"/>
          <reference field="18" count="1" selected="0">
            <x v="2"/>
          </reference>
        </references>
      </pivotArea>
    </format>
    <format dxfId="777">
      <pivotArea dataOnly="0" labelOnly="1" outline="0" fieldPosition="0">
        <references count="12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26"/>
          </reference>
          <reference field="16" count="1">
            <x v="570"/>
          </reference>
          <reference field="17" count="0" selected="0"/>
          <reference field="18" count="1" selected="0">
            <x v="2"/>
          </reference>
        </references>
      </pivotArea>
    </format>
    <format dxfId="776">
      <pivotArea dataOnly="0" labelOnly="1" outline="0" fieldPosition="0">
        <references count="12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67"/>
          </reference>
          <reference field="16" count="1">
            <x v="468"/>
          </reference>
          <reference field="17" count="0" selected="0"/>
          <reference field="18" count="1" selected="0">
            <x v="2"/>
          </reference>
        </references>
      </pivotArea>
    </format>
    <format dxfId="775">
      <pivotArea dataOnly="0" labelOnly="1" outline="0" fieldPosition="0">
        <references count="12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73"/>
          </reference>
          <reference field="16" count="1">
            <x v="565"/>
          </reference>
          <reference field="17" count="0" selected="0"/>
          <reference field="18" count="1" selected="0">
            <x v="2"/>
          </reference>
        </references>
      </pivotArea>
    </format>
    <format dxfId="774">
      <pivotArea dataOnly="0" labelOnly="1" outline="0" fieldPosition="0">
        <references count="12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98"/>
          </reference>
          <reference field="16" count="1">
            <x v="526"/>
          </reference>
          <reference field="17" count="0" selected="0"/>
          <reference field="18" count="1" selected="0">
            <x v="2"/>
          </reference>
        </references>
      </pivotArea>
    </format>
    <format dxfId="773">
      <pivotArea dataOnly="0" labelOnly="1" outline="0" fieldPosition="0">
        <references count="12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201"/>
          </reference>
          <reference field="16" count="1">
            <x v="530"/>
          </reference>
          <reference field="17" count="0" selected="0"/>
          <reference field="18" count="1" selected="0">
            <x v="2"/>
          </reference>
        </references>
      </pivotArea>
    </format>
    <format dxfId="772">
      <pivotArea dataOnly="0" labelOnly="1" outline="0" fieldPosition="0">
        <references count="12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63"/>
          </reference>
          <reference field="16" count="1">
            <x v="566"/>
          </reference>
          <reference field="17" count="0" selected="0"/>
          <reference field="18" count="1" selected="0">
            <x v="2"/>
          </reference>
        </references>
      </pivotArea>
    </format>
    <format dxfId="771">
      <pivotArea dataOnly="0" labelOnly="1" outline="0" fieldPosition="0">
        <references count="12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49"/>
          </reference>
          <reference field="16" count="1">
            <x v="550"/>
          </reference>
          <reference field="17" count="0" selected="0"/>
          <reference field="18" count="1" selected="0">
            <x v="2"/>
          </reference>
        </references>
      </pivotArea>
    </format>
    <format dxfId="770">
      <pivotArea dataOnly="0" labelOnly="1" outline="0" fieldPosition="0">
        <references count="12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97"/>
          </reference>
          <reference field="16" count="1">
            <x v="454"/>
          </reference>
          <reference field="17" count="0" selected="0"/>
          <reference field="18" count="1" selected="0">
            <x v="2"/>
          </reference>
        </references>
      </pivotArea>
    </format>
    <format dxfId="769">
      <pivotArea dataOnly="0" labelOnly="1" outline="0" fieldPosition="0">
        <references count="12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18"/>
          </reference>
          <reference field="16" count="1">
            <x v="418"/>
          </reference>
          <reference field="17" count="0" selected="0"/>
          <reference field="18" count="1" selected="0">
            <x v="2"/>
          </reference>
        </references>
      </pivotArea>
    </format>
    <format dxfId="768">
      <pivotArea dataOnly="0" labelOnly="1" outline="0" fieldPosition="0">
        <references count="12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934"/>
          </reference>
          <reference field="16" count="1">
            <x v="504"/>
          </reference>
          <reference field="17" count="0" selected="0"/>
          <reference field="18" count="1" selected="0">
            <x v="2"/>
          </reference>
        </references>
      </pivotArea>
    </format>
    <format dxfId="767">
      <pivotArea dataOnly="0" labelOnly="1" outline="0" fieldPosition="0">
        <references count="12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39"/>
          </reference>
          <reference field="16" count="1">
            <x v="550"/>
          </reference>
          <reference field="17" count="0" selected="0"/>
          <reference field="18" count="1" selected="0">
            <x v="2"/>
          </reference>
        </references>
      </pivotArea>
    </format>
    <format dxfId="766">
      <pivotArea dataOnly="0" labelOnly="1" outline="0" fieldPosition="0">
        <references count="12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06"/>
          </reference>
          <reference field="16" count="1">
            <x v="411"/>
          </reference>
          <reference field="17" count="0" selected="0"/>
          <reference field="18" count="1" selected="0">
            <x v="2"/>
          </reference>
        </references>
      </pivotArea>
    </format>
    <format dxfId="765">
      <pivotArea dataOnly="0" labelOnly="1" outline="0" fieldPosition="0">
        <references count="12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34"/>
          </reference>
          <reference field="16" count="1">
            <x v="447"/>
          </reference>
          <reference field="17" count="0" selected="0"/>
          <reference field="18" count="1" selected="0">
            <x v="2"/>
          </reference>
        </references>
      </pivotArea>
    </format>
    <format dxfId="764">
      <pivotArea dataOnly="0" labelOnly="1" outline="0" fieldPosition="0">
        <references count="12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70"/>
          </reference>
          <reference field="16" count="1">
            <x v="584"/>
          </reference>
          <reference field="17" count="0" selected="0"/>
          <reference field="18" count="1" selected="0">
            <x v="2"/>
          </reference>
        </references>
      </pivotArea>
    </format>
    <format dxfId="763">
      <pivotArea dataOnly="0" labelOnly="1" outline="0" fieldPosition="0">
        <references count="12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21"/>
          </reference>
          <reference field="16" count="1">
            <x v="474"/>
          </reference>
          <reference field="17" count="0" selected="0"/>
          <reference field="18" count="1" selected="0">
            <x v="2"/>
          </reference>
        </references>
      </pivotArea>
    </format>
    <format dxfId="762">
      <pivotArea dataOnly="0" labelOnly="1" outline="0" fieldPosition="0">
        <references count="12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94"/>
          </reference>
          <reference field="16" count="1">
            <x v="454"/>
          </reference>
          <reference field="17" count="0" selected="0"/>
          <reference field="18" count="1" selected="0">
            <x v="2"/>
          </reference>
        </references>
      </pivotArea>
    </format>
    <format dxfId="761">
      <pivotArea dataOnly="0" labelOnly="1" outline="0" fieldPosition="0">
        <references count="12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11"/>
          </reference>
          <reference field="16" count="1">
            <x v="550"/>
          </reference>
          <reference field="17" count="0" selected="0"/>
          <reference field="18" count="1" selected="0">
            <x v="2"/>
          </reference>
        </references>
      </pivotArea>
    </format>
    <format dxfId="760">
      <pivotArea dataOnly="0" labelOnly="1" outline="0" fieldPosition="0">
        <references count="12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9"/>
          </reference>
          <reference field="16" count="1">
            <x v="586"/>
          </reference>
          <reference field="17" count="0" selected="0"/>
          <reference field="18" count="1" selected="0">
            <x v="2"/>
          </reference>
        </references>
      </pivotArea>
    </format>
    <format dxfId="759">
      <pivotArea dataOnly="0" labelOnly="1" outline="0" fieldPosition="0">
        <references count="12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80"/>
          </reference>
          <reference field="16" count="1">
            <x v="587"/>
          </reference>
          <reference field="17" count="0" selected="0"/>
          <reference field="18" count="1" selected="0">
            <x v="2"/>
          </reference>
        </references>
      </pivotArea>
    </format>
    <format dxfId="758">
      <pivotArea dataOnly="0" labelOnly="1" outline="0" fieldPosition="0">
        <references count="12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50"/>
          </reference>
          <reference field="16" count="1">
            <x v="425"/>
          </reference>
          <reference field="17" count="0" selected="0"/>
          <reference field="18" count="1" selected="0">
            <x v="2"/>
          </reference>
        </references>
      </pivotArea>
    </format>
    <format dxfId="757">
      <pivotArea dataOnly="0" labelOnly="1" outline="0" fieldPosition="0">
        <references count="12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83"/>
          </reference>
          <reference field="16" count="1">
            <x v="447"/>
          </reference>
          <reference field="17" count="0" selected="0"/>
          <reference field="18" count="1" selected="0">
            <x v="2"/>
          </reference>
        </references>
      </pivotArea>
    </format>
    <format dxfId="756">
      <pivotArea dataOnly="0" labelOnly="1" outline="0" fieldPosition="0">
        <references count="12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01"/>
          </reference>
          <reference field="16" count="1">
            <x v="425"/>
          </reference>
          <reference field="17" count="0" selected="0"/>
          <reference field="18" count="1" selected="0">
            <x v="2"/>
          </reference>
        </references>
      </pivotArea>
    </format>
    <format dxfId="755">
      <pivotArea dataOnly="0" labelOnly="1" outline="0" fieldPosition="0">
        <references count="12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52"/>
          </reference>
          <reference field="16" count="1">
            <x v="559"/>
          </reference>
          <reference field="17" count="0" selected="0"/>
          <reference field="18" count="1" selected="0">
            <x v="2"/>
          </reference>
        </references>
      </pivotArea>
    </format>
    <format dxfId="754">
      <pivotArea dataOnly="0" labelOnly="1" outline="0" fieldPosition="0">
        <references count="12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24"/>
          </reference>
          <reference field="16" count="1">
            <x v="482"/>
          </reference>
          <reference field="17" count="0" selected="0"/>
          <reference field="18" count="1" selected="0">
            <x v="2"/>
          </reference>
        </references>
      </pivotArea>
    </format>
    <format dxfId="753">
      <pivotArea dataOnly="0" labelOnly="1" outline="0" fieldPosition="0">
        <references count="12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89"/>
          </reference>
          <reference field="16" count="1">
            <x v="548"/>
          </reference>
          <reference field="17" count="0" selected="0"/>
          <reference field="18" count="1" selected="0">
            <x v="2"/>
          </reference>
        </references>
      </pivotArea>
    </format>
    <format dxfId="752">
      <pivotArea dataOnly="0" labelOnly="1" outline="0" fieldPosition="0">
        <references count="12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6"/>
          </reference>
          <reference field="16" count="1">
            <x v="581"/>
          </reference>
          <reference field="17" count="0" selected="0"/>
          <reference field="18" count="1" selected="0">
            <x v="2"/>
          </reference>
        </references>
      </pivotArea>
    </format>
    <format dxfId="751">
      <pivotArea dataOnly="0" labelOnly="1" outline="0" fieldPosition="0">
        <references count="12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82"/>
          </reference>
          <reference field="16" count="1">
            <x v="447"/>
          </reference>
          <reference field="17" count="0" selected="0"/>
          <reference field="18" count="1" selected="0">
            <x v="2"/>
          </reference>
        </references>
      </pivotArea>
    </format>
    <format dxfId="750">
      <pivotArea dataOnly="0" labelOnly="1" outline="0" fieldPosition="0">
        <references count="12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51"/>
          </reference>
          <reference field="16" count="1">
            <x v="474"/>
          </reference>
          <reference field="17" count="0" selected="0"/>
          <reference field="18" count="1" selected="0">
            <x v="2"/>
          </reference>
        </references>
      </pivotArea>
    </format>
    <format dxfId="749">
      <pivotArea dataOnly="0" labelOnly="1" outline="0" fieldPosition="0">
        <references count="12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50"/>
          </reference>
          <reference field="16" count="1">
            <x v="536"/>
          </reference>
          <reference field="17" count="0" selected="0"/>
          <reference field="18" count="1" selected="0">
            <x v="2"/>
          </reference>
        </references>
      </pivotArea>
    </format>
    <format dxfId="748">
      <pivotArea dataOnly="0" labelOnly="1" outline="0" fieldPosition="0">
        <references count="12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74"/>
          </reference>
          <reference field="16" count="1">
            <x v="566"/>
          </reference>
          <reference field="17" count="0" selected="0"/>
          <reference field="18" count="1" selected="0">
            <x v="2"/>
          </reference>
        </references>
      </pivotArea>
    </format>
    <format dxfId="747">
      <pivotArea dataOnly="0" labelOnly="1" outline="0" fieldPosition="0">
        <references count="12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55"/>
          </reference>
          <reference field="16" count="1">
            <x v="486"/>
          </reference>
          <reference field="17" count="0" selected="0"/>
          <reference field="18" count="1" selected="0">
            <x v="2"/>
          </reference>
        </references>
      </pivotArea>
    </format>
    <format dxfId="746">
      <pivotArea dataOnly="0" labelOnly="1" outline="0" fieldPosition="0">
        <references count="12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59"/>
          </reference>
          <reference field="16" count="1">
            <x v="490"/>
          </reference>
          <reference field="17" count="0" selected="0"/>
          <reference field="18" count="1" selected="0">
            <x v="2"/>
          </reference>
        </references>
      </pivotArea>
    </format>
    <format dxfId="745">
      <pivotArea dataOnly="0" labelOnly="1" outline="0" fieldPosition="0">
        <references count="12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59"/>
          </reference>
          <reference field="16" count="1">
            <x v="542"/>
          </reference>
          <reference field="17" count="0" selected="0"/>
          <reference field="18" count="1" selected="0">
            <x v="2"/>
          </reference>
        </references>
      </pivotArea>
    </format>
    <format dxfId="744">
      <pivotArea dataOnly="0" labelOnly="1" outline="0" fieldPosition="0">
        <references count="12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4"/>
          </reference>
          <reference field="16" count="1">
            <x v="577"/>
          </reference>
          <reference field="17" count="0" selected="0"/>
          <reference field="18" count="1" selected="0">
            <x v="2"/>
          </reference>
        </references>
      </pivotArea>
    </format>
    <format dxfId="743">
      <pivotArea dataOnly="0" labelOnly="1" outline="0" fieldPosition="0">
        <references count="12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87"/>
          </reference>
          <reference field="16" count="1">
            <x v="516"/>
          </reference>
          <reference field="17" count="0" selected="0"/>
          <reference field="18" count="1" selected="0">
            <x v="2"/>
          </reference>
        </references>
      </pivotArea>
    </format>
    <format dxfId="742">
      <pivotArea dataOnly="0" labelOnly="1" outline="0" fieldPosition="0">
        <references count="12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206"/>
          </reference>
          <reference field="16" count="1">
            <x v="531"/>
          </reference>
          <reference field="17" count="0" selected="0"/>
          <reference field="18" count="1" selected="0">
            <x v="2"/>
          </reference>
        </references>
      </pivotArea>
    </format>
    <format dxfId="741">
      <pivotArea dataOnly="0" labelOnly="1" outline="0" fieldPosition="0">
        <references count="12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76"/>
          </reference>
          <reference field="16" count="1">
            <x v="542"/>
          </reference>
          <reference field="17" count="0" selected="0"/>
          <reference field="18" count="1" selected="0">
            <x v="2"/>
          </reference>
        </references>
      </pivotArea>
    </format>
    <format dxfId="740">
      <pivotArea dataOnly="0" labelOnly="1" outline="0" fieldPosition="0">
        <references count="12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3"/>
          </reference>
          <reference field="16" count="1">
            <x v="559"/>
          </reference>
          <reference field="17" count="0" selected="0"/>
          <reference field="18" count="1" selected="0">
            <x v="2"/>
          </reference>
        </references>
      </pivotArea>
    </format>
    <format dxfId="739">
      <pivotArea dataOnly="0" labelOnly="1" outline="0" fieldPosition="0">
        <references count="12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222"/>
          </reference>
          <reference field="16" count="1">
            <x v="542"/>
          </reference>
          <reference field="17" count="0" selected="0"/>
          <reference field="18" count="1" selected="0">
            <x v="2"/>
          </reference>
        </references>
      </pivotArea>
    </format>
    <format dxfId="738">
      <pivotArea dataOnly="0" labelOnly="1" outline="0" fieldPosition="0">
        <references count="12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58"/>
          </reference>
          <reference field="16" count="1">
            <x v="505"/>
          </reference>
          <reference field="17" count="0" selected="0"/>
          <reference field="18" count="1" selected="0">
            <x v="2"/>
          </reference>
        </references>
      </pivotArea>
    </format>
    <format dxfId="737">
      <pivotArea dataOnly="0" labelOnly="1" outline="0" fieldPosition="0">
        <references count="12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50"/>
          </reference>
          <reference field="16" count="1">
            <x v="565"/>
          </reference>
          <reference field="17" count="0" selected="0"/>
          <reference field="18" count="1" selected="0">
            <x v="2"/>
          </reference>
        </references>
      </pivotArea>
    </format>
    <format dxfId="736">
      <pivotArea dataOnly="0" labelOnly="1" outline="0" fieldPosition="0">
        <references count="12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34"/>
          </reference>
          <reference field="16" count="1">
            <x v="550"/>
          </reference>
          <reference field="17" count="0" selected="0"/>
          <reference field="18" count="1" selected="0">
            <x v="2"/>
          </reference>
        </references>
      </pivotArea>
    </format>
    <format dxfId="735">
      <pivotArea dataOnly="0" labelOnly="1" outline="0" fieldPosition="0">
        <references count="12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36"/>
          </reference>
          <reference field="16" count="1">
            <x v="490"/>
          </reference>
          <reference field="17" count="0" selected="0"/>
          <reference field="18" count="1" selected="0">
            <x v="2"/>
          </reference>
        </references>
      </pivotArea>
    </format>
    <format dxfId="734">
      <pivotArea dataOnly="0" labelOnly="1" outline="0" fieldPosition="0">
        <references count="12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30"/>
          </reference>
          <reference field="16" count="1">
            <x v="486"/>
          </reference>
          <reference field="17" count="0" selected="0"/>
          <reference field="18" count="1" selected="0">
            <x v="2"/>
          </reference>
        </references>
      </pivotArea>
    </format>
    <format dxfId="733">
      <pivotArea dataOnly="0" labelOnly="1" outline="0" fieldPosition="0">
        <references count="12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42"/>
          </reference>
          <reference field="16" count="1">
            <x v="562"/>
          </reference>
          <reference field="17" count="0" selected="0"/>
          <reference field="18" count="1" selected="0">
            <x v="2"/>
          </reference>
        </references>
      </pivotArea>
    </format>
    <format dxfId="732">
      <pivotArea dataOnly="0" labelOnly="1" outline="0" fieldPosition="0">
        <references count="12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33"/>
          </reference>
          <reference field="16" count="1">
            <x v="565"/>
          </reference>
          <reference field="17" count="0" selected="0"/>
          <reference field="18" count="1" selected="0">
            <x v="2"/>
          </reference>
        </references>
      </pivotArea>
    </format>
    <format dxfId="731">
      <pivotArea dataOnly="0" labelOnly="1" outline="0" fieldPosition="0">
        <references count="11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5"/>
          </reference>
          <reference field="15" count="1">
            <x v="898"/>
          </reference>
          <reference field="17" count="0" selected="0"/>
          <reference field="18" count="1" selected="0">
            <x v="2"/>
          </reference>
        </references>
      </pivotArea>
    </format>
    <format dxfId="730">
      <pivotArea dataOnly="0" labelOnly="1" outline="0" fieldPosition="0">
        <references count="12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5"/>
          </reference>
          <reference field="15" count="1" selected="0">
            <x v="898"/>
          </reference>
          <reference field="16" count="1">
            <x v="386"/>
          </reference>
          <reference field="17" count="0" selected="0"/>
          <reference field="18" count="1" selected="0">
            <x v="2"/>
          </reference>
        </references>
      </pivotArea>
    </format>
    <format dxfId="729">
      <pivotArea dataOnly="0" labelOnly="1" outline="0" fieldPosition="0">
        <references count="11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11"/>
          </reference>
          <reference field="15" count="1">
            <x v="847"/>
          </reference>
          <reference field="17" count="0" selected="0"/>
          <reference field="18" count="1" selected="0">
            <x v="2"/>
          </reference>
        </references>
      </pivotArea>
    </format>
    <format dxfId="728">
      <pivotArea dataOnly="0" labelOnly="1" outline="0" fieldPosition="0">
        <references count="12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11"/>
          </reference>
          <reference field="15" count="1" selected="0">
            <x v="847"/>
          </reference>
          <reference field="16" count="1">
            <x v="359"/>
          </reference>
          <reference field="17" count="0" selected="0"/>
          <reference field="18" count="1" selected="0">
            <x v="2"/>
          </reference>
        </references>
      </pivotArea>
    </format>
    <format dxfId="727">
      <pivotArea dataOnly="0" labelOnly="1" outline="0" fieldPosition="0">
        <references count="11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5"/>
          </reference>
          <reference field="15" count="1">
            <x v="770"/>
          </reference>
          <reference field="17" count="0" selected="0"/>
          <reference field="18" count="1" selected="0">
            <x v="2"/>
          </reference>
        </references>
      </pivotArea>
    </format>
    <format dxfId="726">
      <pivotArea dataOnly="0" labelOnly="1" outline="0" fieldPosition="0">
        <references count="11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11"/>
          </reference>
          <reference field="15" count="1">
            <x v="791"/>
          </reference>
          <reference field="17" count="0" selected="0"/>
          <reference field="18" count="1" selected="0">
            <x v="2"/>
          </reference>
        </references>
      </pivotArea>
    </format>
    <format dxfId="725">
      <pivotArea dataOnly="0" labelOnly="1" outline="0" fieldPosition="0">
        <references count="11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19"/>
          </reference>
          <reference field="15" count="1">
            <x v="777"/>
          </reference>
          <reference field="17" count="0" selected="0"/>
          <reference field="18" count="1" selected="0">
            <x v="2"/>
          </reference>
        </references>
      </pivotArea>
    </format>
    <format dxfId="724">
      <pivotArea dataOnly="0" labelOnly="1" outline="0" fieldPosition="0">
        <references count="12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5"/>
          </reference>
          <reference field="15" count="1" selected="0">
            <x v="770"/>
          </reference>
          <reference field="16" count="1">
            <x v="284"/>
          </reference>
          <reference field="17" count="0" selected="0"/>
          <reference field="18" count="1" selected="0">
            <x v="2"/>
          </reference>
        </references>
      </pivotArea>
    </format>
    <format dxfId="723">
      <pivotArea dataOnly="0" labelOnly="1" outline="0" fieldPosition="0">
        <references count="12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11"/>
          </reference>
          <reference field="15" count="1" selected="0">
            <x v="791"/>
          </reference>
          <reference field="16" count="1">
            <x v="596"/>
          </reference>
          <reference field="17" count="0" selected="0"/>
          <reference field="18" count="1" selected="0">
            <x v="2"/>
          </reference>
        </references>
      </pivotArea>
    </format>
    <format dxfId="722">
      <pivotArea dataOnly="0" labelOnly="1" outline="0" fieldPosition="0">
        <references count="12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19"/>
          </reference>
          <reference field="15" count="1" selected="0">
            <x v="777"/>
          </reference>
          <reference field="16" count="1">
            <x v="380"/>
          </reference>
          <reference field="17" count="0" selected="0"/>
          <reference field="18" count="1" selected="0">
            <x v="2"/>
          </reference>
        </references>
      </pivotArea>
    </format>
    <format dxfId="721">
      <pivotArea dataOnly="0" labelOnly="1" outline="0" fieldPosition="0">
        <references count="11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1"/>
          </reference>
          <reference field="15" count="1">
            <x v="938"/>
          </reference>
          <reference field="17" count="0" selected="0"/>
          <reference field="18" count="1" selected="0">
            <x v="2"/>
          </reference>
        </references>
      </pivotArea>
    </format>
    <format dxfId="720">
      <pivotArea dataOnly="0" labelOnly="1" outline="0" fieldPosition="0">
        <references count="12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1"/>
          </reference>
          <reference field="15" count="1" selected="0">
            <x v="938"/>
          </reference>
          <reference field="16" count="1">
            <x v="390"/>
          </reference>
          <reference field="17" count="0" selected="0"/>
          <reference field="18" count="1" selected="0">
            <x v="2"/>
          </reference>
        </references>
      </pivotArea>
    </format>
    <format dxfId="719">
      <pivotArea dataOnly="0" labelOnly="1" outline="0" fieldPosition="0">
        <references count="11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11"/>
          </reference>
          <reference field="15" count="1">
            <x v="927"/>
          </reference>
          <reference field="17" count="0" selected="0"/>
          <reference field="18" count="1" selected="0">
            <x v="2"/>
          </reference>
        </references>
      </pivotArea>
    </format>
    <format dxfId="718">
      <pivotArea dataOnly="0" labelOnly="1" outline="0" fieldPosition="0">
        <references count="12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11"/>
          </reference>
          <reference field="15" count="1" selected="0">
            <x v="927"/>
          </reference>
          <reference field="16" count="1">
            <x v="393"/>
          </reference>
          <reference field="17" count="0" selected="0"/>
          <reference field="18" count="1" selected="0">
            <x v="2"/>
          </reference>
        </references>
      </pivotArea>
    </format>
    <format dxfId="717">
      <pivotArea dataOnly="0" labelOnly="1" outline="0" fieldPosition="0">
        <references count="11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922"/>
          </reference>
          <reference field="17" count="0" selected="0"/>
          <reference field="18" count="1" selected="0">
            <x v="2"/>
          </reference>
        </references>
      </pivotArea>
    </format>
    <format dxfId="716">
      <pivotArea dataOnly="0" labelOnly="1" outline="0" fieldPosition="0">
        <references count="11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871"/>
          </reference>
          <reference field="17" count="0" selected="0"/>
          <reference field="18" count="1" selected="0">
            <x v="2"/>
          </reference>
        </references>
      </pivotArea>
    </format>
    <format dxfId="715">
      <pivotArea dataOnly="0" labelOnly="1" outline="0" fieldPosition="0">
        <references count="12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922"/>
          </reference>
          <reference field="16" count="1">
            <x v="397"/>
          </reference>
          <reference field="17" count="0" selected="0"/>
          <reference field="18" count="1" selected="0">
            <x v="2"/>
          </reference>
        </references>
      </pivotArea>
    </format>
    <format dxfId="714">
      <pivotArea dataOnly="0" labelOnly="1" outline="0" fieldPosition="0">
        <references count="12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871"/>
          </reference>
          <reference field="16" count="1">
            <x v="375"/>
          </reference>
          <reference field="17" count="0" selected="0"/>
          <reference field="18" count="1" selected="0">
            <x v="2"/>
          </reference>
        </references>
      </pivotArea>
    </format>
    <format dxfId="713">
      <pivotArea dataOnly="0" labelOnly="1" outline="0" fieldPosition="0">
        <references count="11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926"/>
          </reference>
          <reference field="17" count="0" selected="0"/>
          <reference field="18" count="1" selected="0">
            <x v="2"/>
          </reference>
        </references>
      </pivotArea>
    </format>
    <format dxfId="712">
      <pivotArea dataOnly="0" labelOnly="1" outline="0" fieldPosition="0">
        <references count="11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957"/>
          </reference>
          <reference field="17" count="0" selected="0"/>
          <reference field="18" count="1" selected="0">
            <x v="2"/>
          </reference>
        </references>
      </pivotArea>
    </format>
    <format dxfId="711">
      <pivotArea dataOnly="0" labelOnly="1" outline="0" fieldPosition="0">
        <references count="12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926"/>
          </reference>
          <reference field="16" count="1">
            <x v="382"/>
          </reference>
          <reference field="17" count="0" selected="0"/>
          <reference field="18" count="1" selected="0">
            <x v="2"/>
          </reference>
        </references>
      </pivotArea>
    </format>
    <format dxfId="710">
      <pivotArea dataOnly="0" labelOnly="1" outline="0" fieldPosition="0">
        <references count="11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893"/>
          </reference>
          <reference field="17" count="0" selected="0"/>
          <reference field="18" count="1" selected="0">
            <x v="2"/>
          </reference>
        </references>
      </pivotArea>
    </format>
    <format dxfId="709">
      <pivotArea dataOnly="0" labelOnly="1" outline="0" fieldPosition="0">
        <references count="12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893"/>
          </reference>
          <reference field="16" count="1">
            <x v="375"/>
          </reference>
          <reference field="17" count="0" selected="0"/>
          <reference field="18" count="1" selected="0">
            <x v="2"/>
          </reference>
        </references>
      </pivotArea>
    </format>
    <format dxfId="708">
      <pivotArea dataOnly="0" labelOnly="1" outline="0" fieldPosition="0">
        <references count="11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908"/>
          </reference>
          <reference field="17" count="0" selected="0"/>
          <reference field="18" count="1" selected="0">
            <x v="2"/>
          </reference>
        </references>
      </pivotArea>
    </format>
    <format dxfId="707">
      <pivotArea dataOnly="0" labelOnly="1" outline="0" fieldPosition="0">
        <references count="11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883"/>
          </reference>
          <reference field="17" count="0" selected="0"/>
          <reference field="18" count="1" selected="0">
            <x v="2"/>
          </reference>
        </references>
      </pivotArea>
    </format>
    <format dxfId="706">
      <pivotArea dataOnly="0" labelOnly="1" outline="0" fieldPosition="0">
        <references count="11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730"/>
          </reference>
          <reference field="17" count="0" selected="0"/>
          <reference field="18" count="1" selected="0">
            <x v="2"/>
          </reference>
        </references>
      </pivotArea>
    </format>
    <format dxfId="705">
      <pivotArea dataOnly="0" labelOnly="1" outline="0" fieldPosition="0">
        <references count="12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908"/>
          </reference>
          <reference field="16" count="1">
            <x v="388"/>
          </reference>
          <reference field="17" count="0" selected="0"/>
          <reference field="18" count="1" selected="0">
            <x v="2"/>
          </reference>
        </references>
      </pivotArea>
    </format>
    <format dxfId="704">
      <pivotArea dataOnly="0" labelOnly="1" outline="0" fieldPosition="0">
        <references count="12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883"/>
          </reference>
          <reference field="16" count="1">
            <x v="382"/>
          </reference>
          <reference field="17" count="0" selected="0"/>
          <reference field="18" count="1" selected="0">
            <x v="2"/>
          </reference>
        </references>
      </pivotArea>
    </format>
    <format dxfId="703">
      <pivotArea dataOnly="0" labelOnly="1" outline="0" fieldPosition="0">
        <references count="12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730"/>
          </reference>
          <reference field="16" count="1">
            <x v="397"/>
          </reference>
          <reference field="17" count="0" selected="0"/>
          <reference field="18" count="1" selected="0">
            <x v="2"/>
          </reference>
        </references>
      </pivotArea>
    </format>
    <format dxfId="702">
      <pivotArea field="19" type="button" dataOnly="0" labelOnly="1" outline="0" axis="axisRow" fieldPosition="12"/>
    </format>
    <format dxfId="701">
      <pivotArea dataOnly="0" labelOnly="1" outline="0" fieldPosition="0">
        <references count="13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5"/>
          </reference>
          <reference field="15" count="1" selected="0">
            <x v="898"/>
          </reference>
          <reference field="16" count="1" selected="0">
            <x v="38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700">
      <pivotArea dataOnly="0" labelOnly="1" outline="0" fieldPosition="0">
        <references count="13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11"/>
          </reference>
          <reference field="15" count="1" selected="0">
            <x v="847"/>
          </reference>
          <reference field="16" count="1" selected="0">
            <x v="359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99">
      <pivotArea dataOnly="0" labelOnly="1" outline="0" fieldPosition="0">
        <references count="13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19"/>
          </reference>
          <reference field="15" count="1" selected="0">
            <x v="855"/>
          </reference>
          <reference field="16" count="1" selected="0">
            <x v="43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98">
      <pivotArea dataOnly="0" labelOnly="1" outline="0" fieldPosition="0">
        <references count="13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21"/>
          </reference>
          <reference field="15" count="1" selected="0">
            <x v="1241"/>
          </reference>
          <reference field="16" count="1" selected="0">
            <x v="56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97">
      <pivotArea dataOnly="0" labelOnly="1" outline="0" fieldPosition="0">
        <references count="13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5"/>
          </reference>
          <reference field="15" count="1" selected="0">
            <x v="770"/>
          </reference>
          <reference field="16" count="1" selected="0">
            <x v="28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96">
      <pivotArea dataOnly="0" labelOnly="1" outline="0" fieldPosition="0">
        <references count="13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11"/>
          </reference>
          <reference field="15" count="1" selected="0">
            <x v="791"/>
          </reference>
          <reference field="16" count="1" selected="0">
            <x v="596"/>
          </reference>
          <reference field="17" count="0" selected="0"/>
          <reference field="18" count="1" selected="0">
            <x v="2"/>
          </reference>
          <reference field="19" count="1">
            <x v="6"/>
          </reference>
        </references>
      </pivotArea>
    </format>
    <format dxfId="695">
      <pivotArea dataOnly="0" labelOnly="1" outline="0" fieldPosition="0">
        <references count="13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19"/>
          </reference>
          <reference field="15" count="1" selected="0">
            <x v="777"/>
          </reference>
          <reference field="16" count="1" selected="0">
            <x v="380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94">
      <pivotArea dataOnly="0" labelOnly="1" outline="0" fieldPosition="0">
        <references count="13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21"/>
          </reference>
          <reference field="15" count="1" selected="0">
            <x v="1223"/>
          </reference>
          <reference field="16" count="1" selected="0">
            <x v="49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93">
      <pivotArea dataOnly="0" labelOnly="1" outline="0" fieldPosition="0">
        <references count="13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5"/>
          </reference>
          <reference field="15" count="1" selected="0">
            <x v="1048"/>
          </reference>
          <reference field="16" count="1" selected="0">
            <x v="453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92">
      <pivotArea dataOnly="0" labelOnly="1" outline="0" fieldPosition="0">
        <references count="13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11"/>
          </reference>
          <reference field="15" count="1" selected="0">
            <x v="978"/>
          </reference>
          <reference field="16" count="1" selected="0">
            <x v="407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91">
      <pivotArea dataOnly="0" labelOnly="1" outline="0" fieldPosition="0">
        <references count="13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19"/>
          </reference>
          <reference field="15" count="1" selected="0">
            <x v="970"/>
          </reference>
          <reference field="16" count="1" selected="0">
            <x v="485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90">
      <pivotArea dataOnly="0" labelOnly="1" outline="0" fieldPosition="0">
        <references count="13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21"/>
          </reference>
          <reference field="15" count="1" selected="0">
            <x v="1246"/>
          </reference>
          <reference field="16" count="1" selected="0">
            <x v="56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89">
      <pivotArea dataOnly="0" labelOnly="1" outline="0" fieldPosition="0">
        <references count="13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5"/>
          </reference>
          <reference field="15" count="1" selected="0">
            <x v="1059"/>
          </reference>
          <reference field="16" count="1" selected="0">
            <x v="46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88">
      <pivotArea dataOnly="0" labelOnly="1" outline="0" fieldPosition="0">
        <references count="13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1"/>
          </reference>
          <reference field="15" count="1" selected="0">
            <x v="938"/>
          </reference>
          <reference field="16" count="1" selected="0">
            <x v="390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87">
      <pivotArea dataOnly="0" labelOnly="1" outline="0" fieldPosition="0">
        <references count="13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9"/>
          </reference>
          <reference field="15" count="1" selected="0">
            <x v="951"/>
          </reference>
          <reference field="16" count="1" selected="0">
            <x v="501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86">
      <pivotArea dataOnly="0" labelOnly="1" outline="0" fieldPosition="0">
        <references count="13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21"/>
          </reference>
          <reference field="15" count="1" selected="0">
            <x v="1216"/>
          </reference>
          <reference field="16" count="1" selected="0">
            <x v="55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85">
      <pivotArea dataOnly="0" labelOnly="1" outline="0" fieldPosition="0">
        <references count="13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5"/>
          </reference>
          <reference field="15" count="1" selected="0">
            <x v="1074"/>
          </reference>
          <reference field="16" count="1" selected="0">
            <x v="46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84">
      <pivotArea dataOnly="0" labelOnly="1" outline="0" fieldPosition="0">
        <references count="13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1"/>
          </reference>
          <reference field="15" count="1" selected="0">
            <x v="1011"/>
          </reference>
          <reference field="16" count="1" selected="0">
            <x v="421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83">
      <pivotArea dataOnly="0" labelOnly="1" outline="0" fieldPosition="0">
        <references count="13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9"/>
          </reference>
          <reference field="15" count="1" selected="0">
            <x v="989"/>
          </reference>
          <reference field="16" count="1" selected="0">
            <x v="494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82">
      <pivotArea dataOnly="0" labelOnly="1" outline="0" fieldPosition="0">
        <references count="13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21"/>
          </reference>
          <reference field="15" count="1" selected="0">
            <x v="1228"/>
          </reference>
          <reference field="16" count="1" selected="0">
            <x v="55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81">
      <pivotArea dataOnly="0" labelOnly="1" outline="0" fieldPosition="0">
        <references count="13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5"/>
          </reference>
          <reference field="15" count="1" selected="0">
            <x v="1144"/>
          </reference>
          <reference field="16" count="1" selected="0">
            <x v="523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80">
      <pivotArea dataOnly="0" labelOnly="1" outline="0" fieldPosition="0">
        <references count="13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11"/>
          </reference>
          <reference field="15" count="1" selected="0">
            <x v="1044"/>
          </reference>
          <reference field="16" count="1" selected="0">
            <x v="457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79">
      <pivotArea dataOnly="0" labelOnly="1" outline="0" fieldPosition="0">
        <references count="13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19"/>
          </reference>
          <reference field="15" count="1" selected="0">
            <x v="981"/>
          </reference>
          <reference field="16" count="1" selected="0">
            <x v="519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78">
      <pivotArea dataOnly="0" labelOnly="1" outline="0" fieldPosition="0">
        <references count="13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21"/>
          </reference>
          <reference field="15" count="1" selected="0">
            <x v="1208"/>
          </reference>
          <reference field="16" count="1" selected="0">
            <x v="55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77">
      <pivotArea dataOnly="0" labelOnly="1" outline="0" fieldPosition="0">
        <references count="13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5"/>
          </reference>
          <reference field="15" count="1" selected="0">
            <x v="1161"/>
          </reference>
          <reference field="16" count="1" selected="0">
            <x v="533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76">
      <pivotArea dataOnly="0" labelOnly="1" outline="0" fieldPosition="0">
        <references count="13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11"/>
          </reference>
          <reference field="15" count="1" selected="0">
            <x v="1056"/>
          </reference>
          <reference field="16" count="1" selected="0">
            <x v="479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75">
      <pivotArea dataOnly="0" labelOnly="1" outline="0" fieldPosition="0">
        <references count="13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19"/>
          </reference>
          <reference field="15" count="1" selected="0">
            <x v="988"/>
          </reference>
          <reference field="16" count="1" selected="0">
            <x v="51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74">
      <pivotArea dataOnly="0" labelOnly="1" outline="0" fieldPosition="0">
        <references count="13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21"/>
          </reference>
          <reference field="15" count="1" selected="0">
            <x v="1214"/>
          </reference>
          <reference field="16" count="1" selected="0">
            <x v="55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73">
      <pivotArea dataOnly="0" labelOnly="1" outline="0" fieldPosition="0">
        <references count="13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5"/>
          </reference>
          <reference field="15" count="1" selected="0">
            <x v="1030"/>
          </reference>
          <reference field="16" count="1" selected="0">
            <x v="529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72">
      <pivotArea dataOnly="0" labelOnly="1" outline="0" fieldPosition="0">
        <references count="13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11"/>
          </reference>
          <reference field="15" count="1" selected="0">
            <x v="927"/>
          </reference>
          <reference field="16" count="1" selected="0">
            <x v="393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71">
      <pivotArea dataOnly="0" labelOnly="1" outline="0" fieldPosition="0">
        <references count="13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19"/>
          </reference>
          <reference field="15" count="1" selected="0">
            <x v="906"/>
          </reference>
          <reference field="16" count="1" selected="0">
            <x v="518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70">
      <pivotArea dataOnly="0" labelOnly="1" outline="0" fieldPosition="0">
        <references count="13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21"/>
          </reference>
          <reference field="15" count="1" selected="0">
            <x v="1237"/>
          </reference>
          <reference field="16" count="1" selected="0">
            <x v="563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69">
      <pivotArea dataOnly="0" labelOnly="1" outline="0" fieldPosition="0">
        <references count="13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5"/>
          </reference>
          <reference field="15" count="1" selected="0">
            <x v="1107"/>
          </reference>
          <reference field="16" count="1" selected="0">
            <x v="49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68">
      <pivotArea dataOnly="0" labelOnly="1" outline="0" fieldPosition="0">
        <references count="13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11"/>
          </reference>
          <reference field="15" count="1" selected="0">
            <x v="1107"/>
          </reference>
          <reference field="16" count="1" selected="0">
            <x v="487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67">
      <pivotArea dataOnly="0" labelOnly="1" outline="0" fieldPosition="0">
        <references count="13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19"/>
          </reference>
          <reference field="15" count="1" selected="0">
            <x v="1115"/>
          </reference>
          <reference field="16" count="1" selected="0">
            <x v="540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66">
      <pivotArea dataOnly="0" labelOnly="1" outline="0" fieldPosition="0">
        <references count="13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21"/>
          </reference>
          <reference field="15" count="1" selected="0">
            <x v="1236"/>
          </reference>
          <reference field="16" count="1" selected="0">
            <x v="558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65">
      <pivotArea dataOnly="0" labelOnly="1" outline="0" fieldPosition="0">
        <references count="13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5"/>
          </reference>
          <reference field="15" count="1" selected="0">
            <x v="1139"/>
          </reference>
          <reference field="16" count="1" selected="0">
            <x v="48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64">
      <pivotArea dataOnly="0" labelOnly="1" outline="0" fieldPosition="0">
        <references count="13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1"/>
          </reference>
          <reference field="15" count="1" selected="0">
            <x v="1138"/>
          </reference>
          <reference field="16" count="1" selected="0">
            <x v="490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63">
      <pivotArea dataOnly="0" labelOnly="1" outline="0" fieldPosition="0">
        <references count="13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9"/>
          </reference>
          <reference field="15" count="1" selected="0">
            <x v="1001"/>
          </reference>
          <reference field="16" count="1" selected="0">
            <x v="521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62">
      <pivotArea dataOnly="0" labelOnly="1" outline="0" fieldPosition="0">
        <references count="13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21"/>
          </reference>
          <reference field="15" count="1" selected="0">
            <x v="1242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61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74"/>
          </reference>
          <reference field="16" count="1" selected="0">
            <x v="51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60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60"/>
          </reference>
          <reference field="16" count="1" selected="0">
            <x v="50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59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28"/>
          </reference>
          <reference field="16" count="1" selected="0">
            <x v="553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58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59"/>
          </reference>
          <reference field="16" count="1" selected="0">
            <x v="56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57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922"/>
          </reference>
          <reference field="16" count="1" selected="0">
            <x v="39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56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871"/>
          </reference>
          <reference field="16" count="1" selected="0">
            <x v="37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55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46"/>
          </reference>
          <reference field="16" count="1" selected="0">
            <x v="454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54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26"/>
          </reference>
          <reference field="16" count="1" selected="0">
            <x v="57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53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926"/>
          </reference>
          <reference field="16" count="1" selected="0">
            <x v="38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52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957"/>
          </reference>
          <reference field="16" count="1" selected="0">
            <x v="382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51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67"/>
          </reference>
          <reference field="16" count="1" selected="0">
            <x v="468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50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73"/>
          </reference>
          <reference field="16" count="1" selected="0">
            <x v="565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49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98"/>
          </reference>
          <reference field="16" count="1" selected="0">
            <x v="52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48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201"/>
          </reference>
          <reference field="16" count="1" selected="0">
            <x v="530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47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63"/>
          </reference>
          <reference field="16" count="1" selected="0">
            <x v="566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46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49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45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97"/>
          </reference>
          <reference field="16" count="1" selected="0">
            <x v="45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44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18"/>
          </reference>
          <reference field="16" count="1" selected="0">
            <x v="418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43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934"/>
          </reference>
          <reference field="16" count="1" selected="0">
            <x v="504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42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39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41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06"/>
          </reference>
          <reference field="16" count="1" selected="0">
            <x v="41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40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893"/>
          </reference>
          <reference field="16" count="1" selected="0">
            <x v="37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39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34"/>
          </reference>
          <reference field="16" count="1" selected="0">
            <x v="447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38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70"/>
          </reference>
          <reference field="16" count="1" selected="0">
            <x v="58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37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21"/>
          </reference>
          <reference field="16" count="1" selected="0">
            <x v="47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36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94"/>
          </reference>
          <reference field="16" count="1" selected="0">
            <x v="454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35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11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34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9"/>
          </reference>
          <reference field="16" count="1" selected="0">
            <x v="58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33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908"/>
          </reference>
          <reference field="16" count="1" selected="0">
            <x v="388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32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883"/>
          </reference>
          <reference field="16" count="1" selected="0">
            <x v="382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31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730"/>
          </reference>
          <reference field="16" count="1" selected="0">
            <x v="397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30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80"/>
          </reference>
          <reference field="16" count="1" selected="0">
            <x v="58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29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50"/>
          </reference>
          <reference field="16" count="1" selected="0">
            <x v="425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28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83"/>
          </reference>
          <reference field="16" count="1" selected="0">
            <x v="447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27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01"/>
          </reference>
          <reference field="16" count="1" selected="0">
            <x v="425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26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52"/>
          </reference>
          <reference field="16" count="1" selected="0">
            <x v="559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25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24"/>
          </reference>
          <reference field="16" count="1" selected="0">
            <x v="48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24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19"/>
          </reference>
          <reference field="16" count="1" selected="0">
            <x v="482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23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89"/>
          </reference>
          <reference field="16" count="1" selected="0">
            <x v="548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22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6"/>
          </reference>
          <reference field="16" count="1" selected="0">
            <x v="58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21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82"/>
          </reference>
          <reference field="16" count="1" selected="0">
            <x v="44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20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51"/>
          </reference>
          <reference field="16" count="1" selected="0">
            <x v="474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19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50"/>
          </reference>
          <reference field="16" count="1" selected="0">
            <x v="536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18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74"/>
          </reference>
          <reference field="16" count="1" selected="0">
            <x v="56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17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55"/>
          </reference>
          <reference field="16" count="1" selected="0">
            <x v="48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16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59"/>
          </reference>
          <reference field="16" count="1" selected="0">
            <x v="490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15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59"/>
          </reference>
          <reference field="16" count="1" selected="0">
            <x v="54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14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4"/>
          </reference>
          <reference field="16" count="1" selected="0">
            <x v="57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13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87"/>
          </reference>
          <reference field="16" count="1" selected="0">
            <x v="51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12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206"/>
          </reference>
          <reference field="16" count="1" selected="0">
            <x v="531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11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76"/>
          </reference>
          <reference field="16" count="1" selected="0">
            <x v="54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10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3"/>
          </reference>
          <reference field="16" count="1" selected="0">
            <x v="559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09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222"/>
          </reference>
          <reference field="16" count="1" selected="0">
            <x v="54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08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58"/>
          </reference>
          <reference field="16" count="1" selected="0">
            <x v="50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07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50"/>
          </reference>
          <reference field="16" count="1" selected="0">
            <x v="565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06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34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05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36"/>
          </reference>
          <reference field="16" count="1" selected="0">
            <x v="49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04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30"/>
          </reference>
          <reference field="16" count="1" selected="0">
            <x v="486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603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42"/>
          </reference>
          <reference field="16" count="1" selected="0">
            <x v="56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602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33"/>
          </reference>
          <reference field="16" count="1" selected="0">
            <x v="565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601">
      <pivotArea field="19" type="button" dataOnly="0" labelOnly="1" outline="0" axis="axisRow" fieldPosition="12"/>
    </format>
    <format dxfId="600">
      <pivotArea dataOnly="0" labelOnly="1" outline="0" fieldPosition="0">
        <references count="13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5"/>
          </reference>
          <reference field="15" count="1" selected="0">
            <x v="898"/>
          </reference>
          <reference field="16" count="1" selected="0">
            <x v="38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99">
      <pivotArea dataOnly="0" labelOnly="1" outline="0" fieldPosition="0">
        <references count="13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11"/>
          </reference>
          <reference field="15" count="1" selected="0">
            <x v="847"/>
          </reference>
          <reference field="16" count="1" selected="0">
            <x v="359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98">
      <pivotArea dataOnly="0" labelOnly="1" outline="0" fieldPosition="0">
        <references count="13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19"/>
          </reference>
          <reference field="15" count="1" selected="0">
            <x v="855"/>
          </reference>
          <reference field="16" count="1" selected="0">
            <x v="43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97">
      <pivotArea dataOnly="0" labelOnly="1" outline="0" fieldPosition="0">
        <references count="13">
          <reference field="0" count="1" selected="0">
            <x v="47"/>
          </reference>
          <reference field="1" count="1" selected="0">
            <x v="7"/>
          </reference>
          <reference field="2" count="0" selected="0"/>
          <reference field="6" count="1" selected="0">
            <x v="181"/>
          </reference>
          <reference field="11" count="1" selected="0">
            <x v="30"/>
          </reference>
          <reference field="12" count="1" selected="0">
            <x v="4"/>
          </reference>
          <reference field="13" count="1" selected="0">
            <x v="13"/>
          </reference>
          <reference field="14" count="1" selected="0">
            <x v="21"/>
          </reference>
          <reference field="15" count="1" selected="0">
            <x v="1241"/>
          </reference>
          <reference field="16" count="1" selected="0">
            <x v="56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96">
      <pivotArea dataOnly="0" labelOnly="1" outline="0" fieldPosition="0">
        <references count="13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5"/>
          </reference>
          <reference field="15" count="1" selected="0">
            <x v="770"/>
          </reference>
          <reference field="16" count="1" selected="0">
            <x v="28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95">
      <pivotArea dataOnly="0" labelOnly="1" outline="0" fieldPosition="0">
        <references count="13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11"/>
          </reference>
          <reference field="15" count="1" selected="0">
            <x v="791"/>
          </reference>
          <reference field="16" count="1" selected="0">
            <x v="596"/>
          </reference>
          <reference field="17" count="0" selected="0"/>
          <reference field="18" count="1" selected="0">
            <x v="2"/>
          </reference>
          <reference field="19" count="1">
            <x v="6"/>
          </reference>
        </references>
      </pivotArea>
    </format>
    <format dxfId="594">
      <pivotArea dataOnly="0" labelOnly="1" outline="0" fieldPosition="0">
        <references count="13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19"/>
          </reference>
          <reference field="15" count="1" selected="0">
            <x v="777"/>
          </reference>
          <reference field="16" count="1" selected="0">
            <x v="380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93">
      <pivotArea dataOnly="0" labelOnly="1" outline="0" fieldPosition="0">
        <references count="13">
          <reference field="0" count="1" selected="0">
            <x v="68"/>
          </reference>
          <reference field="1" count="1" selected="0">
            <x v="7"/>
          </reference>
          <reference field="2" count="0" selected="0"/>
          <reference field="6" count="1" selected="0">
            <x v="160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1"/>
          </reference>
          <reference field="14" count="1" selected="0">
            <x v="21"/>
          </reference>
          <reference field="15" count="1" selected="0">
            <x v="1223"/>
          </reference>
          <reference field="16" count="1" selected="0">
            <x v="49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92">
      <pivotArea dataOnly="0" labelOnly="1" outline="0" fieldPosition="0">
        <references count="13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5"/>
          </reference>
          <reference field="15" count="1" selected="0">
            <x v="1048"/>
          </reference>
          <reference field="16" count="1" selected="0">
            <x v="453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91">
      <pivotArea dataOnly="0" labelOnly="1" outline="0" fieldPosition="0">
        <references count="13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11"/>
          </reference>
          <reference field="15" count="1" selected="0">
            <x v="978"/>
          </reference>
          <reference field="16" count="1" selected="0">
            <x v="407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90">
      <pivotArea dataOnly="0" labelOnly="1" outline="0" fieldPosition="0">
        <references count="13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19"/>
          </reference>
          <reference field="15" count="1" selected="0">
            <x v="970"/>
          </reference>
          <reference field="16" count="1" selected="0">
            <x v="485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89">
      <pivotArea dataOnly="0" labelOnly="1" outline="0" fieldPosition="0">
        <references count="13">
          <reference field="0" count="1" selected="0">
            <x v="69"/>
          </reference>
          <reference field="1" count="1" selected="0">
            <x v="7"/>
          </reference>
          <reference field="2" count="0" selected="0"/>
          <reference field="6" count="1" selected="0">
            <x v="164"/>
          </reference>
          <reference field="11" count="1" selected="0">
            <x v="52"/>
          </reference>
          <reference field="12" count="1" selected="0">
            <x v="75"/>
          </reference>
          <reference field="13" count="1" selected="0">
            <x v="29"/>
          </reference>
          <reference field="14" count="1" selected="0">
            <x v="21"/>
          </reference>
          <reference field="15" count="1" selected="0">
            <x v="1246"/>
          </reference>
          <reference field="16" count="1" selected="0">
            <x v="56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88">
      <pivotArea dataOnly="0" labelOnly="1" outline="0" fieldPosition="0">
        <references count="13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5"/>
          </reference>
          <reference field="15" count="1" selected="0">
            <x v="1059"/>
          </reference>
          <reference field="16" count="1" selected="0">
            <x v="46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87">
      <pivotArea dataOnly="0" labelOnly="1" outline="0" fieldPosition="0">
        <references count="13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1"/>
          </reference>
          <reference field="15" count="1" selected="0">
            <x v="938"/>
          </reference>
          <reference field="16" count="1" selected="0">
            <x v="390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86">
      <pivotArea dataOnly="0" labelOnly="1" outline="0" fieldPosition="0">
        <references count="13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9"/>
          </reference>
          <reference field="15" count="1" selected="0">
            <x v="951"/>
          </reference>
          <reference field="16" count="1" selected="0">
            <x v="501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85">
      <pivotArea dataOnly="0" labelOnly="1" outline="0" fieldPosition="0">
        <references count="13">
          <reference field="0" count="1" selected="0">
            <x v="70"/>
          </reference>
          <reference field="1" count="1" selected="0">
            <x v="7"/>
          </reference>
          <reference field="2" count="0" selected="0"/>
          <reference field="6" count="1" selected="0">
            <x v="170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21"/>
          </reference>
          <reference field="15" count="1" selected="0">
            <x v="1216"/>
          </reference>
          <reference field="16" count="1" selected="0">
            <x v="55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84">
      <pivotArea dataOnly="0" labelOnly="1" outline="0" fieldPosition="0">
        <references count="13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5"/>
          </reference>
          <reference field="15" count="1" selected="0">
            <x v="1074"/>
          </reference>
          <reference field="16" count="1" selected="0">
            <x v="46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83">
      <pivotArea dataOnly="0" labelOnly="1" outline="0" fieldPosition="0">
        <references count="13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1"/>
          </reference>
          <reference field="15" count="1" selected="0">
            <x v="1011"/>
          </reference>
          <reference field="16" count="1" selected="0">
            <x v="421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82">
      <pivotArea dataOnly="0" labelOnly="1" outline="0" fieldPosition="0">
        <references count="13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19"/>
          </reference>
          <reference field="15" count="1" selected="0">
            <x v="989"/>
          </reference>
          <reference field="16" count="1" selected="0">
            <x v="494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81">
      <pivotArea dataOnly="0" labelOnly="1" outline="0" fieldPosition="0">
        <references count="13">
          <reference field="0" count="1" selected="0">
            <x v="71"/>
          </reference>
          <reference field="1" count="1" selected="0">
            <x v="7"/>
          </reference>
          <reference field="2" count="0" selected="0"/>
          <reference field="6" count="1" selected="0">
            <x v="171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24"/>
          </reference>
          <reference field="14" count="1" selected="0">
            <x v="21"/>
          </reference>
          <reference field="15" count="1" selected="0">
            <x v="1228"/>
          </reference>
          <reference field="16" count="1" selected="0">
            <x v="55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80">
      <pivotArea dataOnly="0" labelOnly="1" outline="0" fieldPosition="0">
        <references count="13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5"/>
          </reference>
          <reference field="15" count="1" selected="0">
            <x v="1144"/>
          </reference>
          <reference field="16" count="1" selected="0">
            <x v="523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79">
      <pivotArea dataOnly="0" labelOnly="1" outline="0" fieldPosition="0">
        <references count="13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11"/>
          </reference>
          <reference field="15" count="1" selected="0">
            <x v="1044"/>
          </reference>
          <reference field="16" count="1" selected="0">
            <x v="457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78">
      <pivotArea dataOnly="0" labelOnly="1" outline="0" fieldPosition="0">
        <references count="13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19"/>
          </reference>
          <reference field="15" count="1" selected="0">
            <x v="981"/>
          </reference>
          <reference field="16" count="1" selected="0">
            <x v="519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77">
      <pivotArea dataOnly="0" labelOnly="1" outline="0" fieldPosition="0">
        <references count="13">
          <reference field="0" count="1" selected="0">
            <x v="72"/>
          </reference>
          <reference field="1" count="1" selected="0">
            <x v="7"/>
          </reference>
          <reference field="2" count="0" selected="0"/>
          <reference field="6" count="1" selected="0">
            <x v="179"/>
          </reference>
          <reference field="11" count="1" selected="0">
            <x v="45"/>
          </reference>
          <reference field="12" count="1" selected="0">
            <x v="69"/>
          </reference>
          <reference field="13" count="1" selected="0">
            <x v="26"/>
          </reference>
          <reference field="14" count="1" selected="0">
            <x v="21"/>
          </reference>
          <reference field="15" count="1" selected="0">
            <x v="1208"/>
          </reference>
          <reference field="16" count="1" selected="0">
            <x v="55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76">
      <pivotArea dataOnly="0" labelOnly="1" outline="0" fieldPosition="0">
        <references count="13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5"/>
          </reference>
          <reference field="15" count="1" selected="0">
            <x v="1161"/>
          </reference>
          <reference field="16" count="1" selected="0">
            <x v="533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75">
      <pivotArea dataOnly="0" labelOnly="1" outline="0" fieldPosition="0">
        <references count="13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11"/>
          </reference>
          <reference field="15" count="1" selected="0">
            <x v="1056"/>
          </reference>
          <reference field="16" count="1" selected="0">
            <x v="479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74">
      <pivotArea dataOnly="0" labelOnly="1" outline="0" fieldPosition="0">
        <references count="13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19"/>
          </reference>
          <reference field="15" count="1" selected="0">
            <x v="988"/>
          </reference>
          <reference field="16" count="1" selected="0">
            <x v="51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73">
      <pivotArea dataOnly="0" labelOnly="1" outline="0" fieldPosition="0">
        <references count="13">
          <reference field="0" count="1" selected="0">
            <x v="73"/>
          </reference>
          <reference field="1" count="1" selected="0">
            <x v="7"/>
          </reference>
          <reference field="2" count="0" selected="0"/>
          <reference field="6" count="1" selected="0">
            <x v="180"/>
          </reference>
          <reference field="11" count="1" selected="0">
            <x v="47"/>
          </reference>
          <reference field="12" count="1" selected="0">
            <x v="71"/>
          </reference>
          <reference field="13" count="1" selected="0">
            <x v="27"/>
          </reference>
          <reference field="14" count="1" selected="0">
            <x v="21"/>
          </reference>
          <reference field="15" count="1" selected="0">
            <x v="1214"/>
          </reference>
          <reference field="16" count="1" selected="0">
            <x v="55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72">
      <pivotArea dataOnly="0" labelOnly="1" outline="0" fieldPosition="0">
        <references count="13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5"/>
          </reference>
          <reference field="15" count="1" selected="0">
            <x v="1030"/>
          </reference>
          <reference field="16" count="1" selected="0">
            <x v="529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71">
      <pivotArea dataOnly="0" labelOnly="1" outline="0" fieldPosition="0">
        <references count="13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11"/>
          </reference>
          <reference field="15" count="1" selected="0">
            <x v="927"/>
          </reference>
          <reference field="16" count="1" selected="0">
            <x v="393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70">
      <pivotArea dataOnly="0" labelOnly="1" outline="0" fieldPosition="0">
        <references count="13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19"/>
          </reference>
          <reference field="15" count="1" selected="0">
            <x v="906"/>
          </reference>
          <reference field="16" count="1" selected="0">
            <x v="518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69">
      <pivotArea dataOnly="0" labelOnly="1" outline="0" fieldPosition="0">
        <references count="13">
          <reference field="0" count="1" selected="0">
            <x v="74"/>
          </reference>
          <reference field="1" count="1" selected="0">
            <x v="7"/>
          </reference>
          <reference field="2" count="0" selected="0"/>
          <reference field="6" count="1" selected="0">
            <x v="168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6"/>
          </reference>
          <reference field="14" count="1" selected="0">
            <x v="21"/>
          </reference>
          <reference field="15" count="1" selected="0">
            <x v="1237"/>
          </reference>
          <reference field="16" count="1" selected="0">
            <x v="563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68">
      <pivotArea dataOnly="0" labelOnly="1" outline="0" fieldPosition="0">
        <references count="13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5"/>
          </reference>
          <reference field="15" count="1" selected="0">
            <x v="1107"/>
          </reference>
          <reference field="16" count="1" selected="0">
            <x v="49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67">
      <pivotArea dataOnly="0" labelOnly="1" outline="0" fieldPosition="0">
        <references count="13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11"/>
          </reference>
          <reference field="15" count="1" selected="0">
            <x v="1107"/>
          </reference>
          <reference field="16" count="1" selected="0">
            <x v="487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66">
      <pivotArea dataOnly="0" labelOnly="1" outline="0" fieldPosition="0">
        <references count="13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19"/>
          </reference>
          <reference field="15" count="1" selected="0">
            <x v="1115"/>
          </reference>
          <reference field="16" count="1" selected="0">
            <x v="540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65">
      <pivotArea dataOnly="0" labelOnly="1" outline="0" fieldPosition="0">
        <references count="13">
          <reference field="0" count="1" selected="0">
            <x v="75"/>
          </reference>
          <reference field="1" count="1" selected="0">
            <x v="7"/>
          </reference>
          <reference field="2" count="0" selected="0"/>
          <reference field="6" count="1" selected="0">
            <x v="158"/>
          </reference>
          <reference field="11" count="1" selected="0">
            <x v="9"/>
          </reference>
          <reference field="12" count="1" selected="0">
            <x v="55"/>
          </reference>
          <reference field="13" count="1" selected="0">
            <x v="40"/>
          </reference>
          <reference field="14" count="1" selected="0">
            <x v="21"/>
          </reference>
          <reference field="15" count="1" selected="0">
            <x v="1236"/>
          </reference>
          <reference field="16" count="1" selected="0">
            <x v="558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64">
      <pivotArea dataOnly="0" labelOnly="1" outline="0" fieldPosition="0">
        <references count="13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5"/>
          </reference>
          <reference field="15" count="1" selected="0">
            <x v="1139"/>
          </reference>
          <reference field="16" count="1" selected="0">
            <x v="48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63">
      <pivotArea dataOnly="0" labelOnly="1" outline="0" fieldPosition="0">
        <references count="13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1"/>
          </reference>
          <reference field="15" count="1" selected="0">
            <x v="1138"/>
          </reference>
          <reference field="16" count="1" selected="0">
            <x v="490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62">
      <pivotArea dataOnly="0" labelOnly="1" outline="0" fieldPosition="0">
        <references count="13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9"/>
          </reference>
          <reference field="15" count="1" selected="0">
            <x v="1001"/>
          </reference>
          <reference field="16" count="1" selected="0">
            <x v="521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61">
      <pivotArea dataOnly="0" labelOnly="1" outline="0" fieldPosition="0">
        <references count="13">
          <reference field="0" count="1" selected="0">
            <x v="78"/>
          </reference>
          <reference field="1" count="1" selected="0">
            <x v="7"/>
          </reference>
          <reference field="2" count="0" selected="0"/>
          <reference field="6" count="1" selected="0">
            <x v="183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21"/>
          </reference>
          <reference field="15" count="1" selected="0">
            <x v="1242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60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74"/>
          </reference>
          <reference field="16" count="1" selected="0">
            <x v="51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59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60"/>
          </reference>
          <reference field="16" count="1" selected="0">
            <x v="50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58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28"/>
          </reference>
          <reference field="16" count="1" selected="0">
            <x v="553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57">
      <pivotArea dataOnly="0" labelOnly="1" outline="0" fieldPosition="0">
        <references count="13">
          <reference field="0" count="1" selected="0">
            <x v="79"/>
          </reference>
          <reference field="1" count="1" selected="0">
            <x v="7"/>
          </reference>
          <reference field="2" count="0" selected="0"/>
          <reference field="6" count="1" selected="0">
            <x v="182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59"/>
          </reference>
          <reference field="16" count="1" selected="0">
            <x v="56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56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922"/>
          </reference>
          <reference field="16" count="1" selected="0">
            <x v="39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55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871"/>
          </reference>
          <reference field="16" count="1" selected="0">
            <x v="37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54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46"/>
          </reference>
          <reference field="16" count="1" selected="0">
            <x v="454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53">
      <pivotArea dataOnly="0" labelOnly="1" outline="0" fieldPosition="0">
        <references count="13">
          <reference field="0" count="1" selected="0">
            <x v="80"/>
          </reference>
          <reference field="1" count="1" selected="0">
            <x v="7"/>
          </reference>
          <reference field="2" count="0" selected="0"/>
          <reference field="6" count="1" selected="0">
            <x v="161"/>
          </reference>
          <reference field="11" count="1" selected="0">
            <x v="76"/>
          </reference>
          <reference field="12" count="1" selected="0">
            <x v="62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26"/>
          </reference>
          <reference field="16" count="1" selected="0">
            <x v="57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52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926"/>
          </reference>
          <reference field="16" count="1" selected="0">
            <x v="38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51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957"/>
          </reference>
          <reference field="16" count="1" selected="0">
            <x v="382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50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67"/>
          </reference>
          <reference field="16" count="1" selected="0">
            <x v="468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49">
      <pivotArea dataOnly="0" labelOnly="1" outline="0" fieldPosition="0">
        <references count="13">
          <reference field="0" count="1" selected="0">
            <x v="81"/>
          </reference>
          <reference field="1" count="1" selected="0">
            <x v="7"/>
          </reference>
          <reference field="2" count="0" selected="0"/>
          <reference field="6" count="1" selected="0">
            <x v="162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73"/>
          </reference>
          <reference field="16" count="1" selected="0">
            <x v="565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48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98"/>
          </reference>
          <reference field="16" count="1" selected="0">
            <x v="52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47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201"/>
          </reference>
          <reference field="16" count="1" selected="0">
            <x v="530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46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63"/>
          </reference>
          <reference field="16" count="1" selected="0">
            <x v="566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45">
      <pivotArea dataOnly="0" labelOnly="1" outline="0" fieldPosition="0">
        <references count="13">
          <reference field="0" count="1" selected="0">
            <x v="82"/>
          </reference>
          <reference field="1" count="1" selected="0">
            <x v="7"/>
          </reference>
          <reference field="2" count="0" selected="0"/>
          <reference field="6" count="1" selected="0">
            <x v="16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49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44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97"/>
          </reference>
          <reference field="16" count="1" selected="0">
            <x v="45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43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18"/>
          </reference>
          <reference field="16" count="1" selected="0">
            <x v="418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42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934"/>
          </reference>
          <reference field="16" count="1" selected="0">
            <x v="504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41">
      <pivotArea dataOnly="0" labelOnly="1" outline="0" fieldPosition="0">
        <references count="13">
          <reference field="0" count="1" selected="0">
            <x v="83"/>
          </reference>
          <reference field="1" count="1" selected="0">
            <x v="7"/>
          </reference>
          <reference field="2" count="0" selected="0"/>
          <reference field="6" count="1" selected="0">
            <x v="165"/>
          </reference>
          <reference field="11" count="1" selected="0">
            <x v="34"/>
          </reference>
          <reference field="12" count="1" selected="0">
            <x v="26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39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40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06"/>
          </reference>
          <reference field="16" count="1" selected="0">
            <x v="41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39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893"/>
          </reference>
          <reference field="16" count="1" selected="0">
            <x v="37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38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34"/>
          </reference>
          <reference field="16" count="1" selected="0">
            <x v="447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37">
      <pivotArea dataOnly="0" labelOnly="1" outline="0" fieldPosition="0">
        <references count="13">
          <reference field="0" count="1" selected="0">
            <x v="84"/>
          </reference>
          <reference field="1" count="1" selected="0">
            <x v="7"/>
          </reference>
          <reference field="2" count="0" selected="0"/>
          <reference field="6" count="1" selected="0">
            <x v="166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70"/>
          </reference>
          <reference field="16" count="1" selected="0">
            <x v="58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36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21"/>
          </reference>
          <reference field="16" count="1" selected="0">
            <x v="47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35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94"/>
          </reference>
          <reference field="16" count="1" selected="0">
            <x v="454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34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11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33">
      <pivotArea dataOnly="0" labelOnly="1" outline="0" fieldPosition="0">
        <references count="13">
          <reference field="0" count="1" selected="0">
            <x v="85"/>
          </reference>
          <reference field="1" count="1" selected="0">
            <x v="7"/>
          </reference>
          <reference field="2" count="0" selected="0"/>
          <reference field="6" count="1" selected="0">
            <x v="167"/>
          </reference>
          <reference field="11" count="1" selected="0">
            <x v="32"/>
          </reference>
          <reference field="12" count="1" selected="0">
            <x v="24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9"/>
          </reference>
          <reference field="16" count="1" selected="0">
            <x v="58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32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908"/>
          </reference>
          <reference field="16" count="1" selected="0">
            <x v="388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31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883"/>
          </reference>
          <reference field="16" count="1" selected="0">
            <x v="382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30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730"/>
          </reference>
          <reference field="16" count="1" selected="0">
            <x v="397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29">
      <pivotArea dataOnly="0" labelOnly="1" outline="0" fieldPosition="0">
        <references count="13">
          <reference field="0" count="1" selected="0">
            <x v="86"/>
          </reference>
          <reference field="1" count="1" selected="0">
            <x v="7"/>
          </reference>
          <reference field="2" count="0" selected="0"/>
          <reference field="6" count="1" selected="0">
            <x v="169"/>
          </reference>
          <reference field="11" count="1" selected="0">
            <x v="55"/>
          </reference>
          <reference field="12" count="1" selected="0">
            <x v="15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80"/>
          </reference>
          <reference field="16" count="1" selected="0">
            <x v="58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28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50"/>
          </reference>
          <reference field="16" count="1" selected="0">
            <x v="425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27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83"/>
          </reference>
          <reference field="16" count="1" selected="0">
            <x v="447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26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801"/>
          </reference>
          <reference field="16" count="1" selected="0">
            <x v="425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25">
      <pivotArea dataOnly="0" labelOnly="1" outline="0" fieldPosition="0">
        <references count="13">
          <reference field="0" count="1" selected="0">
            <x v="87"/>
          </reference>
          <reference field="1" count="1" selected="0">
            <x v="7"/>
          </reference>
          <reference field="2" count="0" selected="0"/>
          <reference field="6" count="1" selected="0">
            <x v="172"/>
          </reference>
          <reference field="11" count="1" selected="0">
            <x v="49"/>
          </reference>
          <reference field="12" count="1" selected="0">
            <x v="8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52"/>
          </reference>
          <reference field="16" count="1" selected="0">
            <x v="559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24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24"/>
          </reference>
          <reference field="16" count="1" selected="0">
            <x v="48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23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19"/>
          </reference>
          <reference field="16" count="1" selected="0">
            <x v="482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22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89"/>
          </reference>
          <reference field="16" count="1" selected="0">
            <x v="548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21">
      <pivotArea dataOnly="0" labelOnly="1" outline="0" fieldPosition="0">
        <references count="13">
          <reference field="0" count="1" selected="0">
            <x v="88"/>
          </reference>
          <reference field="1" count="1" selected="0">
            <x v="7"/>
          </reference>
          <reference field="2" count="0" selected="0"/>
          <reference field="6" count="1" selected="0">
            <x v="173"/>
          </reference>
          <reference field="11" count="1" selected="0">
            <x v="29"/>
          </reference>
          <reference field="12" count="1" selected="0">
            <x v="31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6"/>
          </reference>
          <reference field="16" count="1" selected="0">
            <x v="58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20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082"/>
          </reference>
          <reference field="16" count="1" selected="0">
            <x v="44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19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51"/>
          </reference>
          <reference field="16" count="1" selected="0">
            <x v="474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18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50"/>
          </reference>
          <reference field="16" count="1" selected="0">
            <x v="536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17">
      <pivotArea dataOnly="0" labelOnly="1" outline="0" fieldPosition="0">
        <references count="13">
          <reference field="0" count="1" selected="0">
            <x v="89"/>
          </reference>
          <reference field="1" count="1" selected="0">
            <x v="7"/>
          </reference>
          <reference field="2" count="0" selected="0"/>
          <reference field="6" count="1" selected="0">
            <x v="174"/>
          </reference>
          <reference field="11" count="1" selected="0">
            <x v="21"/>
          </reference>
          <reference field="12" count="1" selected="0">
            <x v="30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74"/>
          </reference>
          <reference field="16" count="1" selected="0">
            <x v="56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16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55"/>
          </reference>
          <reference field="16" count="1" selected="0">
            <x v="48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15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59"/>
          </reference>
          <reference field="16" count="1" selected="0">
            <x v="490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14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59"/>
          </reference>
          <reference field="16" count="1" selected="0">
            <x v="54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13">
      <pivotArea dataOnly="0" labelOnly="1" outline="0" fieldPosition="0">
        <references count="13">
          <reference field="0" count="1" selected="0">
            <x v="90"/>
          </reference>
          <reference field="1" count="1" selected="0">
            <x v="7"/>
          </reference>
          <reference field="2" count="0" selected="0"/>
          <reference field="6" count="1" selected="0">
            <x v="175"/>
          </reference>
          <reference field="11" count="1" selected="0">
            <x v="16"/>
          </reference>
          <reference field="12" count="1" selected="0">
            <x v="49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4"/>
          </reference>
          <reference field="16" count="1" selected="0">
            <x v="57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12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87"/>
          </reference>
          <reference field="16" count="1" selected="0">
            <x v="51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11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206"/>
          </reference>
          <reference field="16" count="1" selected="0">
            <x v="531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10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076"/>
          </reference>
          <reference field="16" count="1" selected="0">
            <x v="54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09">
      <pivotArea dataOnly="0" labelOnly="1" outline="0" fieldPosition="0">
        <references count="13">
          <reference field="0" count="1" selected="0">
            <x v="91"/>
          </reference>
          <reference field="1" count="1" selected="0">
            <x v="7"/>
          </reference>
          <reference field="2" count="0" selected="0"/>
          <reference field="6" count="1" selected="0">
            <x v="176"/>
          </reference>
          <reference field="11" count="1" selected="0">
            <x v="24"/>
          </reference>
          <reference field="12" count="1" selected="0">
            <x v="53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63"/>
          </reference>
          <reference field="16" count="1" selected="0">
            <x v="559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08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222"/>
          </reference>
          <reference field="16" count="1" selected="0">
            <x v="542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07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58"/>
          </reference>
          <reference field="16" count="1" selected="0">
            <x v="505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06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50"/>
          </reference>
          <reference field="16" count="1" selected="0">
            <x v="565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05">
      <pivotArea dataOnly="0" labelOnly="1" outline="0" fieldPosition="0">
        <references count="13">
          <reference field="0" count="1" selected="0">
            <x v="92"/>
          </reference>
          <reference field="1" count="1" selected="0">
            <x v="7"/>
          </reference>
          <reference field="2" count="0" selected="0"/>
          <reference field="6" count="1" selected="0">
            <x v="177"/>
          </reference>
          <reference field="11" count="1" selected="0">
            <x v="20"/>
          </reference>
          <reference field="12" count="1" selected="0">
            <x v="40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34"/>
          </reference>
          <reference field="16" count="1" selected="0">
            <x v="55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04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1136"/>
          </reference>
          <reference field="16" count="1" selected="0">
            <x v="49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503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30"/>
          </reference>
          <reference field="16" count="1" selected="0">
            <x v="486"/>
          </reference>
          <reference field="17" count="0" selected="0"/>
          <reference field="18" count="1" selected="0">
            <x v="2"/>
          </reference>
          <reference field="19" count="1">
            <x v="4"/>
          </reference>
        </references>
      </pivotArea>
    </format>
    <format dxfId="502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19"/>
          </reference>
          <reference field="15" count="1" selected="0">
            <x v="1142"/>
          </reference>
          <reference field="16" count="1" selected="0">
            <x v="562"/>
          </reference>
          <reference field="17" count="0" selected="0"/>
          <reference field="18" count="1" selected="0">
            <x v="2"/>
          </reference>
          <reference field="19" count="1">
            <x v="5"/>
          </reference>
        </references>
      </pivotArea>
    </format>
    <format dxfId="501">
      <pivotArea dataOnly="0" labelOnly="1" outline="0" fieldPosition="0">
        <references count="13">
          <reference field="0" count="1" selected="0">
            <x v="93"/>
          </reference>
          <reference field="1" count="1" selected="0">
            <x v="7"/>
          </reference>
          <reference field="2" count="0" selected="0"/>
          <reference field="6" count="1" selected="0">
            <x v="178"/>
          </reference>
          <reference field="11" count="1" selected="0">
            <x v="7"/>
          </reference>
          <reference field="12" count="1" selected="0">
            <x v="52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33"/>
          </reference>
          <reference field="16" count="1" selected="0">
            <x v="565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showDrill="0" useAutoFormatting="1" rowGrandTotals="0" colGrandTotals="0" itemPrintTitles="1" createdVersion="4" indent="0" compact="0" compactData="0" multipleFieldFilters="0" chartFormat="3">
  <location ref="A2:M155" firstHeaderRow="1" firstDataRow="1" firstDataCol="13"/>
  <pivotFields count="26"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51"/>
        <item x="52"/>
        <item x="53"/>
        <item x="54"/>
        <item x="55"/>
        <item x="56"/>
        <item x="57"/>
        <item x="34"/>
        <item x="35"/>
        <item x="36"/>
        <item x="37"/>
        <item x="38"/>
        <item m="1" x="95"/>
        <item x="5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93"/>
        <item x="78"/>
        <item x="86"/>
        <item x="79"/>
        <item x="87"/>
        <item x="80"/>
        <item x="88"/>
        <item x="89"/>
        <item x="81"/>
        <item x="82"/>
        <item x="83"/>
        <item x="84"/>
        <item x="85"/>
        <item x="90"/>
        <item x="91"/>
        <item x="92"/>
        <item x="77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7"/>
        <item x="2"/>
        <item x="0"/>
        <item x="5"/>
        <item x="3"/>
        <item x="4"/>
        <item x="1"/>
        <item x="6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3"/>
        <item x="5"/>
        <item x="0"/>
        <item x="9"/>
        <item x="11"/>
        <item x="7"/>
        <item x="12"/>
        <item x="10"/>
        <item x="8"/>
        <item x="14"/>
        <item x="6"/>
        <item x="4"/>
        <item x="1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89">
        <item m="1" x="86"/>
        <item m="1" x="87"/>
        <item m="1" x="88"/>
        <item m="1" x="85"/>
        <item x="16"/>
        <item x="54"/>
        <item x="17"/>
        <item x="18"/>
        <item x="19"/>
        <item x="20"/>
        <item x="44"/>
        <item x="6"/>
        <item x="5"/>
        <item x="10"/>
        <item x="9"/>
        <item x="12"/>
        <item x="11"/>
        <item x="7"/>
        <item x="8"/>
        <item x="13"/>
        <item x="60"/>
        <item x="74"/>
        <item x="0"/>
        <item x="2"/>
        <item x="76"/>
        <item x="4"/>
        <item x="3"/>
        <item x="61"/>
        <item x="22"/>
        <item x="23"/>
        <item x="24"/>
        <item x="25"/>
        <item x="27"/>
        <item x="77"/>
        <item x="62"/>
        <item x="63"/>
        <item x="28"/>
        <item x="30"/>
        <item x="31"/>
        <item x="32"/>
        <item x="48"/>
        <item x="47"/>
        <item x="46"/>
        <item x="49"/>
        <item x="36"/>
        <item x="34"/>
        <item x="38"/>
        <item x="37"/>
        <item x="33"/>
        <item x="50"/>
        <item x="65"/>
        <item x="78"/>
        <item x="21"/>
        <item x="58"/>
        <item x="59"/>
        <item x="66"/>
        <item x="14"/>
        <item x="79"/>
        <item x="80"/>
        <item x="45"/>
        <item x="71"/>
        <item x="1"/>
        <item x="67"/>
        <item x="68"/>
        <item x="26"/>
        <item x="43"/>
        <item x="81"/>
        <item x="29"/>
        <item x="82"/>
        <item x="42"/>
        <item x="69"/>
        <item x="70"/>
        <item x="57"/>
        <item x="64"/>
        <item x="52"/>
        <item x="39"/>
        <item x="40"/>
        <item x="41"/>
        <item x="15"/>
        <item x="56"/>
        <item x="51"/>
        <item x="55"/>
        <item x="72"/>
        <item x="83"/>
        <item x="75"/>
        <item x="53"/>
        <item x="73"/>
        <item x="8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m="1" x="175"/>
        <item m="1" x="104"/>
        <item m="1" x="145"/>
        <item m="1" x="174"/>
        <item m="1" x="105"/>
        <item m="1" x="197"/>
        <item m="1" x="179"/>
        <item m="1" x="159"/>
        <item m="1" x="139"/>
        <item m="1" x="128"/>
        <item m="1" x="120"/>
        <item m="1" x="116"/>
        <item m="1" x="103"/>
        <item m="1" x="173"/>
        <item m="1" x="195"/>
        <item m="1" x="178"/>
        <item m="1" x="96"/>
        <item m="1" x="188"/>
        <item m="1" x="186"/>
        <item m="1" x="141"/>
        <item m="1" x="158"/>
        <item m="1" x="138"/>
        <item m="1" x="156"/>
        <item m="1" x="118"/>
        <item m="1" x="144"/>
        <item m="1" x="164"/>
        <item m="1" x="189"/>
        <item m="1" x="166"/>
        <item m="1" x="157"/>
        <item m="1" x="163"/>
        <item m="1" x="135"/>
        <item m="1" x="150"/>
        <item m="1" x="108"/>
        <item m="1" x="100"/>
        <item m="1" x="168"/>
        <item m="1" x="171"/>
        <item m="1" x="123"/>
        <item m="1" x="107"/>
        <item m="1" x="99"/>
        <item m="1" x="192"/>
        <item m="1" x="119"/>
        <item m="1" x="161"/>
        <item m="1" x="182"/>
        <item x="64"/>
        <item x="52"/>
        <item m="1" x="176"/>
        <item m="1" x="121"/>
        <item m="1" x="133"/>
        <item m="1" x="132"/>
        <item m="1" x="154"/>
        <item m="1" x="151"/>
        <item m="1" x="127"/>
        <item m="1" x="143"/>
        <item m="1" x="162"/>
        <item m="1" x="148"/>
        <item m="1" x="112"/>
        <item x="50"/>
        <item x="39"/>
        <item x="18"/>
        <item x="19"/>
        <item x="20"/>
        <item x="21"/>
        <item x="44"/>
        <item x="6"/>
        <item x="5"/>
        <item x="10"/>
        <item x="9"/>
        <item x="12"/>
        <item x="11"/>
        <item x="40"/>
        <item x="7"/>
        <item x="14"/>
        <item x="8"/>
        <item x="13"/>
        <item x="45"/>
        <item x="0"/>
        <item x="1"/>
        <item x="2"/>
        <item x="4"/>
        <item x="3"/>
        <item x="22"/>
        <item x="23"/>
        <item x="24"/>
        <item x="25"/>
        <item x="35"/>
        <item x="26"/>
        <item x="27"/>
        <item x="43"/>
        <item x="41"/>
        <item x="28"/>
        <item x="29"/>
        <item x="30"/>
        <item x="31"/>
        <item x="32"/>
        <item x="48"/>
        <item x="47"/>
        <item x="46"/>
        <item x="49"/>
        <item x="36"/>
        <item x="34"/>
        <item x="38"/>
        <item x="37"/>
        <item x="33"/>
        <item x="42"/>
        <item x="15"/>
        <item x="16"/>
        <item x="17"/>
        <item m="1" x="101"/>
        <item m="1" x="129"/>
        <item m="1" x="167"/>
        <item m="1" x="130"/>
        <item m="1" x="113"/>
        <item m="1" x="149"/>
        <item m="1" x="142"/>
        <item m="1" x="97"/>
        <item m="1" x="155"/>
        <item m="1" x="165"/>
        <item m="1" x="180"/>
        <item m="1" x="95"/>
        <item x="56"/>
        <item m="1" x="160"/>
        <item m="1" x="147"/>
        <item m="1" x="93"/>
        <item m="1" x="181"/>
        <item m="1" x="94"/>
        <item m="1" x="185"/>
        <item m="1" x="110"/>
        <item m="1" x="136"/>
        <item m="1" x="187"/>
        <item m="1" x="106"/>
        <item m="1" x="114"/>
        <item m="1" x="172"/>
        <item m="1" x="184"/>
        <item m="1" x="177"/>
        <item m="1" x="102"/>
        <item m="1" x="131"/>
        <item m="1" x="117"/>
        <item m="1" x="169"/>
        <item m="1" x="199"/>
        <item m="1" x="183"/>
        <item m="1" x="111"/>
        <item m="1" x="122"/>
        <item m="1" x="124"/>
        <item m="1" x="126"/>
        <item m="1" x="153"/>
        <item m="1" x="125"/>
        <item m="1" x="194"/>
        <item m="1" x="152"/>
        <item m="1" x="198"/>
        <item m="1" x="191"/>
        <item m="1" x="109"/>
        <item m="1" x="146"/>
        <item m="1" x="140"/>
        <item m="1" x="193"/>
        <item m="1" x="190"/>
        <item m="1" x="137"/>
        <item x="51"/>
        <item x="55"/>
        <item x="72"/>
        <item m="1" x="170"/>
        <item x="65"/>
        <item x="84"/>
        <item x="77"/>
        <item x="85"/>
        <item x="66"/>
        <item x="78"/>
        <item x="86"/>
        <item x="87"/>
        <item x="71"/>
        <item x="79"/>
        <item x="67"/>
        <item x="68"/>
        <item x="80"/>
        <item x="81"/>
        <item x="82"/>
        <item x="83"/>
        <item x="88"/>
        <item x="89"/>
        <item x="90"/>
        <item x="69"/>
        <item x="70"/>
        <item x="57"/>
        <item x="76"/>
        <item x="91"/>
        <item m="1" x="98"/>
        <item m="1" x="196"/>
        <item m="1" x="134"/>
        <item x="75"/>
        <item x="53"/>
        <item m="1" x="115"/>
        <item x="58"/>
        <item x="59"/>
        <item x="60"/>
        <item x="74"/>
        <item x="61"/>
        <item x="62"/>
        <item x="63"/>
        <item x="54"/>
        <item x="73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1">
        <item x="35"/>
        <item x="49"/>
        <item x="38"/>
        <item x="34"/>
        <item x="36"/>
        <item x="47"/>
        <item x="48"/>
        <item x="79"/>
        <item x="37"/>
        <item x="67"/>
        <item x="45"/>
        <item x="68"/>
        <item x="31"/>
        <item x="32"/>
        <item x="30"/>
        <item x="28"/>
        <item x="62"/>
        <item x="46"/>
        <item x="33"/>
        <item x="29"/>
        <item x="78"/>
        <item x="74"/>
        <item x="61"/>
        <item x="26"/>
        <item x="77"/>
        <item x="27"/>
        <item x="25"/>
        <item x="24"/>
        <item x="55"/>
        <item x="73"/>
        <item x="56"/>
        <item x="44"/>
        <item x="76"/>
        <item x="59"/>
        <item x="70"/>
        <item x="7"/>
        <item x="22"/>
        <item x="23"/>
        <item x="14"/>
        <item x="43"/>
        <item x="8"/>
        <item x="5"/>
        <item x="6"/>
        <item x="39"/>
        <item x="13"/>
        <item x="65"/>
        <item x="42"/>
        <item x="66"/>
        <item x="60"/>
        <item x="72"/>
        <item x="3"/>
        <item x="4"/>
        <item x="64"/>
        <item x="40"/>
        <item x="41"/>
        <item x="71"/>
        <item x="2"/>
        <item x="11"/>
        <item x="1"/>
        <item x="0"/>
        <item x="58"/>
        <item x="50"/>
        <item x="12"/>
        <item x="57"/>
        <item x="9"/>
        <item x="10"/>
        <item x="16"/>
        <item x="54"/>
        <item x="15"/>
        <item x="51"/>
        <item x="53"/>
        <item x="52"/>
        <item x="20"/>
        <item x="21"/>
        <item x="18"/>
        <item x="17"/>
        <item x="75"/>
        <item x="19"/>
        <item x="63"/>
        <item x="69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1">
        <item x="38"/>
        <item x="34"/>
        <item x="36"/>
        <item x="37"/>
        <item x="56"/>
        <item x="35"/>
        <item x="25"/>
        <item x="24"/>
        <item x="72"/>
        <item x="60"/>
        <item x="23"/>
        <item x="4"/>
        <item x="3"/>
        <item x="22"/>
        <item x="49"/>
        <item x="71"/>
        <item x="2"/>
        <item x="1"/>
        <item x="0"/>
        <item x="47"/>
        <item x="45"/>
        <item x="68"/>
        <item x="59"/>
        <item x="46"/>
        <item x="76"/>
        <item x="14"/>
        <item x="70"/>
        <item x="13"/>
        <item x="7"/>
        <item x="8"/>
        <item x="61"/>
        <item x="73"/>
        <item x="11"/>
        <item x="10"/>
        <item x="21"/>
        <item x="27"/>
        <item x="57"/>
        <item x="12"/>
        <item x="29"/>
        <item x="9"/>
        <item x="78"/>
        <item x="58"/>
        <item x="52"/>
        <item x="26"/>
        <item x="44"/>
        <item x="17"/>
        <item x="18"/>
        <item x="6"/>
        <item x="5"/>
        <item x="74"/>
        <item x="62"/>
        <item x="48"/>
        <item x="79"/>
        <item x="77"/>
        <item x="33"/>
        <item x="67"/>
        <item x="30"/>
        <item x="28"/>
        <item x="32"/>
        <item x="31"/>
        <item x="19"/>
        <item x="20"/>
        <item x="75"/>
        <item x="55"/>
        <item x="51"/>
        <item x="53"/>
        <item x="54"/>
        <item x="15"/>
        <item x="16"/>
        <item x="65"/>
        <item x="42"/>
        <item x="66"/>
        <item x="43"/>
        <item x="41"/>
        <item x="40"/>
        <item x="64"/>
        <item x="39"/>
        <item x="50"/>
        <item x="63"/>
        <item x="69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0"/>
        <item x="1"/>
        <item x="6"/>
        <item x="4"/>
        <item x="0"/>
        <item x="3"/>
        <item x="25"/>
        <item x="2"/>
        <item x="26"/>
        <item m="1" x="42"/>
        <item x="7"/>
        <item x="12"/>
        <item x="27"/>
        <item x="28"/>
        <item x="10"/>
        <item x="11"/>
        <item x="8"/>
        <item x="9"/>
        <item x="29"/>
        <item x="30"/>
        <item x="24"/>
        <item x="32"/>
        <item x="13"/>
        <item x="38"/>
        <item x="31"/>
        <item x="16"/>
        <item x="34"/>
        <item x="35"/>
        <item x="15"/>
        <item x="33"/>
        <item x="14"/>
        <item x="17"/>
        <item x="18"/>
        <item x="39"/>
        <item x="20"/>
        <item x="19"/>
        <item x="36"/>
        <item x="21"/>
        <item x="23"/>
        <item x="22"/>
        <item x="37"/>
        <item x="4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h="1" x="33"/>
        <item h="1" x="43"/>
        <item h="1" x="13"/>
        <item h="1" x="14"/>
        <item h="1" x="25"/>
        <item h="1" x="30"/>
        <item h="1" x="31"/>
        <item h="1" x="24"/>
        <item h="1" x="23"/>
        <item h="1" x="28"/>
        <item h="1" x="34"/>
        <item x="1"/>
        <item h="1" x="35"/>
        <item h="1" x="22"/>
        <item h="1" x="41"/>
        <item h="1" x="38"/>
        <item h="1" x="42"/>
        <item h="1" x="2"/>
        <item h="1" x="0"/>
        <item h="1" x="4"/>
        <item h="1" x="8"/>
        <item h="1" x="16"/>
        <item h="1" x="17"/>
        <item h="1" x="12"/>
        <item h="1" x="9"/>
        <item h="1" x="3"/>
        <item x="5"/>
        <item h="1" x="36"/>
        <item h="1" x="39"/>
        <item h="1" x="6"/>
        <item h="1" m="1" x="47"/>
        <item x="45"/>
        <item h="1" x="46"/>
        <item h="1" x="44"/>
        <item h="1" x="7"/>
        <item h="1" x="10"/>
        <item h="1" x="11"/>
        <item h="1" x="15"/>
        <item h="1" x="18"/>
        <item h="1" x="19"/>
        <item h="1" x="20"/>
        <item h="1" x="21"/>
        <item h="1" x="26"/>
        <item h="1" x="27"/>
        <item h="1" x="29"/>
        <item h="1" x="37"/>
        <item h="1" x="32"/>
        <item h="1"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06">
        <item x="145"/>
        <item x="541"/>
        <item x="0"/>
        <item x="518"/>
        <item x="556"/>
        <item x="546"/>
        <item x="65"/>
        <item x="533"/>
        <item x="48"/>
        <item x="27"/>
        <item x="21"/>
        <item x="83"/>
        <item x="482"/>
        <item x="119"/>
        <item x="551"/>
        <item x="131"/>
        <item x="89"/>
        <item x="43"/>
        <item x="60"/>
        <item x="55"/>
        <item x="141"/>
        <item x="135"/>
        <item x="486"/>
        <item x="478"/>
        <item x="101"/>
        <item x="491"/>
        <item x="127"/>
        <item x="1274"/>
        <item x="123"/>
        <item x="110"/>
        <item x="82"/>
        <item x="4"/>
        <item x="33"/>
        <item x="116"/>
        <item x="112"/>
        <item x="24"/>
        <item x="15"/>
        <item x="107"/>
        <item x="13"/>
        <item x="41"/>
        <item x="548"/>
        <item x="557"/>
        <item x="67"/>
        <item x="50"/>
        <item x="88"/>
        <item x="29"/>
        <item x="534"/>
        <item x="68"/>
        <item x="120"/>
        <item x="542"/>
        <item x="147"/>
        <item x="114"/>
        <item x="22"/>
        <item x="20"/>
        <item x="519"/>
        <item x="2"/>
        <item x="31"/>
        <item x="84"/>
        <item x="45"/>
        <item x="132"/>
        <item x="483"/>
        <item x="26"/>
        <item x="90"/>
        <item x="552"/>
        <item x="44"/>
        <item x="61"/>
        <item x="57"/>
        <item x="77"/>
        <item x="80"/>
        <item x="139"/>
        <item x="142"/>
        <item x="113"/>
        <item x="136"/>
        <item x="91"/>
        <item x="525"/>
        <item x="8"/>
        <item x="3"/>
        <item x="538"/>
        <item x="96"/>
        <item x="99"/>
        <item x="76"/>
        <item x="488"/>
        <item x="53"/>
        <item x="103"/>
        <item x="85"/>
        <item x="148"/>
        <item x="528"/>
        <item x="479"/>
        <item x="94"/>
        <item x="14"/>
        <item x="23"/>
        <item x="117"/>
        <item x="73"/>
        <item x="106"/>
        <item x="11"/>
        <item x="35"/>
        <item x="109"/>
        <item x="72"/>
        <item x="128"/>
        <item x="133"/>
        <item x="493"/>
        <item x="30"/>
        <item x="520"/>
        <item x="38"/>
        <item x="97"/>
        <item x="18"/>
        <item x="1275"/>
        <item x="484"/>
        <item x="66"/>
        <item x="553"/>
        <item x="560"/>
        <item x="79"/>
        <item x="74"/>
        <item x="530"/>
        <item x="146"/>
        <item x="547"/>
        <item x="95"/>
        <item x="121"/>
        <item x="51"/>
        <item x="56"/>
        <item x="543"/>
        <item x="1"/>
        <item x="531"/>
        <item x="69"/>
        <item x="71"/>
        <item x="39"/>
        <item x="487"/>
        <item x="124"/>
        <item x="494"/>
        <item x="28"/>
        <item x="480"/>
        <item x="58"/>
        <item x="49"/>
        <item x="492"/>
        <item x="86"/>
        <item x="62"/>
        <item x="7"/>
        <item x="489"/>
        <item x="535"/>
        <item x="46"/>
        <item x="1277"/>
        <item x="143"/>
        <item x="102"/>
        <item x="1133"/>
        <item x="1140"/>
        <item x="1253"/>
        <item x="1254"/>
        <item x="1135"/>
        <item x="137"/>
        <item x="92"/>
        <item x="1255"/>
        <item x="125"/>
        <item x="1138"/>
        <item x="1256"/>
        <item x="558"/>
        <item x="129"/>
        <item x="1203"/>
        <item x="1204"/>
        <item x="93"/>
        <item x="1205"/>
        <item x="59"/>
        <item x="539"/>
        <item x="529"/>
        <item x="490"/>
        <item x="554"/>
        <item x="544"/>
        <item x="1206"/>
        <item x="1257"/>
        <item x="1137"/>
        <item x="5"/>
        <item x="12"/>
        <item x="115"/>
        <item x="134"/>
        <item x="108"/>
        <item x="149"/>
        <item x="526"/>
        <item x="19"/>
        <item x="549"/>
        <item x="532"/>
        <item x="561"/>
        <item x="1258"/>
        <item x="70"/>
        <item x="25"/>
        <item x="536"/>
        <item x="111"/>
        <item x="523"/>
        <item x="1259"/>
        <item x="87"/>
        <item x="78"/>
        <item x="75"/>
        <item x="47"/>
        <item x="1260"/>
        <item x="138"/>
        <item x="32"/>
        <item x="521"/>
        <item x="485"/>
        <item x="81"/>
        <item x="52"/>
        <item x="1139"/>
        <item x="98"/>
        <item x="40"/>
        <item x="495"/>
        <item x="122"/>
        <item x="16"/>
        <item x="104"/>
        <item x="63"/>
        <item x="126"/>
        <item x="100"/>
        <item x="481"/>
        <item x="1142"/>
        <item x="1301"/>
        <item x="1261"/>
        <item x="1294"/>
        <item x="140"/>
        <item x="9"/>
        <item x="1276"/>
        <item x="1278"/>
        <item x="1285"/>
        <item x="130"/>
        <item x="36"/>
        <item x="1145"/>
        <item x="1304"/>
        <item x="144"/>
        <item x="1302"/>
        <item x="1282"/>
        <item x="1280"/>
        <item x="1262"/>
        <item x="1300"/>
        <item x="1263"/>
        <item x="1132"/>
        <item x="1279"/>
        <item x="1286"/>
        <item x="1228"/>
        <item x="105"/>
        <item x="1296"/>
        <item x="413"/>
        <item x="1149"/>
        <item x="1264"/>
        <item x="1265"/>
        <item x="1289"/>
        <item x="118"/>
        <item x="1303"/>
        <item x="1281"/>
        <item x="1284"/>
        <item x="1287"/>
        <item x="1266"/>
        <item x="1229"/>
        <item x="1283"/>
        <item x="1230"/>
        <item x="1231"/>
        <item x="1232"/>
        <item x="801"/>
        <item x="1233"/>
        <item x="1267"/>
        <item x="1234"/>
        <item x="1235"/>
        <item x="1268"/>
        <item x="1236"/>
        <item x="1150"/>
        <item x="1237"/>
        <item x="1292"/>
        <item x="1293"/>
        <item x="836"/>
        <item x="1238"/>
        <item x="802"/>
        <item x="414"/>
        <item x="1239"/>
        <item x="1207"/>
        <item x="837"/>
        <item x="809"/>
        <item x="1208"/>
        <item x="810"/>
        <item x="1148"/>
        <item x="1297"/>
        <item x="838"/>
        <item x="496"/>
        <item x="839"/>
        <item x="1147"/>
        <item x="803"/>
        <item x="211"/>
        <item x="1161"/>
        <item x="1156"/>
        <item x="174"/>
        <item x="272"/>
        <item x="1240"/>
        <item x="1176"/>
        <item x="450"/>
        <item x="451"/>
        <item x="497"/>
        <item x="1209"/>
        <item x="811"/>
        <item x="857"/>
        <item x="1159"/>
        <item x="1210"/>
        <item x="1269"/>
        <item x="804"/>
        <item x="1177"/>
        <item x="498"/>
        <item x="1288"/>
        <item x="1295"/>
        <item x="1178"/>
        <item x="894"/>
        <item x="812"/>
        <item x="840"/>
        <item x="365"/>
        <item x="1179"/>
        <item x="1270"/>
        <item x="452"/>
        <item x="415"/>
        <item x="453"/>
        <item x="1143"/>
        <item x="366"/>
        <item x="959"/>
        <item x="1180"/>
        <item x="805"/>
        <item x="1181"/>
        <item x="367"/>
        <item x="858"/>
        <item x="499"/>
        <item x="1298"/>
        <item x="1146"/>
        <item x="1291"/>
        <item x="212"/>
        <item x="841"/>
        <item x="813"/>
        <item x="895"/>
        <item x="1165"/>
        <item x="368"/>
        <item x="500"/>
        <item x="354"/>
        <item x="369"/>
        <item x="501"/>
        <item x="273"/>
        <item x="454"/>
        <item x="842"/>
        <item x="859"/>
        <item x="814"/>
        <item x="1211"/>
        <item x="896"/>
        <item x="1299"/>
        <item x="860"/>
        <item x="352"/>
        <item x="960"/>
        <item x="815"/>
        <item x="897"/>
        <item x="1155"/>
        <item x="455"/>
        <item x="175"/>
        <item x="1154"/>
        <item x="877"/>
        <item x="961"/>
        <item x="1010"/>
        <item x="806"/>
        <item x="370"/>
        <item x="962"/>
        <item x="371"/>
        <item x="1011"/>
        <item x="213"/>
        <item x="502"/>
        <item x="416"/>
        <item x="214"/>
        <item x="456"/>
        <item x="699"/>
        <item x="816"/>
        <item x="980"/>
        <item x="215"/>
        <item x="216"/>
        <item x="1182"/>
        <item x="1241"/>
        <item x="981"/>
        <item x="457"/>
        <item x="357"/>
        <item x="1242"/>
        <item x="1290"/>
        <item x="878"/>
        <item x="1212"/>
        <item x="1243"/>
        <item x="1213"/>
        <item x="1168"/>
        <item x="735"/>
        <item x="1012"/>
        <item x="217"/>
        <item x="1244"/>
        <item x="1157"/>
        <item x="218"/>
        <item x="982"/>
        <item x="1214"/>
        <item x="405"/>
        <item x="458"/>
        <item x="1183"/>
        <item x="459"/>
        <item x="879"/>
        <item x="1013"/>
        <item x="668"/>
        <item x="406"/>
        <item x="372"/>
        <item x="880"/>
        <item x="1164"/>
        <item x="983"/>
        <item x="661"/>
        <item x="1184"/>
        <item x="1215"/>
        <item x="219"/>
        <item x="151"/>
        <item x="817"/>
        <item x="1153"/>
        <item x="158"/>
        <item x="1014"/>
        <item x="460"/>
        <item x="1015"/>
        <item x="1216"/>
        <item x="153"/>
        <item x="1245"/>
        <item x="461"/>
        <item x="503"/>
        <item x="220"/>
        <item x="603"/>
        <item x="568"/>
        <item x="358"/>
        <item x="176"/>
        <item x="417"/>
        <item x="373"/>
        <item x="274"/>
        <item x="984"/>
        <item x="221"/>
        <item x="669"/>
        <item x="462"/>
        <item x="1246"/>
        <item x="772"/>
        <item x="1016"/>
        <item x="707"/>
        <item x="818"/>
        <item x="1136"/>
        <item x="819"/>
        <item x="739"/>
        <item x="820"/>
        <item x="1017"/>
        <item x="637"/>
        <item x="985"/>
        <item x="314"/>
        <item x="1217"/>
        <item x="821"/>
        <item x="156"/>
        <item x="222"/>
        <item x="223"/>
        <item x="316"/>
        <item x="986"/>
        <item x="987"/>
        <item x="252"/>
        <item x="1247"/>
        <item x="773"/>
        <item x="504"/>
        <item x="166"/>
        <item x="861"/>
        <item x="631"/>
        <item x="1018"/>
        <item x="822"/>
        <item x="898"/>
        <item x="155"/>
        <item x="463"/>
        <item x="963"/>
        <item x="505"/>
        <item x="322"/>
        <item x="1019"/>
        <item x="1006"/>
        <item x="823"/>
        <item x="1185"/>
        <item x="1020"/>
        <item x="843"/>
        <item x="1186"/>
        <item x="562"/>
        <item x="1046"/>
        <item x="1187"/>
        <item x="407"/>
        <item x="320"/>
        <item x="1188"/>
        <item x="1218"/>
        <item x="418"/>
        <item x="256"/>
        <item x="1219"/>
        <item x="1189"/>
        <item x="464"/>
        <item x="708"/>
        <item x="709"/>
        <item x="1061"/>
        <item x="774"/>
        <item x="419"/>
        <item x="420"/>
        <item x="710"/>
        <item x="1144"/>
        <item x="421"/>
        <item x="844"/>
        <item x="177"/>
        <item x="881"/>
        <item x="178"/>
        <item x="422"/>
        <item x="975"/>
        <item x="179"/>
        <item x="988"/>
        <item x="275"/>
        <item x="255"/>
        <item x="423"/>
        <item x="224"/>
        <item x="944"/>
        <item x="225"/>
        <item x="276"/>
        <item x="424"/>
        <item x="1248"/>
        <item x="1021"/>
        <item x="277"/>
        <item x="278"/>
        <item x="775"/>
        <item x="824"/>
        <item x="425"/>
        <item x="945"/>
        <item x="426"/>
        <item x="882"/>
        <item x="909"/>
        <item x="1151"/>
        <item x="1249"/>
        <item x="180"/>
        <item x="465"/>
        <item x="862"/>
        <item x="1271"/>
        <item x="181"/>
        <item x="930"/>
        <item x="279"/>
        <item x="1220"/>
        <item x="711"/>
        <item x="408"/>
        <item x="280"/>
        <item x="182"/>
        <item x="776"/>
        <item x="374"/>
        <item x="1022"/>
        <item x="375"/>
        <item x="777"/>
        <item x="604"/>
        <item x="1023"/>
        <item x="226"/>
        <item x="712"/>
        <item x="910"/>
        <item x="427"/>
        <item x="931"/>
        <item x="466"/>
        <item x="1190"/>
        <item x="1191"/>
        <item x="227"/>
        <item x="228"/>
        <item x="160"/>
        <item x="281"/>
        <item x="428"/>
        <item x="183"/>
        <item x="376"/>
        <item x="1192"/>
        <item x="911"/>
        <item x="429"/>
        <item x="778"/>
        <item x="1193"/>
        <item x="282"/>
        <item x="1024"/>
        <item x="229"/>
        <item x="283"/>
        <item x="989"/>
        <item x="1194"/>
        <item x="779"/>
        <item x="1076"/>
        <item x="990"/>
        <item x="430"/>
        <item x="1109"/>
        <item x="431"/>
        <item x="377"/>
        <item x="1162"/>
        <item x="740"/>
        <item x="506"/>
        <item x="976"/>
        <item x="163"/>
        <item x="184"/>
        <item x="991"/>
        <item x="1195"/>
        <item x="1103"/>
        <item x="185"/>
        <item x="992"/>
        <item x="993"/>
        <item x="994"/>
        <item x="64"/>
        <item x="670"/>
        <item x="845"/>
        <item x="932"/>
        <item x="977"/>
        <item x="671"/>
        <item x="150"/>
        <item x="550"/>
        <item x="34"/>
        <item x="559"/>
        <item x="933"/>
        <item x="10"/>
        <item x="54"/>
        <item x="555"/>
        <item x="672"/>
        <item x="522"/>
        <item x="6"/>
        <item x="1053"/>
        <item x="1166"/>
        <item x="537"/>
        <item x="673"/>
        <item x="569"/>
        <item x="741"/>
        <item x="524"/>
        <item x="1272"/>
        <item x="912"/>
        <item x="736"/>
        <item x="527"/>
        <item x="540"/>
        <item x="825"/>
        <item x="545"/>
        <item x="742"/>
        <item x="17"/>
        <item x="432"/>
        <item x="1065"/>
        <item x="674"/>
        <item x="638"/>
        <item x="605"/>
        <item x="639"/>
        <item x="260"/>
        <item x="1066"/>
        <item x="675"/>
        <item x="676"/>
        <item x="570"/>
        <item x="42"/>
        <item x="378"/>
        <item x="743"/>
        <item x="700"/>
        <item x="284"/>
        <item x="677"/>
        <item x="328"/>
        <item x="995"/>
        <item x="230"/>
        <item x="467"/>
        <item x="355"/>
        <item x="379"/>
        <item x="231"/>
        <item x="186"/>
        <item x="1038"/>
        <item x="744"/>
        <item x="1196"/>
        <item x="678"/>
        <item x="1221"/>
        <item x="1116"/>
        <item x="571"/>
        <item x="807"/>
        <item x="1039"/>
        <item x="572"/>
        <item x="1110"/>
        <item x="37"/>
        <item x="468"/>
        <item x="713"/>
        <item x="679"/>
        <item x="164"/>
        <item x="1077"/>
        <item x="640"/>
        <item x="606"/>
        <item x="285"/>
        <item x="319"/>
        <item x="1222"/>
        <item x="1197"/>
        <item x="607"/>
        <item x="780"/>
        <item x="573"/>
        <item x="745"/>
        <item x="380"/>
        <item x="232"/>
        <item x="574"/>
        <item x="883"/>
        <item x="233"/>
        <item x="746"/>
        <item x="714"/>
        <item x="286"/>
        <item x="1054"/>
        <item x="157"/>
        <item x="1067"/>
        <item x="1198"/>
        <item x="608"/>
        <item x="609"/>
        <item x="575"/>
        <item x="329"/>
        <item x="884"/>
        <item x="680"/>
        <item x="264"/>
        <item x="409"/>
        <item x="946"/>
        <item x="1072"/>
        <item x="507"/>
        <item x="234"/>
        <item x="187"/>
        <item x="188"/>
        <item x="235"/>
        <item x="747"/>
        <item x="287"/>
        <item x="330"/>
        <item x="781"/>
        <item x="1025"/>
        <item x="165"/>
        <item x="863"/>
        <item x="1062"/>
        <item x="288"/>
        <item x="641"/>
        <item x="331"/>
        <item x="610"/>
        <item x="189"/>
        <item x="1092"/>
        <item x="236"/>
        <item x="237"/>
        <item x="632"/>
        <item x="611"/>
        <item x="576"/>
        <item x="642"/>
        <item x="332"/>
        <item x="238"/>
        <item x="846"/>
        <item x="167"/>
        <item x="612"/>
        <item x="681"/>
        <item x="1026"/>
        <item x="433"/>
        <item x="947"/>
        <item x="899"/>
        <item x="577"/>
        <item x="508"/>
        <item x="434"/>
        <item x="662"/>
        <item x="782"/>
        <item x="190"/>
        <item x="613"/>
        <item x="948"/>
        <item x="913"/>
        <item x="333"/>
        <item x="715"/>
        <item x="914"/>
        <item x="173"/>
        <item x="949"/>
        <item x="239"/>
        <item x="915"/>
        <item x="334"/>
        <item x="435"/>
        <item x="436"/>
        <item x="1119"/>
        <item x="323"/>
        <item x="716"/>
        <item x="783"/>
        <item x="191"/>
        <item x="335"/>
        <item x="964"/>
        <item x="1027"/>
        <item x="900"/>
        <item x="682"/>
        <item x="934"/>
        <item x="192"/>
        <item x="193"/>
        <item x="916"/>
        <item x="683"/>
        <item x="1223"/>
        <item x="950"/>
        <item x="996"/>
        <item x="885"/>
        <item x="965"/>
        <item x="643"/>
        <item x="997"/>
        <item x="1171"/>
        <item x="1160"/>
        <item x="847"/>
        <item x="917"/>
        <item x="1125"/>
        <item x="614"/>
        <item x="563"/>
        <item x="289"/>
        <item x="935"/>
        <item x="848"/>
        <item x="290"/>
        <item x="194"/>
        <item x="717"/>
        <item x="644"/>
        <item x="291"/>
        <item x="615"/>
        <item x="564"/>
        <item x="469"/>
        <item x="849"/>
        <item x="748"/>
        <item x="749"/>
        <item x="633"/>
        <item x="292"/>
        <item x="750"/>
        <item x="1055"/>
        <item x="918"/>
        <item x="599"/>
        <item x="901"/>
        <item x="381"/>
        <item x="1250"/>
        <item x="864"/>
        <item x="293"/>
        <item x="578"/>
        <item x="265"/>
        <item x="1199"/>
        <item x="1152"/>
        <item x="951"/>
        <item x="684"/>
        <item x="865"/>
        <item x="437"/>
        <item x="634"/>
        <item x="509"/>
        <item x="902"/>
        <item x="751"/>
        <item x="382"/>
        <item x="866"/>
        <item x="410"/>
        <item x="850"/>
        <item x="438"/>
        <item x="718"/>
        <item x="998"/>
        <item x="161"/>
        <item x="685"/>
        <item x="579"/>
        <item x="580"/>
        <item x="581"/>
        <item x="663"/>
        <item x="645"/>
        <item x="360"/>
        <item x="784"/>
        <item x="646"/>
        <item x="353"/>
        <item x="826"/>
        <item x="785"/>
        <item x="616"/>
        <item x="439"/>
        <item x="263"/>
        <item x="752"/>
        <item x="195"/>
        <item x="1078"/>
        <item x="240"/>
        <item x="336"/>
        <item x="196"/>
        <item x="262"/>
        <item x="966"/>
        <item x="1099"/>
        <item x="753"/>
        <item x="294"/>
        <item x="295"/>
        <item x="510"/>
        <item x="271"/>
        <item x="1224"/>
        <item x="296"/>
        <item x="1073"/>
        <item x="326"/>
        <item x="297"/>
        <item x="1273"/>
        <item x="511"/>
        <item x="686"/>
        <item x="321"/>
        <item x="936"/>
        <item x="754"/>
        <item x="886"/>
        <item x="687"/>
        <item x="851"/>
        <item x="298"/>
        <item x="470"/>
        <item x="1068"/>
        <item x="512"/>
        <item x="1047"/>
        <item x="1251"/>
        <item x="1069"/>
        <item x="617"/>
        <item x="1087"/>
        <item x="852"/>
        <item x="1082"/>
        <item x="853"/>
        <item x="383"/>
        <item x="647"/>
        <item x="755"/>
        <item x="756"/>
        <item x="1167"/>
        <item x="648"/>
        <item x="1225"/>
        <item x="582"/>
        <item x="327"/>
        <item x="854"/>
        <item x="1117"/>
        <item x="1028"/>
        <item x="299"/>
        <item x="649"/>
        <item x="701"/>
        <item x="618"/>
        <item x="827"/>
        <item x="197"/>
        <item x="565"/>
        <item x="719"/>
        <item x="1083"/>
        <item x="1226"/>
        <item x="1048"/>
        <item x="258"/>
        <item x="1111"/>
        <item x="967"/>
        <item x="1088"/>
        <item x="999"/>
        <item x="1100"/>
        <item x="261"/>
        <item x="1000"/>
        <item x="952"/>
        <item x="619"/>
        <item x="1063"/>
        <item x="241"/>
        <item x="1134"/>
        <item x="1029"/>
        <item x="337"/>
        <item x="440"/>
        <item x="1120"/>
        <item x="1049"/>
        <item x="583"/>
        <item x="338"/>
        <item x="1089"/>
        <item x="1170"/>
        <item x="513"/>
        <item x="650"/>
        <item x="1090"/>
        <item x="1050"/>
        <item x="339"/>
        <item x="411"/>
        <item x="1051"/>
        <item x="953"/>
        <item x="584"/>
        <item x="514"/>
        <item x="566"/>
        <item x="515"/>
        <item x="585"/>
        <item x="586"/>
        <item x="1056"/>
        <item x="855"/>
        <item x="786"/>
        <item x="968"/>
        <item x="887"/>
        <item x="702"/>
        <item x="720"/>
        <item x="471"/>
        <item x="472"/>
        <item x="888"/>
        <item x="620"/>
        <item x="651"/>
        <item x="969"/>
        <item x="652"/>
        <item x="340"/>
        <item x="270"/>
        <item x="269"/>
        <item x="889"/>
        <item x="300"/>
        <item x="954"/>
        <item x="441"/>
        <item x="341"/>
        <item x="1200"/>
        <item x="890"/>
        <item x="342"/>
        <item x="828"/>
        <item x="891"/>
        <item x="1126"/>
        <item x="955"/>
        <item x="970"/>
        <item x="1127"/>
        <item x="1172"/>
        <item x="937"/>
        <item x="242"/>
        <item x="343"/>
        <item x="1169"/>
        <item x="867"/>
        <item x="1057"/>
        <item x="956"/>
        <item x="737"/>
        <item x="892"/>
        <item x="957"/>
        <item x="919"/>
        <item x="938"/>
        <item x="868"/>
        <item x="621"/>
        <item x="243"/>
        <item x="920"/>
        <item x="688"/>
        <item x="1052"/>
        <item x="301"/>
        <item x="869"/>
        <item x="787"/>
        <item x="921"/>
        <item x="939"/>
        <item x="903"/>
        <item x="587"/>
        <item x="344"/>
        <item x="384"/>
        <item x="904"/>
        <item x="757"/>
        <item x="870"/>
        <item x="588"/>
        <item x="689"/>
        <item x="905"/>
        <item x="385"/>
        <item x="386"/>
        <item x="829"/>
        <item x="589"/>
        <item x="359"/>
        <item x="622"/>
        <item x="387"/>
        <item x="1101"/>
        <item x="302"/>
        <item x="590"/>
        <item x="871"/>
        <item x="198"/>
        <item x="906"/>
        <item x="591"/>
        <item x="872"/>
        <item x="1001"/>
        <item x="388"/>
        <item x="1201"/>
        <item x="922"/>
        <item x="1058"/>
        <item x="244"/>
        <item x="758"/>
        <item x="245"/>
        <item x="154"/>
        <item x="172"/>
        <item x="389"/>
        <item x="623"/>
        <item x="246"/>
        <item x="303"/>
        <item x="759"/>
        <item x="1030"/>
        <item x="390"/>
        <item x="1040"/>
        <item x="690"/>
        <item x="1031"/>
        <item x="592"/>
        <item x="473"/>
        <item x="653"/>
        <item x="664"/>
        <item x="171"/>
        <item x="721"/>
        <item x="873"/>
        <item x="361"/>
        <item x="788"/>
        <item x="391"/>
        <item x="923"/>
        <item x="691"/>
        <item x="199"/>
        <item x="1141"/>
        <item x="874"/>
        <item x="760"/>
        <item x="1070"/>
        <item x="1079"/>
        <item x="247"/>
        <item x="392"/>
        <item x="761"/>
        <item x="692"/>
        <item x="875"/>
        <item x="1175"/>
        <item x="170"/>
        <item x="268"/>
        <item x="703"/>
        <item x="1174"/>
        <item x="593"/>
        <item x="830"/>
        <item x="924"/>
        <item x="304"/>
        <item x="1032"/>
        <item x="1080"/>
        <item x="516"/>
        <item x="789"/>
        <item x="1093"/>
        <item x="704"/>
        <item x="624"/>
        <item x="722"/>
        <item x="907"/>
        <item x="693"/>
        <item x="315"/>
        <item x="1094"/>
        <item x="654"/>
        <item x="694"/>
        <item x="769"/>
        <item x="248"/>
        <item x="1081"/>
        <item x="254"/>
        <item x="625"/>
        <item x="393"/>
        <item x="762"/>
        <item x="723"/>
        <item x="345"/>
        <item x="1037"/>
        <item x="790"/>
        <item x="724"/>
        <item x="1071"/>
        <item x="725"/>
        <item x="1104"/>
        <item x="770"/>
        <item x="726"/>
        <item x="1059"/>
        <item x="655"/>
        <item x="727"/>
        <item x="1105"/>
        <item x="626"/>
        <item x="394"/>
        <item x="791"/>
        <item x="162"/>
        <item x="1173"/>
        <item x="200"/>
        <item x="971"/>
        <item x="1002"/>
        <item x="346"/>
        <item x="728"/>
        <item x="665"/>
        <item x="395"/>
        <item x="305"/>
        <item x="364"/>
        <item x="972"/>
        <item x="396"/>
        <item x="363"/>
        <item x="201"/>
        <item x="1074"/>
        <item x="202"/>
        <item x="1106"/>
        <item x="1033"/>
        <item x="1034"/>
        <item x="1075"/>
        <item x="397"/>
        <item x="792"/>
        <item x="203"/>
        <item x="168"/>
        <item x="793"/>
        <item x="1121"/>
        <item x="442"/>
        <item x="1041"/>
        <item x="1003"/>
        <item x="398"/>
        <item x="318"/>
        <item x="1122"/>
        <item x="1123"/>
        <item x="1128"/>
        <item x="1129"/>
        <item x="763"/>
        <item x="831"/>
        <item x="1007"/>
        <item x="347"/>
        <item x="925"/>
        <item x="443"/>
        <item x="1107"/>
        <item x="832"/>
        <item x="1130"/>
        <item x="594"/>
        <item x="259"/>
        <item x="794"/>
        <item x="1108"/>
        <item x="362"/>
        <item x="926"/>
        <item x="940"/>
        <item x="306"/>
        <item x="795"/>
        <item x="1118"/>
        <item x="1084"/>
        <item x="1042"/>
        <item x="324"/>
        <item x="656"/>
        <item x="266"/>
        <item x="833"/>
        <item x="204"/>
        <item x="1043"/>
        <item x="973"/>
        <item x="1085"/>
        <item x="958"/>
        <item x="205"/>
        <item x="444"/>
        <item x="1124"/>
        <item x="796"/>
        <item x="1044"/>
        <item x="729"/>
        <item x="730"/>
        <item x="445"/>
        <item x="1095"/>
        <item x="399"/>
        <item x="567"/>
        <item x="206"/>
        <item x="307"/>
        <item x="764"/>
        <item x="595"/>
        <item x="808"/>
        <item x="731"/>
        <item x="1112"/>
        <item x="941"/>
        <item x="695"/>
        <item x="657"/>
        <item x="627"/>
        <item x="927"/>
        <item x="834"/>
        <item x="207"/>
        <item x="600"/>
        <item x="1252"/>
        <item x="797"/>
        <item x="1096"/>
        <item x="308"/>
        <item x="208"/>
        <item x="1097"/>
        <item x="798"/>
        <item x="1227"/>
        <item x="309"/>
        <item x="400"/>
        <item x="1113"/>
        <item x="705"/>
        <item x="928"/>
        <item x="1098"/>
        <item x="474"/>
        <item x="732"/>
        <item x="446"/>
        <item x="1114"/>
        <item x="942"/>
        <item x="929"/>
        <item x="893"/>
        <item x="401"/>
        <item x="1158"/>
        <item x="943"/>
        <item x="765"/>
        <item x="733"/>
        <item x="475"/>
        <item x="856"/>
        <item x="310"/>
        <item x="766"/>
        <item x="1091"/>
        <item x="696"/>
        <item x="908"/>
        <item x="447"/>
        <item x="249"/>
        <item x="738"/>
        <item x="658"/>
        <item x="771"/>
        <item x="978"/>
        <item x="596"/>
        <item x="974"/>
        <item x="628"/>
        <item x="697"/>
        <item x="1060"/>
        <item x="402"/>
        <item x="517"/>
        <item x="1131"/>
        <item x="1163"/>
        <item x="1004"/>
        <item x="597"/>
        <item x="876"/>
        <item x="629"/>
        <item x="348"/>
        <item x="666"/>
        <item x="767"/>
        <item x="601"/>
        <item x="351"/>
        <item x="799"/>
        <item x="698"/>
        <item x="835"/>
        <item x="1035"/>
        <item x="250"/>
        <item x="1202"/>
        <item x="1045"/>
        <item x="598"/>
        <item x="635"/>
        <item x="734"/>
        <item x="1115"/>
        <item x="1086"/>
        <item x="1008"/>
        <item x="169"/>
        <item x="356"/>
        <item x="979"/>
        <item x="630"/>
        <item x="1102"/>
        <item x="403"/>
        <item x="706"/>
        <item x="659"/>
        <item x="1036"/>
        <item x="317"/>
        <item x="325"/>
        <item x="349"/>
        <item x="660"/>
        <item x="1009"/>
        <item x="1064"/>
        <item x="1005"/>
        <item x="209"/>
        <item x="350"/>
        <item x="267"/>
        <item x="667"/>
        <item x="251"/>
        <item x="768"/>
        <item x="152"/>
        <item x="602"/>
        <item x="636"/>
        <item x="448"/>
        <item x="313"/>
        <item x="476"/>
        <item x="253"/>
        <item x="311"/>
        <item x="159"/>
        <item x="404"/>
        <item x="800"/>
        <item x="210"/>
        <item x="412"/>
        <item x="477"/>
        <item x="449"/>
        <item x="257"/>
        <item x="312"/>
        <item x="1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597">
        <item x="278"/>
        <item x="274"/>
        <item x="111"/>
        <item x="271"/>
        <item x="69"/>
        <item x="49"/>
        <item x="31"/>
        <item x="44"/>
        <item x="265"/>
        <item x="36"/>
        <item x="20"/>
        <item x="40"/>
        <item x="14"/>
        <item x="63"/>
        <item x="234"/>
        <item x="230"/>
        <item x="81"/>
        <item x="98"/>
        <item x="102"/>
        <item x="241"/>
        <item x="106"/>
        <item x="122"/>
        <item x="115"/>
        <item x="568"/>
        <item x="237"/>
        <item x="24"/>
        <item x="95"/>
        <item x="91"/>
        <item x="17"/>
        <item x="93"/>
        <item x="13"/>
        <item x="23"/>
        <item x="9"/>
        <item x="87"/>
        <item x="33"/>
        <item x="19"/>
        <item x="112"/>
        <item x="7"/>
        <item x="30"/>
        <item x="71"/>
        <item x="275"/>
        <item x="32"/>
        <item x="272"/>
        <item x="46"/>
        <item x="279"/>
        <item x="50"/>
        <item x="37"/>
        <item x="68"/>
        <item x="39"/>
        <item x="54"/>
        <item x="21"/>
        <item x="65"/>
        <item x="266"/>
        <item x="41"/>
        <item x="51"/>
        <item x="99"/>
        <item x="75"/>
        <item x="15"/>
        <item x="103"/>
        <item x="55"/>
        <item x="83"/>
        <item x="58"/>
        <item x="61"/>
        <item x="64"/>
        <item x="236"/>
        <item x="123"/>
        <item x="231"/>
        <item x="77"/>
        <item x="72"/>
        <item x="117"/>
        <item x="108"/>
        <item x="242"/>
        <item x="569"/>
        <item x="238"/>
        <item x="120"/>
        <item x="1"/>
        <item x="76"/>
        <item x="92"/>
        <item x="3"/>
        <item x="126"/>
        <item x="8"/>
        <item x="86"/>
        <item x="79"/>
        <item x="89"/>
        <item x="113"/>
        <item x="16"/>
        <item x="5"/>
        <item x="116"/>
        <item x="11"/>
        <item x="60"/>
        <item x="25"/>
        <item x="38"/>
        <item x="276"/>
        <item x="22"/>
        <item x="100"/>
        <item x="96"/>
        <item x="281"/>
        <item x="56"/>
        <item x="263"/>
        <item x="52"/>
        <item x="42"/>
        <item x="28"/>
        <item x="47"/>
        <item x="66"/>
        <item x="27"/>
        <item x="107"/>
        <item x="267"/>
        <item x="34"/>
        <item x="232"/>
        <item x="45"/>
        <item x="243"/>
        <item x="239"/>
        <item x="124"/>
        <item x="235"/>
        <item x="118"/>
        <item x="570"/>
        <item x="73"/>
        <item x="104"/>
        <item x="109"/>
        <item x="82"/>
        <item x="70"/>
        <item x="564"/>
        <item x="522"/>
        <item x="84"/>
        <item x="551"/>
        <item x="527"/>
        <item x="565"/>
        <item x="280"/>
        <item x="269"/>
        <item x="43"/>
        <item x="262"/>
        <item x="6"/>
        <item x="2"/>
        <item x="270"/>
        <item x="277"/>
        <item x="12"/>
        <item x="261"/>
        <item x="74"/>
        <item x="240"/>
        <item x="282"/>
        <item x="127"/>
        <item x="273"/>
        <item x="260"/>
        <item x="88"/>
        <item x="264"/>
        <item x="90"/>
        <item x="94"/>
        <item x="114"/>
        <item x="18"/>
        <item x="53"/>
        <item x="268"/>
        <item x="259"/>
        <item x="57"/>
        <item x="67"/>
        <item x="59"/>
        <item x="62"/>
        <item x="35"/>
        <item x="78"/>
        <item x="29"/>
        <item x="119"/>
        <item x="10"/>
        <item x="48"/>
        <item x="101"/>
        <item x="244"/>
        <item x="80"/>
        <item x="105"/>
        <item x="233"/>
        <item x="4"/>
        <item x="121"/>
        <item x="26"/>
        <item x="525"/>
        <item x="110"/>
        <item x="125"/>
        <item x="85"/>
        <item x="97"/>
        <item x="578"/>
        <item x="595"/>
        <item x="593"/>
        <item x="575"/>
        <item x="594"/>
        <item x="574"/>
        <item x="577"/>
        <item x="573"/>
        <item x="592"/>
        <item x="580"/>
        <item x="560"/>
        <item x="576"/>
        <item x="572"/>
        <item x="353"/>
        <item x="561"/>
        <item x="552"/>
        <item x="553"/>
        <item x="579"/>
        <item x="528"/>
        <item x="566"/>
        <item x="588"/>
        <item x="581"/>
        <item x="583"/>
        <item x="587"/>
        <item x="524"/>
        <item x="582"/>
        <item x="529"/>
        <item x="590"/>
        <item x="584"/>
        <item x="585"/>
        <item x="586"/>
        <item x="591"/>
        <item x="589"/>
        <item x="526"/>
        <item x="562"/>
        <item x="225"/>
        <item x="540"/>
        <item x="245"/>
        <item x="218"/>
        <item x="219"/>
        <item x="554"/>
        <item x="484"/>
        <item x="555"/>
        <item x="354"/>
        <item x="356"/>
        <item x="149"/>
        <item x="464"/>
        <item x="542"/>
        <item x="541"/>
        <item x="530"/>
        <item x="543"/>
        <item x="226"/>
        <item x="488"/>
        <item x="167"/>
        <item x="148"/>
        <item x="198"/>
        <item x="150"/>
        <item x="335"/>
        <item x="475"/>
        <item x="246"/>
        <item x="190"/>
        <item x="361"/>
        <item x="151"/>
        <item x="359"/>
        <item x="571"/>
        <item x="137"/>
        <item x="133"/>
        <item x="556"/>
        <item x="368"/>
        <item x="338"/>
        <item x="303"/>
        <item x="139"/>
        <item x="349"/>
        <item x="327"/>
        <item x="398"/>
        <item x="140"/>
        <item x="474"/>
        <item x="200"/>
        <item x="168"/>
        <item x="465"/>
        <item x="247"/>
        <item x="182"/>
        <item x="546"/>
        <item x="220"/>
        <item x="476"/>
        <item x="557"/>
        <item x="160"/>
        <item x="544"/>
        <item x="449"/>
        <item x="350"/>
        <item x="477"/>
        <item x="199"/>
        <item x="369"/>
        <item x="131"/>
        <item x="221"/>
        <item x="558"/>
        <item x="383"/>
        <item x="367"/>
        <item x="448"/>
        <item x="128"/>
        <item x="298"/>
        <item x="197"/>
        <item x="301"/>
        <item x="450"/>
        <item x="469"/>
        <item x="548"/>
        <item x="227"/>
        <item x="549"/>
        <item x="283"/>
        <item x="357"/>
        <item x="169"/>
        <item x="155"/>
        <item x="351"/>
        <item x="399"/>
        <item x="249"/>
        <item x="165"/>
        <item x="138"/>
        <item x="385"/>
        <item x="535"/>
        <item x="309"/>
        <item x="547"/>
        <item x="152"/>
        <item x="510"/>
        <item x="293"/>
        <item x="154"/>
        <item x="386"/>
        <item x="387"/>
        <item x="451"/>
        <item x="468"/>
        <item x="466"/>
        <item x="545"/>
        <item x="415"/>
        <item x="222"/>
        <item x="489"/>
        <item x="425"/>
        <item x="365"/>
        <item x="315"/>
        <item x="426"/>
        <item x="228"/>
        <item x="401"/>
        <item x="153"/>
        <item x="355"/>
        <item x="506"/>
        <item x="481"/>
        <item x="453"/>
        <item x="438"/>
        <item x="371"/>
        <item x="130"/>
        <item x="402"/>
        <item x="250"/>
        <item x="372"/>
        <item x="467"/>
        <item x="439"/>
        <item x="202"/>
        <item x="171"/>
        <item x="499"/>
        <item x="170"/>
        <item x="248"/>
        <item x="501"/>
        <item x="517"/>
        <item x="141"/>
        <item x="515"/>
        <item x="172"/>
        <item x="312"/>
        <item x="156"/>
        <item x="163"/>
        <item x="437"/>
        <item x="364"/>
        <item x="313"/>
        <item x="500"/>
        <item x="370"/>
        <item x="492"/>
        <item x="480"/>
        <item x="158"/>
        <item x="341"/>
        <item x="486"/>
        <item x="330"/>
        <item x="339"/>
        <item x="142"/>
        <item x="340"/>
        <item x="516"/>
        <item x="305"/>
        <item x="514"/>
        <item x="416"/>
        <item x="251"/>
        <item x="490"/>
        <item x="384"/>
        <item x="485"/>
        <item x="307"/>
        <item x="332"/>
        <item x="310"/>
        <item x="285"/>
        <item x="314"/>
        <item x="427"/>
        <item x="253"/>
        <item x="533"/>
        <item x="304"/>
        <item x="203"/>
        <item x="400"/>
        <item x="478"/>
        <item x="183"/>
        <item x="567"/>
        <item x="363"/>
        <item x="201"/>
        <item x="452"/>
        <item x="358"/>
        <item x="157"/>
        <item x="184"/>
        <item x="534"/>
        <item x="472"/>
        <item x="295"/>
        <item x="254"/>
        <item x="299"/>
        <item x="132"/>
        <item x="256"/>
        <item x="389"/>
        <item x="532"/>
        <item x="289"/>
        <item x="441"/>
        <item x="207"/>
        <item x="185"/>
        <item x="414"/>
        <item x="162"/>
        <item x="175"/>
        <item x="403"/>
        <item x="208"/>
        <item x="316"/>
        <item x="457"/>
        <item x="393"/>
        <item x="209"/>
        <item x="443"/>
        <item x="173"/>
        <item x="374"/>
        <item x="394"/>
        <item x="143"/>
        <item x="470"/>
        <item x="166"/>
        <item x="455"/>
        <item x="343"/>
        <item x="257"/>
        <item x="317"/>
        <item x="375"/>
        <item x="255"/>
        <item x="135"/>
        <item x="538"/>
        <item x="405"/>
        <item x="408"/>
        <item x="329"/>
        <item x="306"/>
        <item x="378"/>
        <item x="136"/>
        <item x="362"/>
        <item x="390"/>
        <item x="523"/>
        <item x="322"/>
        <item x="456"/>
        <item x="177"/>
        <item x="252"/>
        <item x="342"/>
        <item x="406"/>
        <item x="539"/>
        <item x="192"/>
        <item x="178"/>
        <item x="410"/>
        <item x="442"/>
        <item x="392"/>
        <item x="377"/>
        <item x="144"/>
        <item x="164"/>
        <item x="388"/>
        <item x="206"/>
        <item x="211"/>
        <item x="493"/>
        <item x="145"/>
        <item x="287"/>
        <item x="288"/>
        <item x="212"/>
        <item x="376"/>
        <item x="380"/>
        <item x="134"/>
        <item x="205"/>
        <item x="407"/>
        <item x="421"/>
        <item x="429"/>
        <item x="195"/>
        <item x="396"/>
        <item x="176"/>
        <item x="536"/>
        <item x="186"/>
        <item x="187"/>
        <item x="422"/>
        <item x="411"/>
        <item x="419"/>
        <item x="336"/>
        <item x="430"/>
        <item x="454"/>
        <item x="433"/>
        <item x="323"/>
        <item x="537"/>
        <item x="498"/>
        <item x="445"/>
        <item x="471"/>
        <item x="294"/>
        <item x="196"/>
        <item x="432"/>
        <item x="286"/>
        <item x="174"/>
        <item x="494"/>
        <item x="320"/>
        <item x="325"/>
        <item x="373"/>
        <item x="503"/>
        <item x="459"/>
        <item x="331"/>
        <item x="146"/>
        <item x="495"/>
        <item x="213"/>
        <item x="460"/>
        <item x="344"/>
        <item x="404"/>
        <item x="324"/>
        <item x="417"/>
        <item x="366"/>
        <item x="215"/>
        <item x="444"/>
        <item x="520"/>
        <item x="391"/>
        <item x="318"/>
        <item x="204"/>
        <item x="193"/>
        <item x="482"/>
        <item x="223"/>
        <item x="381"/>
        <item x="194"/>
        <item x="345"/>
        <item x="420"/>
        <item x="188"/>
        <item x="431"/>
        <item x="412"/>
        <item x="483"/>
        <item x="346"/>
        <item x="518"/>
        <item x="333"/>
        <item x="440"/>
        <item x="418"/>
        <item x="179"/>
        <item x="521"/>
        <item x="395"/>
        <item x="423"/>
        <item x="290"/>
        <item x="319"/>
        <item x="507"/>
        <item x="428"/>
        <item x="502"/>
        <item x="446"/>
        <item x="508"/>
        <item x="519"/>
        <item x="214"/>
        <item x="434"/>
        <item x="509"/>
        <item x="512"/>
        <item x="497"/>
        <item x="348"/>
        <item x="379"/>
        <item x="409"/>
        <item x="461"/>
        <item x="210"/>
        <item x="328"/>
        <item x="352"/>
        <item x="458"/>
        <item x="321"/>
        <item x="563"/>
        <item x="559"/>
        <item x="311"/>
        <item x="531"/>
        <item x="487"/>
        <item x="397"/>
        <item x="424"/>
        <item x="337"/>
        <item x="435"/>
        <item x="326"/>
        <item x="229"/>
        <item x="413"/>
        <item x="463"/>
        <item x="284"/>
        <item x="258"/>
        <item x="382"/>
        <item x="302"/>
        <item x="447"/>
        <item x="462"/>
        <item x="191"/>
        <item x="292"/>
        <item x="159"/>
        <item x="334"/>
        <item x="347"/>
        <item x="505"/>
        <item x="550"/>
        <item x="297"/>
        <item x="308"/>
        <item x="291"/>
        <item x="181"/>
        <item x="216"/>
        <item x="504"/>
        <item x="479"/>
        <item x="473"/>
        <item x="296"/>
        <item x="496"/>
        <item x="300"/>
        <item x="189"/>
        <item x="511"/>
        <item x="436"/>
        <item x="513"/>
        <item x="491"/>
        <item x="129"/>
        <item x="217"/>
        <item x="147"/>
        <item x="224"/>
        <item x="161"/>
        <item x="180"/>
        <item x="596"/>
        <item x="0"/>
        <item x="3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h="1" m="1" x="14"/>
        <item x="11"/>
        <item h="1" m="1" x="12"/>
        <item h="1" m="1" x="15"/>
        <item h="1" x="2"/>
        <item h="1" x="3"/>
        <item x="0"/>
        <item h="1" x="7"/>
        <item h="1" x="9"/>
        <item h="1" x="8"/>
        <item h="1" x="1"/>
        <item h="1" x="4"/>
        <item h="1" x="6"/>
        <item h="1" x="5"/>
        <item h="1" m="1" x="13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2"/>
        <item x="6"/>
        <item x="0"/>
        <item x="3"/>
        <item x="4"/>
        <item x="7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3">
    <field x="0"/>
    <field x="1"/>
    <field x="2"/>
    <field x="6"/>
    <field x="13"/>
    <field x="11"/>
    <field x="12"/>
    <field x="14"/>
    <field x="18"/>
    <field x="17"/>
    <field x="15"/>
    <field x="16"/>
    <field x="19"/>
  </rowFields>
  <rowItems count="153">
    <i>
      <x/>
      <x v="2"/>
      <x v="2"/>
      <x v="75"/>
      <x v="4"/>
      <x v="59"/>
      <x v="18"/>
      <x v="11"/>
      <x v="1"/>
      <x v="6"/>
      <x v="121"/>
      <x v="595"/>
      <x v="3"/>
    </i>
    <i r="7">
      <x v="26"/>
      <x v="2"/>
      <x v="6"/>
      <x v="169"/>
      <x v="132"/>
      <x v="3"/>
    </i>
    <i r="7">
      <x v="31"/>
      <x v="1"/>
      <x v="1"/>
      <x v="216"/>
      <x v="595"/>
      <x v="3"/>
    </i>
    <i>
      <x v="1"/>
      <x v="2"/>
      <x v="2"/>
      <x v="76"/>
      <x v="4"/>
      <x v="58"/>
      <x v="17"/>
      <x v="11"/>
      <x v="1"/>
      <x v="6"/>
      <x v="136"/>
      <x v="595"/>
      <x v="3"/>
    </i>
    <i r="7">
      <x v="26"/>
      <x v="2"/>
      <x v="6"/>
      <x v="214"/>
      <x v="167"/>
      <x v="3"/>
    </i>
    <i r="7">
      <x v="31"/>
      <x v="1"/>
      <x v="1"/>
      <x v="216"/>
      <x v="595"/>
      <x v="3"/>
    </i>
    <i>
      <x v="2"/>
      <x v="2"/>
      <x v="2"/>
      <x v="77"/>
      <x v="4"/>
      <x v="56"/>
      <x v="16"/>
      <x v="11"/>
      <x v="1"/>
      <x v="6"/>
      <x v="121"/>
      <x v="595"/>
      <x v="3"/>
    </i>
    <i r="7">
      <x v="26"/>
      <x v="2"/>
      <x v="6"/>
      <x v="170"/>
      <x v="131"/>
      <x v="3"/>
    </i>
    <i r="7">
      <x v="31"/>
      <x v="1"/>
      <x v="1"/>
      <x v="216"/>
      <x v="595"/>
      <x v="3"/>
    </i>
    <i>
      <x v="3"/>
      <x v="2"/>
      <x v="2"/>
      <x v="79"/>
      <x v="4"/>
      <x v="50"/>
      <x v="12"/>
      <x v="11"/>
      <x v="1"/>
      <x v="6"/>
      <x v="121"/>
      <x v="595"/>
      <x v="3"/>
    </i>
    <i r="7">
      <x v="26"/>
      <x v="2"/>
      <x v="6"/>
      <x v="203"/>
      <x v="160"/>
      <x v="3"/>
    </i>
    <i r="7">
      <x v="31"/>
      <x v="1"/>
      <x v="1"/>
      <x v="216"/>
      <x v="595"/>
      <x v="3"/>
    </i>
    <i>
      <x v="4"/>
      <x v="2"/>
      <x v="2"/>
      <x v="78"/>
      <x v="4"/>
      <x v="51"/>
      <x v="11"/>
      <x v="11"/>
      <x v="1"/>
      <x v="6"/>
      <x v="121"/>
      <x v="595"/>
      <x v="3"/>
    </i>
    <i r="7">
      <x v="26"/>
      <x v="2"/>
      <x v="6"/>
      <x v="176"/>
      <x v="135"/>
      <x v="3"/>
    </i>
    <i r="7">
      <x v="31"/>
      <x v="1"/>
      <x v="1"/>
      <x v="216"/>
      <x v="595"/>
      <x v="3"/>
    </i>
    <i>
      <x v="5"/>
      <x v="2"/>
      <x v="2"/>
      <x v="64"/>
      <x v="1"/>
      <x v="41"/>
      <x v="48"/>
      <x v="11"/>
      <x v="1"/>
      <x v="6"/>
      <x v="121"/>
      <x v="595"/>
      <x v="3"/>
    </i>
    <i r="7">
      <x v="26"/>
      <x v="2"/>
      <x v="6"/>
      <x v="182"/>
      <x v="148"/>
      <x v="3"/>
    </i>
    <i r="7">
      <x v="31"/>
      <x v="2"/>
      <x v="1"/>
      <x v="230"/>
      <x v="187"/>
      <x v="3"/>
    </i>
    <i>
      <x v="6"/>
      <x v="2"/>
      <x v="2"/>
      <x v="63"/>
      <x v="1"/>
      <x v="42"/>
      <x v="47"/>
      <x v="11"/>
      <x v="1"/>
      <x v="6"/>
      <x v="129"/>
      <x v="595"/>
      <x v="3"/>
    </i>
    <i r="7">
      <x v="26"/>
      <x v="1"/>
      <x v="6"/>
      <x v="193"/>
      <x v="595"/>
      <x v="3"/>
    </i>
    <i r="7">
      <x v="31"/>
      <x v="2"/>
      <x v="1"/>
      <x v="225"/>
      <x v="182"/>
      <x v="3"/>
    </i>
    <i>
      <x v="7"/>
      <x v="2"/>
      <x v="2"/>
      <x v="70"/>
      <x v="1"/>
      <x v="35"/>
      <x v="28"/>
      <x v="11"/>
      <x v="1"/>
      <x v="6"/>
      <x v="129"/>
      <x v="595"/>
      <x v="3"/>
    </i>
    <i r="7">
      <x v="26"/>
      <x v="2"/>
      <x v="6"/>
      <x v="219"/>
      <x v="169"/>
      <x v="3"/>
    </i>
    <i r="7">
      <x v="31"/>
      <x v="1"/>
      <x v="1"/>
      <x v="216"/>
      <x v="595"/>
      <x v="3"/>
    </i>
    <i>
      <x v="8"/>
      <x v="2"/>
      <x v="2"/>
      <x v="72"/>
      <x v="1"/>
      <x v="40"/>
      <x v="29"/>
      <x v="11"/>
      <x v="2"/>
      <x v="6"/>
      <x v="103"/>
      <x v="104"/>
      <x v="3"/>
    </i>
    <i r="7">
      <x v="26"/>
      <x v="2"/>
      <x v="6"/>
      <x v="200"/>
      <x v="158"/>
      <x v="3"/>
    </i>
    <i r="7">
      <x v="31"/>
      <x v="1"/>
      <x v="1"/>
      <x v="216"/>
      <x v="595"/>
      <x v="3"/>
    </i>
    <i>
      <x v="9"/>
      <x v="2"/>
      <x v="2"/>
      <x v="66"/>
      <x v="1"/>
      <x v="64"/>
      <x v="39"/>
      <x v="11"/>
      <x v="1"/>
      <x v="6"/>
      <x v="129"/>
      <x v="595"/>
      <x v="3"/>
    </i>
    <i r="7">
      <x v="26"/>
      <x v="2"/>
      <x v="6"/>
      <x v="190"/>
      <x v="156"/>
      <x v="3"/>
    </i>
    <i r="7">
      <x v="31"/>
      <x v="2"/>
      <x v="1"/>
      <x v="242"/>
      <x v="180"/>
      <x v="3"/>
    </i>
    <i>
      <x v="10"/>
      <x v="2"/>
      <x v="2"/>
      <x v="65"/>
      <x v="1"/>
      <x v="65"/>
      <x v="33"/>
      <x v="11"/>
      <x v="1"/>
      <x v="6"/>
      <x v="132"/>
      <x v="595"/>
      <x v="3"/>
    </i>
    <i r="7">
      <x v="26"/>
      <x v="1"/>
      <x v="6"/>
      <x v="197"/>
      <x v="595"/>
      <x v="3"/>
    </i>
    <i r="7">
      <x v="31"/>
      <x v="2"/>
      <x v="1"/>
      <x v="224"/>
      <x v="178"/>
      <x v="3"/>
    </i>
    <i>
      <x v="11"/>
      <x v="2"/>
      <x v="2"/>
      <x v="68"/>
      <x v="1"/>
      <x v="57"/>
      <x v="32"/>
      <x v="11"/>
      <x v="1"/>
      <x v="6"/>
      <x v="119"/>
      <x v="595"/>
      <x v="3"/>
    </i>
    <i r="7">
      <x v="26"/>
      <x v="2"/>
      <x v="6"/>
      <x v="160"/>
      <x v="129"/>
      <x v="3"/>
    </i>
    <i r="7">
      <x v="31"/>
      <x v="2"/>
      <x v="1"/>
      <x v="247"/>
      <x v="186"/>
      <x v="3"/>
    </i>
    <i>
      <x v="12"/>
      <x v="2"/>
      <x v="2"/>
      <x v="67"/>
      <x v="1"/>
      <x v="62"/>
      <x v="37"/>
      <x v="11"/>
      <x v="2"/>
      <x v="6"/>
      <x v="103"/>
      <x v="109"/>
      <x v="3"/>
    </i>
    <i r="7">
      <x v="26"/>
      <x v="2"/>
      <x v="6"/>
      <x v="205"/>
      <x v="161"/>
      <x v="3"/>
    </i>
    <i r="7">
      <x v="31"/>
      <x v="2"/>
      <x v="1"/>
      <x v="243"/>
      <x v="181"/>
      <x v="3"/>
    </i>
    <i>
      <x v="13"/>
      <x v="2"/>
      <x v="2"/>
      <x v="73"/>
      <x v="1"/>
      <x v="44"/>
      <x v="27"/>
      <x v="11"/>
      <x v="1"/>
      <x v="6"/>
      <x v="108"/>
      <x v="595"/>
      <x v="3"/>
    </i>
    <i r="7">
      <x v="26"/>
      <x v="2"/>
      <x v="6"/>
      <x v="181"/>
      <x v="149"/>
      <x v="3"/>
    </i>
    <i r="7">
      <x v="31"/>
      <x v="2"/>
      <x v="1"/>
      <x v="217"/>
      <x v="175"/>
      <x v="3"/>
    </i>
    <i>
      <x v="14"/>
      <x v="2"/>
      <x v="2"/>
      <x v="71"/>
      <x v="1"/>
      <x v="38"/>
      <x v="25"/>
      <x v="11"/>
      <x v="1"/>
      <x v="6"/>
      <x v="97"/>
      <x v="595"/>
      <x v="3"/>
    </i>
    <i r="7">
      <x v="26"/>
      <x v="2"/>
      <x v="6"/>
      <x v="189"/>
      <x v="152"/>
      <x v="3"/>
    </i>
    <i r="7">
      <x v="31"/>
      <x v="1"/>
      <x v="1"/>
      <x v="216"/>
      <x v="595"/>
      <x v="3"/>
    </i>
    <i>
      <x v="15"/>
      <x v="2"/>
      <x v="2"/>
      <x v="104"/>
      <x v="7"/>
      <x v="68"/>
      <x v="67"/>
      <x v="11"/>
      <x v="1"/>
      <x v="6"/>
      <x v="121"/>
      <x v="595"/>
      <x v="3"/>
    </i>
    <i r="7">
      <x v="26"/>
      <x v="2"/>
      <x v="6"/>
      <x v="188"/>
      <x v="154"/>
      <x v="3"/>
    </i>
    <i r="7">
      <x v="31"/>
      <x v="1"/>
      <x v="1"/>
      <x v="216"/>
      <x v="595"/>
      <x v="3"/>
    </i>
    <i>
      <x v="16"/>
      <x v="2"/>
      <x v="2"/>
      <x v="105"/>
      <x v="7"/>
      <x v="66"/>
      <x v="68"/>
      <x v="11"/>
      <x v="1"/>
      <x v="6"/>
      <x v="129"/>
      <x v="595"/>
      <x v="3"/>
    </i>
    <i r="7">
      <x v="26"/>
      <x v="2"/>
      <x v="6"/>
      <x v="196"/>
      <x v="155"/>
      <x v="3"/>
    </i>
    <i r="7">
      <x v="31"/>
      <x v="1"/>
      <x v="1"/>
      <x v="216"/>
      <x v="595"/>
      <x v="3"/>
    </i>
    <i>
      <x v="17"/>
      <x v="2"/>
      <x v="2"/>
      <x v="106"/>
      <x v="5"/>
      <x v="75"/>
      <x v="45"/>
      <x v="11"/>
      <x v="1"/>
      <x v="6"/>
      <x v="119"/>
      <x v="595"/>
      <x v="3"/>
    </i>
    <i r="7">
      <x v="26"/>
      <x v="2"/>
      <x v="6"/>
      <x v="187"/>
      <x v="153"/>
      <x v="3"/>
    </i>
    <i r="7">
      <x v="31"/>
      <x v="2"/>
      <x v="1"/>
      <x v="231"/>
      <x v="192"/>
      <x v="3"/>
    </i>
    <i>
      <x v="18"/>
      <x v="2"/>
      <x v="2"/>
      <x v="58"/>
      <x v="5"/>
      <x v="74"/>
      <x v="46"/>
      <x v="11"/>
      <x v="2"/>
      <x v="6"/>
      <x v="136"/>
      <x v="120"/>
      <x v="3"/>
    </i>
    <i r="7">
      <x v="26"/>
      <x v="2"/>
      <x v="6"/>
      <x v="158"/>
      <x v="137"/>
      <x v="3"/>
    </i>
    <i r="7">
      <x v="31"/>
      <x v="2"/>
      <x v="1"/>
      <x v="244"/>
      <x v="184"/>
      <x v="3"/>
    </i>
    <i>
      <x v="19"/>
      <x v="2"/>
      <x v="2"/>
      <x v="59"/>
      <x v="5"/>
      <x v="77"/>
      <x v="60"/>
      <x v="11"/>
      <x v="1"/>
      <x v="6"/>
      <x v="116"/>
      <x v="595"/>
      <x v="3"/>
    </i>
    <i r="7">
      <x v="26"/>
      <x v="2"/>
      <x v="6"/>
      <x v="199"/>
      <x v="157"/>
      <x v="3"/>
    </i>
    <i r="7">
      <x v="31"/>
      <x v="1"/>
      <x v="1"/>
      <x v="216"/>
      <x v="595"/>
      <x v="3"/>
    </i>
    <i>
      <x v="20"/>
      <x v="2"/>
      <x v="2"/>
      <x v="60"/>
      <x v="5"/>
      <x v="72"/>
      <x v="61"/>
      <x v="11"/>
      <x v="1"/>
      <x v="6"/>
      <x v="103"/>
      <x v="595"/>
      <x v="3"/>
    </i>
    <i r="7">
      <x v="26"/>
      <x v="2"/>
      <x v="6"/>
      <x v="207"/>
      <x v="164"/>
      <x v="3"/>
    </i>
    <i r="7">
      <x v="31"/>
      <x v="1"/>
      <x v="1"/>
      <x v="216"/>
      <x v="595"/>
      <x v="3"/>
    </i>
    <i>
      <x v="21"/>
      <x v="2"/>
      <x v="13"/>
      <x v="61"/>
      <x v="5"/>
      <x v="73"/>
      <x v="34"/>
      <x v="11"/>
      <x v="2"/>
      <x v="6"/>
      <x v="142"/>
      <x v="119"/>
      <x v="3"/>
    </i>
    <i r="7">
      <x v="26"/>
      <x v="2"/>
      <x v="6"/>
      <x v="233"/>
      <x v="173"/>
      <x v="3"/>
    </i>
    <i r="7">
      <x v="31"/>
      <x v="2"/>
      <x v="1"/>
      <x v="298"/>
      <x v="196"/>
      <x v="3"/>
    </i>
    <i>
      <x v="22"/>
      <x v="2"/>
      <x v="2"/>
      <x v="80"/>
      <x v="4"/>
      <x v="36"/>
      <x v="13"/>
      <x v="11"/>
      <x v="1"/>
      <x v="6"/>
      <x v="116"/>
      <x v="595"/>
      <x v="3"/>
    </i>
    <i r="7">
      <x v="26"/>
      <x v="2"/>
      <x v="6"/>
      <x v="173"/>
      <x v="143"/>
      <x v="3"/>
    </i>
    <i r="7">
      <x v="31"/>
      <x v="1"/>
      <x v="1"/>
      <x v="216"/>
      <x v="595"/>
      <x v="3"/>
    </i>
    <i>
      <x v="23"/>
      <x v="2"/>
      <x v="2"/>
      <x v="81"/>
      <x v="4"/>
      <x v="37"/>
      <x v="10"/>
      <x v="11"/>
      <x v="1"/>
      <x v="6"/>
      <x v="116"/>
      <x v="595"/>
      <x v="3"/>
    </i>
    <i r="7">
      <x v="26"/>
      <x v="2"/>
      <x v="6"/>
      <x v="184"/>
      <x v="145"/>
      <x v="3"/>
    </i>
    <i r="7">
      <x v="31"/>
      <x v="1"/>
      <x v="1"/>
      <x v="216"/>
      <x v="595"/>
      <x v="3"/>
    </i>
    <i>
      <x v="24"/>
      <x v="2"/>
      <x v="2"/>
      <x v="82"/>
      <x v="4"/>
      <x v="27"/>
      <x v="7"/>
      <x v="11"/>
      <x v="1"/>
      <x v="6"/>
      <x v="108"/>
      <x v="595"/>
      <x v="3"/>
    </i>
    <i r="7">
      <x v="26"/>
      <x v="2"/>
      <x v="6"/>
      <x v="171"/>
      <x v="146"/>
      <x v="3"/>
    </i>
    <i r="7">
      <x v="31"/>
      <x v="1"/>
      <x v="1"/>
      <x v="216"/>
      <x v="595"/>
      <x v="3"/>
    </i>
    <i>
      <x v="25"/>
      <x v="2"/>
      <x v="2"/>
      <x v="83"/>
      <x v="4"/>
      <x v="26"/>
      <x v="6"/>
      <x v="11"/>
      <x v="1"/>
      <x v="6"/>
      <x v="108"/>
      <x v="595"/>
      <x v="3"/>
    </i>
    <i r="7">
      <x v="26"/>
      <x v="2"/>
      <x v="6"/>
      <x v="240"/>
      <x v="174"/>
      <x v="3"/>
    </i>
    <i r="7">
      <x v="31"/>
      <x v="1"/>
      <x v="1"/>
      <x v="216"/>
      <x v="595"/>
      <x v="3"/>
    </i>
    <i>
      <x v="26"/>
      <x v="2"/>
      <x v="2"/>
      <x v="85"/>
      <x v="3"/>
      <x v="23"/>
      <x v="43"/>
      <x v="11"/>
      <x v="1"/>
      <x v="6"/>
      <x v="108"/>
      <x v="595"/>
      <x v="3"/>
    </i>
    <i r="7">
      <x v="26"/>
      <x v="2"/>
      <x v="6"/>
      <x v="202"/>
      <x v="162"/>
      <x v="3"/>
    </i>
    <i r="7">
      <x v="31"/>
      <x v="2"/>
      <x v="1"/>
      <x v="239"/>
      <x v="200"/>
      <x v="3"/>
    </i>
    <i>
      <x v="27"/>
      <x v="2"/>
      <x v="2"/>
      <x v="86"/>
      <x v="1"/>
      <x v="25"/>
      <x v="35"/>
      <x v="11"/>
      <x v="1"/>
      <x v="6"/>
      <x v="121"/>
      <x v="595"/>
      <x v="3"/>
    </i>
    <i r="7">
      <x v="26"/>
      <x v="2"/>
      <x v="6"/>
      <x v="206"/>
      <x v="165"/>
      <x v="3"/>
    </i>
    <i r="7">
      <x v="31"/>
      <x v="2"/>
      <x v="1"/>
      <x v="373"/>
      <x v="197"/>
      <x v="3"/>
    </i>
    <i>
      <x v="28"/>
      <x v="2"/>
      <x v="2"/>
      <x v="89"/>
      <x v="1"/>
      <x v="15"/>
      <x v="57"/>
      <x v="11"/>
      <x v="2"/>
      <x v="6"/>
      <x v="132"/>
      <x v="105"/>
      <x v="3"/>
    </i>
    <i r="7">
      <x v="26"/>
      <x v="2"/>
      <x v="6"/>
      <x v="218"/>
      <x v="171"/>
      <x v="3"/>
    </i>
    <i r="7">
      <x v="31"/>
      <x v="2"/>
      <x v="1"/>
      <x v="321"/>
      <x v="203"/>
      <x v="3"/>
    </i>
    <i>
      <x v="29"/>
      <x v="2"/>
      <x v="14"/>
      <x v="90"/>
      <x v="1"/>
      <x v="19"/>
      <x v="38"/>
      <x v="11"/>
      <x v="1"/>
      <x v="6"/>
      <x v="108"/>
      <x v="595"/>
      <x v="3"/>
    </i>
    <i r="7">
      <x v="26"/>
      <x v="2"/>
      <x v="6"/>
      <x v="172"/>
      <x v="147"/>
      <x v="3"/>
    </i>
    <i r="7">
      <x v="31"/>
      <x v="2"/>
      <x v="1"/>
      <x v="243"/>
      <x v="181"/>
      <x v="3"/>
    </i>
    <i>
      <x v="30"/>
      <x v="2"/>
      <x v="2"/>
      <x v="91"/>
      <x v="42"/>
      <x v="14"/>
      <x v="56"/>
      <x v="11"/>
      <x v="2"/>
      <x v="6"/>
      <x v="103"/>
      <x v="87"/>
      <x v="3"/>
    </i>
    <i r="7">
      <x v="26"/>
      <x v="2"/>
      <x v="6"/>
      <x v="192"/>
      <x v="159"/>
      <x v="3"/>
    </i>
    <i r="7">
      <x v="31"/>
      <x v="2"/>
      <x v="1"/>
      <x v="260"/>
      <x v="204"/>
      <x v="3"/>
    </i>
    <i>
      <x v="31"/>
      <x v="2"/>
      <x v="2"/>
      <x v="92"/>
      <x v="1"/>
      <x v="12"/>
      <x v="59"/>
      <x v="11"/>
      <x v="1"/>
      <x v="6"/>
      <x v="108"/>
      <x v="595"/>
      <x v="3"/>
    </i>
    <i r="7">
      <x v="26"/>
      <x v="2"/>
      <x v="6"/>
      <x v="213"/>
      <x v="168"/>
      <x v="3"/>
    </i>
    <i r="7">
      <x v="31"/>
      <x v="1"/>
      <x v="1"/>
      <x v="216"/>
      <x v="595"/>
      <x v="3"/>
    </i>
    <i>
      <x v="32"/>
      <x v="2"/>
      <x v="2"/>
      <x v="93"/>
      <x v="2"/>
      <x v="13"/>
      <x v="58"/>
      <x v="11"/>
      <x v="1"/>
      <x v="6"/>
      <x v="116"/>
      <x v="595"/>
      <x v="3"/>
    </i>
    <i r="7">
      <x v="26"/>
      <x v="2"/>
      <x v="6"/>
      <x v="222"/>
      <x v="172"/>
      <x v="3"/>
    </i>
    <i r="7">
      <x v="31"/>
      <x v="2"/>
      <x v="1"/>
      <x v="261"/>
      <x v="205"/>
      <x v="3"/>
    </i>
    <i>
      <x v="33"/>
      <x v="2"/>
      <x v="14"/>
      <x v="102"/>
      <x v="10"/>
      <x v="18"/>
      <x v="54"/>
      <x v="11"/>
      <x v="1"/>
      <x v="6"/>
      <x v="114"/>
      <x v="595"/>
      <x v="3"/>
    </i>
    <i r="7">
      <x v="26"/>
      <x v="2"/>
      <x v="6"/>
      <x v="174"/>
      <x v="140"/>
      <x v="3"/>
    </i>
    <i r="7">
      <x v="31"/>
      <x v="1"/>
      <x v="1"/>
      <x v="212"/>
      <x v="595"/>
      <x v="3"/>
    </i>
    <i>
      <x v="41"/>
      <x v="2"/>
      <x v="2"/>
      <x v="99"/>
      <x v="16"/>
      <x v="3"/>
      <x v="1"/>
      <x v="11"/>
      <x v="1"/>
      <x v="6"/>
      <x v="108"/>
      <x v="595"/>
      <x v="3"/>
    </i>
    <i r="7">
      <x v="26"/>
      <x v="2"/>
      <x v="6"/>
      <x v="208"/>
      <x v="166"/>
      <x v="3"/>
    </i>
    <i r="7">
      <x v="31"/>
      <x v="2"/>
      <x v="1"/>
      <x v="299"/>
      <x v="198"/>
      <x v="3"/>
    </i>
    <i>
      <x v="42"/>
      <x v="2"/>
      <x v="2"/>
      <x v="84"/>
      <x v="17"/>
      <x/>
      <x v="5"/>
      <x v="11"/>
      <x v="2"/>
      <x v="6"/>
      <x v="129"/>
      <x v="113"/>
      <x v="3"/>
    </i>
    <i r="7">
      <x v="26"/>
      <x v="1"/>
      <x v="6"/>
      <x v="195"/>
      <x v="595"/>
      <x v="3"/>
    </i>
    <i r="7">
      <x v="31"/>
      <x v="2"/>
      <x v="1"/>
      <x v="234"/>
      <x v="195"/>
      <x v="3"/>
    </i>
    <i>
      <x v="43"/>
      <x v="2"/>
      <x v="2"/>
      <x v="98"/>
      <x v="14"/>
      <x v="4"/>
      <x v="2"/>
      <x v="11"/>
      <x v="1"/>
      <x v="6"/>
      <x v="126"/>
      <x v="595"/>
      <x v="3"/>
    </i>
    <i r="7">
      <x v="26"/>
      <x v="2"/>
      <x v="6"/>
      <x v="163"/>
      <x v="138"/>
      <x v="3"/>
    </i>
    <i r="7">
      <x v="31"/>
      <x v="2"/>
      <x v="1"/>
      <x v="273"/>
      <x v="207"/>
      <x v="3"/>
    </i>
    <i>
      <x v="44"/>
      <x v="2"/>
      <x v="2"/>
      <x v="101"/>
      <x v="15"/>
      <x v="8"/>
      <x v="3"/>
      <x v="11"/>
      <x v="1"/>
      <x v="6"/>
      <x v="133"/>
      <x v="595"/>
      <x v="3"/>
    </i>
    <i r="7">
      <x v="26"/>
      <x v="2"/>
      <x v="6"/>
      <x v="201"/>
      <x v="163"/>
      <x v="3"/>
    </i>
    <i r="7">
      <x v="31"/>
      <x v="2"/>
      <x v="1"/>
      <x v="319"/>
      <x v="202"/>
      <x v="3"/>
    </i>
    <i>
      <x v="45"/>
      <x v="2"/>
      <x v="2"/>
      <x v="100"/>
      <x v="11"/>
      <x v="2"/>
      <x/>
      <x v="11"/>
      <x v="1"/>
      <x v="6"/>
      <x v="119"/>
      <x v="595"/>
      <x v="3"/>
    </i>
    <i r="7">
      <x v="26"/>
      <x v="1"/>
      <x v="6"/>
      <x v="215"/>
      <x v="595"/>
      <x v="3"/>
    </i>
    <i r="7">
      <x v="31"/>
      <x v="2"/>
      <x v="1"/>
      <x v="339"/>
      <x v="206"/>
      <x v="3"/>
    </i>
    <i>
      <x v="48"/>
      <x v="2"/>
      <x v="2"/>
      <x v="57"/>
      <x v="22"/>
      <x v="43"/>
      <x v="76"/>
      <x v="11"/>
      <x v="1"/>
      <x v="6"/>
      <x v="129"/>
      <x v="595"/>
      <x v="3"/>
    </i>
    <i r="7">
      <x v="26"/>
      <x v="2"/>
      <x v="6"/>
      <x v="194"/>
      <x v="151"/>
      <x v="3"/>
    </i>
    <i r="7">
      <x v="31"/>
      <x v="1"/>
      <x v="1"/>
      <x v="212"/>
      <x v="595"/>
      <x v="3"/>
    </i>
    <i>
      <x v="49"/>
      <x v="2"/>
      <x v="2"/>
      <x v="69"/>
      <x v="30"/>
      <x v="53"/>
      <x v="74"/>
      <x v="11"/>
      <x v="1"/>
      <x v="6"/>
      <x v="108"/>
      <x v="595"/>
      <x v="3"/>
    </i>
    <i r="7">
      <x v="26"/>
      <x v="2"/>
      <x v="6"/>
      <x v="185"/>
      <x v="142"/>
      <x v="3"/>
    </i>
    <i r="7">
      <x v="31"/>
      <x v="1"/>
      <x v="1"/>
      <x v="212"/>
      <x v="595"/>
      <x v="3"/>
    </i>
    <i>
      <x v="50"/>
      <x v="2"/>
      <x v="2"/>
      <x v="88"/>
      <x v="28"/>
      <x v="54"/>
      <x v="73"/>
      <x v="11"/>
      <x v="1"/>
      <x v="6"/>
      <x v="108"/>
      <x v="595"/>
      <x v="3"/>
    </i>
    <i r="7">
      <x v="26"/>
      <x v="2"/>
      <x v="6"/>
      <x v="175"/>
      <x v="136"/>
      <x v="3"/>
    </i>
    <i r="7">
      <x v="31"/>
      <x v="1"/>
      <x v="1"/>
      <x v="212"/>
      <x v="595"/>
      <x v="3"/>
    </i>
    <i>
      <x v="51"/>
      <x v="2"/>
      <x v="15"/>
      <x v="103"/>
      <x v="25"/>
      <x v="46"/>
      <x v="70"/>
      <x v="11"/>
      <x v="1"/>
      <x v="6"/>
      <x v="113"/>
      <x v="595"/>
      <x v="3"/>
    </i>
    <i r="7">
      <x v="26"/>
      <x v="2"/>
      <x v="6"/>
      <x v="162"/>
      <x v="130"/>
      <x v="3"/>
    </i>
    <i r="7">
      <x v="31"/>
      <x v="1"/>
      <x v="1"/>
      <x v="212"/>
      <x v="595"/>
      <x v="3"/>
    </i>
    <i>
      <x v="52"/>
      <x v="2"/>
      <x v="2"/>
      <x v="87"/>
      <x v="31"/>
      <x v="39"/>
      <x v="72"/>
      <x v="11"/>
      <x v="1"/>
      <x v="6"/>
      <x v="102"/>
      <x v="595"/>
      <x v="3"/>
    </i>
    <i r="7">
      <x v="26"/>
      <x v="2"/>
      <x v="6"/>
      <x v="178"/>
      <x v="144"/>
      <x v="3"/>
    </i>
    <i r="7">
      <x v="31"/>
      <x v="1"/>
      <x v="1"/>
      <x v="212"/>
      <x v="595"/>
      <x v="3"/>
    </i>
    <i>
      <x v="53"/>
      <x v="2"/>
      <x v="2"/>
      <x v="62"/>
      <x v="32"/>
      <x v="31"/>
      <x v="44"/>
      <x v="11"/>
      <x v="1"/>
      <x v="6"/>
      <x v="119"/>
      <x v="595"/>
      <x v="3"/>
    </i>
    <i r="7">
      <x v="26"/>
      <x v="2"/>
      <x v="6"/>
      <x v="183"/>
      <x v="150"/>
      <x v="3"/>
    </i>
    <i r="7">
      <x v="31"/>
      <x v="2"/>
      <x v="1"/>
      <x v="227"/>
      <x v="183"/>
      <x v="3"/>
    </i>
    <i>
      <x v="54"/>
      <x v="2"/>
      <x v="15"/>
      <x v="74"/>
      <x v="35"/>
      <x v="10"/>
      <x v="20"/>
      <x v="11"/>
      <x v="1"/>
      <x v="6"/>
      <x v="115"/>
      <x v="595"/>
      <x v="3"/>
    </i>
    <i r="7">
      <x v="26"/>
      <x v="2"/>
      <x v="6"/>
      <x v="161"/>
      <x v="128"/>
      <x v="3"/>
    </i>
    <i r="7">
      <x v="31"/>
      <x v="1"/>
      <x v="1"/>
      <x v="212"/>
      <x v="595"/>
      <x v="3"/>
    </i>
    <i>
      <x v="55"/>
      <x v="2"/>
      <x v="2"/>
      <x v="96"/>
      <x v="34"/>
      <x v="17"/>
      <x v="23"/>
      <x v="11"/>
      <x v="1"/>
      <x v="6"/>
      <x v="119"/>
      <x v="595"/>
      <x v="3"/>
    </i>
    <i r="7">
      <x v="26"/>
      <x v="2"/>
      <x v="6"/>
      <x v="165"/>
      <x v="133"/>
      <x v="3"/>
    </i>
    <i r="7">
      <x v="31"/>
      <x v="1"/>
      <x v="1"/>
      <x v="210"/>
      <x v="595"/>
      <x v="3"/>
    </i>
    <i>
      <x v="56"/>
      <x v="2"/>
      <x v="2"/>
      <x v="95"/>
      <x v="37"/>
      <x v="5"/>
      <x v="19"/>
      <x v="11"/>
      <x v="1"/>
      <x v="6"/>
      <x v="129"/>
      <x v="595"/>
      <x v="3"/>
    </i>
    <i r="7">
      <x v="26"/>
      <x v="2"/>
      <x v="6"/>
      <x v="177"/>
      <x v="141"/>
      <x v="3"/>
    </i>
    <i r="7">
      <x v="31"/>
      <x v="2"/>
      <x v="1"/>
      <x v="223"/>
      <x v="177"/>
      <x v="3"/>
    </i>
    <i>
      <x v="57"/>
      <x v="2"/>
      <x v="15"/>
      <x v="94"/>
      <x v="39"/>
      <x v="6"/>
      <x v="51"/>
      <x v="11"/>
      <x v="1"/>
      <x v="6"/>
      <x v="108"/>
      <x v="595"/>
      <x v="3"/>
    </i>
    <i r="7">
      <x v="26"/>
      <x v="2"/>
      <x v="6"/>
      <x v="164"/>
      <x v="134"/>
      <x v="3"/>
    </i>
    <i r="7">
      <x v="31"/>
      <x v="2"/>
      <x v="1"/>
      <x v="241"/>
      <x v="179"/>
      <x v="3"/>
    </i>
    <i>
      <x v="58"/>
      <x v="2"/>
      <x v="2"/>
      <x v="97"/>
      <x v="38"/>
      <x v="1"/>
      <x v="14"/>
      <x v="11"/>
      <x v="1"/>
      <x v="6"/>
      <x v="115"/>
      <x v="595"/>
      <x v="3"/>
    </i>
    <i r="7">
      <x v="26"/>
      <x v="2"/>
      <x v="6"/>
      <x v="154"/>
      <x v="127"/>
      <x v="3"/>
    </i>
    <i r="7">
      <x v="31"/>
      <x v="2"/>
      <x v="1"/>
      <x v="221"/>
      <x v="176"/>
      <x v="3"/>
    </i>
    <i>
      <x v="59"/>
      <x v="2"/>
      <x v="15"/>
      <x v="56"/>
      <x v="20"/>
      <x v="61"/>
      <x v="77"/>
      <x v="11"/>
      <x v="1"/>
      <x v="6"/>
      <x v="119"/>
      <x v="595"/>
      <x v="3"/>
    </i>
    <i r="7">
      <x v="26"/>
      <x v="2"/>
      <x v="6"/>
      <x v="179"/>
      <x v="139"/>
      <x v="3"/>
    </i>
    <i r="7">
      <x v="31"/>
      <x v="1"/>
      <x v="1"/>
      <x v="212"/>
      <x v="595"/>
      <x v="3"/>
    </i>
  </rowItems>
  <colItems count="1">
    <i/>
  </colItems>
  <formats count="809">
    <format dxfId="2199">
      <pivotArea field="5" type="button" dataOnly="0" labelOnly="1" outline="0"/>
    </format>
    <format dxfId="2198">
      <pivotArea outline="0" collapsedLevelsAreSubtotals="1" fieldPosition="0"/>
    </format>
    <format dxfId="2197">
      <pivotArea outline="0" collapsedLevelsAreSubtotals="1" fieldPosition="0"/>
    </format>
    <format dxfId="2196">
      <pivotArea outline="0" collapsedLevelsAreSubtotals="1" fieldPosition="0"/>
    </format>
    <format dxfId="2195">
      <pivotArea field="14" type="button" dataOnly="0" labelOnly="1" outline="0" axis="axisRow" fieldPosition="7"/>
    </format>
    <format dxfId="2194">
      <pivotArea field="17" type="button" dataOnly="0" labelOnly="1" outline="0" axis="axisRow" fieldPosition="9"/>
    </format>
    <format dxfId="2193">
      <pivotArea outline="0" collapsedLevelsAreSubtotals="1" fieldPosition="0">
        <references count="1">
          <reference field="0" count="30" selected="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41"/>
            <x v="42"/>
            <x v="43"/>
            <x v="44"/>
            <x v="45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2192">
      <pivotArea type="all" dataOnly="0" outline="0" fieldPosition="0"/>
    </format>
    <format dxfId="2191">
      <pivotArea outline="0" collapsedLevelsAreSubtotals="1" fieldPosition="0"/>
    </format>
    <format dxfId="2190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>
            <x v="14"/>
          </reference>
          <reference field="13" count="1" selected="0">
            <x v="9"/>
          </reference>
        </references>
      </pivotArea>
    </format>
    <format dxfId="2189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>
            <x v="56"/>
          </reference>
          <reference field="13" count="1" selected="0">
            <x v="9"/>
          </reference>
        </references>
      </pivotArea>
    </format>
    <format dxfId="2188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3" count="1">
            <x v="9"/>
          </reference>
        </references>
      </pivotArea>
    </format>
    <format dxfId="218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1"/>
          </reference>
          <reference field="11" count="1">
            <x v="73"/>
          </reference>
          <reference field="13" count="1" selected="0">
            <x v="5"/>
          </reference>
        </references>
      </pivotArea>
    </format>
    <format dxfId="2186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0"/>
          </reference>
          <reference field="11" count="1">
            <x v="19"/>
          </reference>
          <reference field="13" count="1" selected="0">
            <x v="1"/>
          </reference>
        </references>
      </pivotArea>
    </format>
    <format dxfId="2185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1" count="1">
            <x v="18"/>
          </reference>
          <reference field="13" count="1" selected="0">
            <x v="10"/>
          </reference>
        </references>
      </pivotArea>
    </format>
    <format dxfId="2184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1" count="1">
            <x v="46"/>
          </reference>
          <reference field="13" count="1" selected="0">
            <x v="25"/>
          </reference>
        </references>
      </pivotArea>
    </format>
    <format dxfId="2183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1" count="1">
            <x v="10"/>
          </reference>
          <reference field="13" count="1" selected="0">
            <x v="35"/>
          </reference>
        </references>
      </pivotArea>
    </format>
    <format dxfId="2182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1" count="1">
            <x v="6"/>
          </reference>
          <reference field="13" count="1" selected="0">
            <x v="39"/>
          </reference>
        </references>
      </pivotArea>
    </format>
    <format dxfId="2181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1" count="1">
            <x v="61"/>
          </reference>
          <reference field="13" count="1" selected="0">
            <x v="20"/>
          </reference>
        </references>
      </pivotArea>
    </format>
    <format dxfId="2180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1"/>
          </reference>
          <reference field="11" count="1" selected="0">
            <x v="73"/>
          </reference>
          <reference field="12" count="1">
            <x v="34"/>
          </reference>
          <reference field="13" count="1" selected="0">
            <x v="5"/>
          </reference>
        </references>
      </pivotArea>
    </format>
    <format dxfId="2179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0"/>
          </reference>
          <reference field="11" count="1" selected="0">
            <x v="19"/>
          </reference>
          <reference field="12" count="1">
            <x v="38"/>
          </reference>
          <reference field="13" count="1" selected="0">
            <x v="1"/>
          </reference>
        </references>
      </pivotArea>
    </format>
    <format dxfId="2178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1" count="1" selected="0">
            <x v="18"/>
          </reference>
          <reference field="12" count="1">
            <x v="54"/>
          </reference>
          <reference field="13" count="1" selected="0">
            <x v="10"/>
          </reference>
        </references>
      </pivotArea>
    </format>
    <format dxfId="2177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1" count="1" selected="0">
            <x v="46"/>
          </reference>
          <reference field="12" count="1">
            <x v="70"/>
          </reference>
          <reference field="13" count="1" selected="0">
            <x v="25"/>
          </reference>
        </references>
      </pivotArea>
    </format>
    <format dxfId="2176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1" count="1" selected="0">
            <x v="10"/>
          </reference>
          <reference field="12" count="1">
            <x v="20"/>
          </reference>
          <reference field="13" count="1" selected="0">
            <x v="35"/>
          </reference>
        </references>
      </pivotArea>
    </format>
    <format dxfId="2175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1" count="1" selected="0">
            <x v="6"/>
          </reference>
          <reference field="12" count="1">
            <x v="51"/>
          </reference>
          <reference field="13" count="1" selected="0">
            <x v="39"/>
          </reference>
        </references>
      </pivotArea>
    </format>
    <format dxfId="2174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1" count="1" selected="0">
            <x v="61"/>
          </reference>
          <reference field="12" count="1">
            <x v="77"/>
          </reference>
          <reference field="13" count="1" selected="0">
            <x v="20"/>
          </reference>
        </references>
      </pivotArea>
    </format>
    <format dxfId="2173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3" count="1">
            <x v="10"/>
          </reference>
        </references>
      </pivotArea>
    </format>
    <format dxfId="2172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3" count="1">
            <x v="25"/>
          </reference>
        </references>
      </pivotArea>
    </format>
    <format dxfId="2171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3" count="1">
            <x v="35"/>
          </reference>
        </references>
      </pivotArea>
    </format>
    <format dxfId="2170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3" count="1">
            <x v="39"/>
          </reference>
        </references>
      </pivotArea>
    </format>
    <format dxfId="2169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3" count="1">
            <x v="20"/>
          </reference>
        </references>
      </pivotArea>
    </format>
    <format dxfId="2168">
      <pivotArea dataOnly="0" labelOnly="1" outline="0" fieldPosition="0">
        <references count="11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0" selected="0"/>
          <reference field="15" count="1">
            <x v="23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67">
      <pivotArea dataOnly="0" labelOnly="1" outline="0" fieldPosition="0">
        <references count="11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0" selected="0"/>
          <reference field="15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66">
      <pivotArea dataOnly="0" labelOnly="1" outline="0" fieldPosition="0">
        <references count="11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0" selected="0"/>
          <reference field="15" count="1">
            <x v="17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65">
      <pivotArea dataOnly="0" labelOnly="1" outline="0" fieldPosition="0">
        <references count="11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0" selected="0"/>
          <reference field="15" count="1">
            <x v="16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64">
      <pivotArea dataOnly="0" labelOnly="1" outline="0" fieldPosition="0">
        <references count="11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0" selected="0"/>
          <reference field="15" count="1">
            <x v="16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63">
      <pivotArea dataOnly="0" labelOnly="1" outline="0" fieldPosition="0">
        <references count="11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0" selected="0"/>
          <reference field="15" count="1">
            <x v="16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62">
      <pivotArea dataOnly="0" labelOnly="1" outline="0" fieldPosition="0">
        <references count="11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0" selected="0"/>
          <reference field="15" count="1">
            <x v="17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61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0" selected="0"/>
          <reference field="15" count="1" selected="0">
            <x v="169"/>
          </reference>
          <reference field="16" count="1">
            <x v="13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6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0" selected="0"/>
          <reference field="15" count="1" selected="0">
            <x v="214"/>
          </reference>
          <reference field="16" count="1">
            <x v="16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59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0" selected="0"/>
          <reference field="15" count="1" selected="0">
            <x v="170"/>
          </reference>
          <reference field="16" count="1">
            <x v="13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58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0" selected="0"/>
          <reference field="15" count="1" selected="0">
            <x v="203"/>
          </reference>
          <reference field="16" count="1">
            <x v="16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57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0" selected="0"/>
          <reference field="15" count="1" selected="0">
            <x v="176"/>
          </reference>
          <reference field="16" count="1">
            <x v="13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56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0" selected="0"/>
          <reference field="15" count="1" selected="0">
            <x v="182"/>
          </reference>
          <reference field="16" count="1">
            <x v="14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55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0" selected="0"/>
          <reference field="15" count="1" selected="0">
            <x v="193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2154">
      <pivotArea dataOnly="0" labelOnly="1" outline="0" fieldPosition="0">
        <references count="12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0" selected="0"/>
          <reference field="15" count="1" selected="0">
            <x v="219"/>
          </reference>
          <reference field="16" count="1">
            <x v="16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53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0" selected="0"/>
          <reference field="15" count="1" selected="0">
            <x v="200"/>
          </reference>
          <reference field="16" count="1">
            <x v="15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52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0" selected="0"/>
          <reference field="15" count="1" selected="0">
            <x v="190"/>
          </reference>
          <reference field="16" count="1">
            <x v="15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51">
      <pivotArea dataOnly="0" labelOnly="1" outline="0" fieldPosition="0">
        <references count="12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0" selected="0"/>
          <reference field="15" count="1" selected="0">
            <x v="197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2150">
      <pivotArea dataOnly="0" labelOnly="1" outline="0" fieldPosition="0">
        <references count="12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0" selected="0"/>
          <reference field="15" count="1" selected="0">
            <x v="160"/>
          </reference>
          <reference field="16" count="1">
            <x v="12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49">
      <pivotArea dataOnly="0" labelOnly="1" outline="0" fieldPosition="0">
        <references count="12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0" selected="0"/>
          <reference field="15" count="1" selected="0">
            <x v="205"/>
          </reference>
          <reference field="16" count="1">
            <x v="16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48">
      <pivotArea dataOnly="0" labelOnly="1" outline="0" fieldPosition="0">
        <references count="12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0" selected="0"/>
          <reference field="15" count="1" selected="0">
            <x v="181"/>
          </reference>
          <reference field="16" count="1">
            <x v="14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47">
      <pivotArea dataOnly="0" labelOnly="1" outline="0" fieldPosition="0">
        <references count="12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0" selected="0"/>
          <reference field="15" count="1" selected="0">
            <x v="189"/>
          </reference>
          <reference field="16" count="1">
            <x v="15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46">
      <pivotArea dataOnly="0" labelOnly="1" outline="0" fieldPosition="0">
        <references count="12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0" selected="0"/>
          <reference field="15" count="1" selected="0">
            <x v="188"/>
          </reference>
          <reference field="16" count="1">
            <x v="15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45">
      <pivotArea dataOnly="0" labelOnly="1" outline="0" fieldPosition="0">
        <references count="12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0" selected="0"/>
          <reference field="15" count="1" selected="0">
            <x v="196"/>
          </reference>
          <reference field="16" count="1">
            <x v="15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44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0" selected="0"/>
          <reference field="15" count="1" selected="0">
            <x v="187"/>
          </reference>
          <reference field="16" count="1">
            <x v="15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43">
      <pivotArea dataOnly="0" labelOnly="1" outline="0" fieldPosition="0">
        <references count="12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0" selected="0"/>
          <reference field="15" count="1" selected="0">
            <x v="158"/>
          </reference>
          <reference field="16" count="1">
            <x v="13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42">
      <pivotArea dataOnly="0" labelOnly="1" outline="0" fieldPosition="0">
        <references count="12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0" selected="0"/>
          <reference field="15" count="1" selected="0">
            <x v="199"/>
          </reference>
          <reference field="16" count="1">
            <x v="15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41">
      <pivotArea dataOnly="0" labelOnly="1" outline="0" fieldPosition="0">
        <references count="12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0" selected="0"/>
          <reference field="15" count="1" selected="0">
            <x v="207"/>
          </reference>
          <reference field="16" count="1">
            <x v="16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40">
      <pivotArea dataOnly="0" labelOnly="1" outline="0" fieldPosition="0">
        <references count="12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0" selected="0"/>
          <reference field="15" count="1" selected="0">
            <x v="233"/>
          </reference>
          <reference field="16" count="1">
            <x v="17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39">
      <pivotArea dataOnly="0" labelOnly="1" outline="0" fieldPosition="0">
        <references count="12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0" selected="0"/>
          <reference field="15" count="1" selected="0">
            <x v="173"/>
          </reference>
          <reference field="16" count="1">
            <x v="14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38">
      <pivotArea dataOnly="0" labelOnly="1" outline="0" fieldPosition="0">
        <references count="12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0" selected="0"/>
          <reference field="15" count="1" selected="0">
            <x v="184"/>
          </reference>
          <reference field="16" count="1">
            <x v="14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37">
      <pivotArea dataOnly="0" labelOnly="1" outline="0" fieldPosition="0">
        <references count="12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0" selected="0"/>
          <reference field="15" count="1" selected="0">
            <x v="171"/>
          </reference>
          <reference field="16" count="1">
            <x v="14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36">
      <pivotArea dataOnly="0" labelOnly="1" outline="0" fieldPosition="0">
        <references count="12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0" selected="0"/>
          <reference field="15" count="1" selected="0">
            <x v="240"/>
          </reference>
          <reference field="16" count="1">
            <x v="17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35">
      <pivotArea dataOnly="0" labelOnly="1" outline="0" fieldPosition="0">
        <references count="12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0" selected="0"/>
          <reference field="15" count="1" selected="0">
            <x v="202"/>
          </reference>
          <reference field="16" count="1">
            <x v="16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34">
      <pivotArea dataOnly="0" labelOnly="1" outline="0" fieldPosition="0">
        <references count="12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0" selected="0"/>
          <reference field="15" count="1" selected="0">
            <x v="206"/>
          </reference>
          <reference field="16" count="1">
            <x v="16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33">
      <pivotArea dataOnly="0" labelOnly="1" outline="0" fieldPosition="0">
        <references count="12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0" selected="0"/>
          <reference field="15" count="1" selected="0">
            <x v="218"/>
          </reference>
          <reference field="16" count="1">
            <x v="17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32">
      <pivotArea dataOnly="0" labelOnly="1" outline="0" fieldPosition="0">
        <references count="12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0" selected="0"/>
          <reference field="15" count="1" selected="0">
            <x v="172"/>
          </reference>
          <reference field="16" count="1">
            <x v="14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31">
      <pivotArea dataOnly="0" labelOnly="1" outline="0" fieldPosition="0">
        <references count="12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0" selected="0"/>
          <reference field="15" count="1" selected="0">
            <x v="192"/>
          </reference>
          <reference field="16" count="1">
            <x v="15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30">
      <pivotArea dataOnly="0" labelOnly="1" outline="0" fieldPosition="0">
        <references count="12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0" selected="0"/>
          <reference field="15" count="1" selected="0">
            <x v="213"/>
          </reference>
          <reference field="16" count="1">
            <x v="16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29">
      <pivotArea dataOnly="0" labelOnly="1" outline="0" fieldPosition="0">
        <references count="12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0" selected="0"/>
          <reference field="15" count="1" selected="0">
            <x v="222"/>
          </reference>
          <reference field="16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28">
      <pivotArea dataOnly="0" labelOnly="1" outline="0" fieldPosition="0">
        <references count="12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0" selected="0"/>
          <reference field="15" count="1" selected="0">
            <x v="174"/>
          </reference>
          <reference field="16" count="1">
            <x v="14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27">
      <pivotArea dataOnly="0" labelOnly="1" outline="0" fieldPosition="0">
        <references count="12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0" selected="0"/>
          <reference field="15" count="1" selected="0">
            <x v="208"/>
          </reference>
          <reference field="16" count="1">
            <x v="16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26">
      <pivotArea dataOnly="0" labelOnly="1" outline="0" fieldPosition="0">
        <references count="12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0" selected="0"/>
          <reference field="15" count="1" selected="0">
            <x v="19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2125">
      <pivotArea dataOnly="0" labelOnly="1" outline="0" fieldPosition="0">
        <references count="12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0" selected="0"/>
          <reference field="15" count="1" selected="0">
            <x v="163"/>
          </reference>
          <reference field="16" count="1">
            <x v="13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24">
      <pivotArea dataOnly="0" labelOnly="1" outline="0" fieldPosition="0">
        <references count="12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0" selected="0"/>
          <reference field="15" count="1" selected="0">
            <x v="201"/>
          </reference>
          <reference field="16" count="1">
            <x v="16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23">
      <pivotArea dataOnly="0" labelOnly="1" outline="0" fieldPosition="0">
        <references count="12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0" selected="0"/>
          <reference field="15" count="1" selected="0">
            <x v="21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2122">
      <pivotArea dataOnly="0" labelOnly="1" outline="0" fieldPosition="0">
        <references count="12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0" selected="0"/>
          <reference field="15" count="1" selected="0">
            <x v="194"/>
          </reference>
          <reference field="16" count="1">
            <x v="15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21">
      <pivotArea dataOnly="0" labelOnly="1" outline="0" fieldPosition="0">
        <references count="12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0" selected="0"/>
          <reference field="15" count="1" selected="0">
            <x v="185"/>
          </reference>
          <reference field="16" count="1">
            <x v="14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20">
      <pivotArea dataOnly="0" labelOnly="1" outline="0" fieldPosition="0">
        <references count="12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0" selected="0"/>
          <reference field="15" count="1" selected="0">
            <x v="175"/>
          </reference>
          <reference field="16" count="1">
            <x v="13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19">
      <pivotArea dataOnly="0" labelOnly="1" outline="0" fieldPosition="0">
        <references count="12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0" selected="0"/>
          <reference field="15" count="1" selected="0">
            <x v="162"/>
          </reference>
          <reference field="16" count="1">
            <x v="13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18">
      <pivotArea dataOnly="0" labelOnly="1" outline="0" fieldPosition="0">
        <references count="12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0" selected="0"/>
          <reference field="15" count="1" selected="0">
            <x v="178"/>
          </reference>
          <reference field="16" count="1">
            <x v="14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17">
      <pivotArea dataOnly="0" labelOnly="1" outline="0" fieldPosition="0">
        <references count="12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0" selected="0"/>
          <reference field="15" count="1" selected="0">
            <x v="183"/>
          </reference>
          <reference field="16" count="1">
            <x v="15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16">
      <pivotArea dataOnly="0" labelOnly="1" outline="0" fieldPosition="0">
        <references count="12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0" selected="0"/>
          <reference field="15" count="1" selected="0">
            <x v="161"/>
          </reference>
          <reference field="16" count="1">
            <x v="12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15">
      <pivotArea dataOnly="0" labelOnly="1" outline="0" fieldPosition="0">
        <references count="12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0" selected="0"/>
          <reference field="15" count="1" selected="0">
            <x v="165"/>
          </reference>
          <reference field="16" count="1">
            <x v="13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14">
      <pivotArea dataOnly="0" labelOnly="1" outline="0" fieldPosition="0">
        <references count="12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0" selected="0"/>
          <reference field="15" count="1" selected="0">
            <x v="177"/>
          </reference>
          <reference field="16" count="1">
            <x v="14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13">
      <pivotArea dataOnly="0" labelOnly="1" outline="0" fieldPosition="0">
        <references count="12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0" selected="0"/>
          <reference field="15" count="1" selected="0">
            <x v="164"/>
          </reference>
          <reference field="16" count="1">
            <x v="13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12">
      <pivotArea dataOnly="0" labelOnly="1" outline="0" fieldPosition="0">
        <references count="12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0" selected="0"/>
          <reference field="15" count="1" selected="0">
            <x v="154"/>
          </reference>
          <reference field="16" count="1">
            <x v="12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11">
      <pivotArea dataOnly="0" labelOnly="1" outline="0" fieldPosition="0">
        <references count="12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0" selected="0"/>
          <reference field="15" count="1" selected="0">
            <x v="179"/>
          </reference>
          <reference field="16" count="1">
            <x v="13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10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0" selected="0"/>
          <reference field="15" count="1" selected="0">
            <x v="169"/>
          </reference>
          <reference field="16" count="1">
            <x v="13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0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0" selected="0"/>
          <reference field="15" count="1" selected="0">
            <x v="214"/>
          </reference>
          <reference field="16" count="1">
            <x v="16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08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0" selected="0"/>
          <reference field="15" count="1" selected="0">
            <x v="170"/>
          </reference>
          <reference field="16" count="1">
            <x v="13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07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0" selected="0"/>
          <reference field="15" count="1" selected="0">
            <x v="203"/>
          </reference>
          <reference field="16" count="1">
            <x v="16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06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0" selected="0"/>
          <reference field="15" count="1" selected="0">
            <x v="176"/>
          </reference>
          <reference field="16" count="1">
            <x v="13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05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0" selected="0"/>
          <reference field="15" count="1" selected="0">
            <x v="182"/>
          </reference>
          <reference field="16" count="1">
            <x v="14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04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0" selected="0"/>
          <reference field="15" count="1" selected="0">
            <x v="193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2103">
      <pivotArea dataOnly="0" labelOnly="1" outline="0" fieldPosition="0">
        <references count="12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0" selected="0"/>
          <reference field="15" count="1" selected="0">
            <x v="219"/>
          </reference>
          <reference field="16" count="1">
            <x v="16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02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0" selected="0"/>
          <reference field="15" count="1" selected="0">
            <x v="200"/>
          </reference>
          <reference field="16" count="1">
            <x v="15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01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0" selected="0"/>
          <reference field="15" count="1" selected="0">
            <x v="190"/>
          </reference>
          <reference field="16" count="1">
            <x v="15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100">
      <pivotArea dataOnly="0" labelOnly="1" outline="0" fieldPosition="0">
        <references count="12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0" selected="0"/>
          <reference field="15" count="1" selected="0">
            <x v="197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2099">
      <pivotArea dataOnly="0" labelOnly="1" outline="0" fieldPosition="0">
        <references count="12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0" selected="0"/>
          <reference field="15" count="1" selected="0">
            <x v="160"/>
          </reference>
          <reference field="16" count="1">
            <x v="12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98">
      <pivotArea dataOnly="0" labelOnly="1" outline="0" fieldPosition="0">
        <references count="12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0" selected="0"/>
          <reference field="15" count="1" selected="0">
            <x v="205"/>
          </reference>
          <reference field="16" count="1">
            <x v="16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97">
      <pivotArea dataOnly="0" labelOnly="1" outline="0" fieldPosition="0">
        <references count="12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0" selected="0"/>
          <reference field="15" count="1" selected="0">
            <x v="181"/>
          </reference>
          <reference field="16" count="1">
            <x v="14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96">
      <pivotArea dataOnly="0" labelOnly="1" outline="0" fieldPosition="0">
        <references count="12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0" selected="0"/>
          <reference field="15" count="1" selected="0">
            <x v="189"/>
          </reference>
          <reference field="16" count="1">
            <x v="15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95">
      <pivotArea dataOnly="0" labelOnly="1" outline="0" fieldPosition="0">
        <references count="12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0" selected="0"/>
          <reference field="15" count="1" selected="0">
            <x v="188"/>
          </reference>
          <reference field="16" count="1">
            <x v="15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94">
      <pivotArea dataOnly="0" labelOnly="1" outline="0" fieldPosition="0">
        <references count="12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0" selected="0"/>
          <reference field="15" count="1" selected="0">
            <x v="196"/>
          </reference>
          <reference field="16" count="1">
            <x v="15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93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0" selected="0"/>
          <reference field="15" count="1" selected="0">
            <x v="187"/>
          </reference>
          <reference field="16" count="1">
            <x v="15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92">
      <pivotArea dataOnly="0" labelOnly="1" outline="0" fieldPosition="0">
        <references count="12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0" selected="0"/>
          <reference field="15" count="1" selected="0">
            <x v="158"/>
          </reference>
          <reference field="16" count="1">
            <x v="13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91">
      <pivotArea dataOnly="0" labelOnly="1" outline="0" fieldPosition="0">
        <references count="12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0" selected="0"/>
          <reference field="15" count="1" selected="0">
            <x v="199"/>
          </reference>
          <reference field="16" count="1">
            <x v="15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90">
      <pivotArea dataOnly="0" labelOnly="1" outline="0" fieldPosition="0">
        <references count="12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0" selected="0"/>
          <reference field="15" count="1" selected="0">
            <x v="207"/>
          </reference>
          <reference field="16" count="1">
            <x v="16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89">
      <pivotArea dataOnly="0" labelOnly="1" outline="0" fieldPosition="0">
        <references count="12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0" selected="0"/>
          <reference field="15" count="1" selected="0">
            <x v="233"/>
          </reference>
          <reference field="16" count="1">
            <x v="17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88">
      <pivotArea dataOnly="0" labelOnly="1" outline="0" fieldPosition="0">
        <references count="12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0" selected="0"/>
          <reference field="15" count="1" selected="0">
            <x v="173"/>
          </reference>
          <reference field="16" count="1">
            <x v="14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87">
      <pivotArea dataOnly="0" labelOnly="1" outline="0" fieldPosition="0">
        <references count="12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0" selected="0"/>
          <reference field="15" count="1" selected="0">
            <x v="184"/>
          </reference>
          <reference field="16" count="1">
            <x v="14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86">
      <pivotArea dataOnly="0" labelOnly="1" outline="0" fieldPosition="0">
        <references count="12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0" selected="0"/>
          <reference field="15" count="1" selected="0">
            <x v="171"/>
          </reference>
          <reference field="16" count="1">
            <x v="14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85">
      <pivotArea dataOnly="0" labelOnly="1" outline="0" fieldPosition="0">
        <references count="12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0" selected="0"/>
          <reference field="15" count="1" selected="0">
            <x v="240"/>
          </reference>
          <reference field="16" count="1">
            <x v="17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84">
      <pivotArea dataOnly="0" labelOnly="1" outline="0" fieldPosition="0">
        <references count="12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0" selected="0"/>
          <reference field="15" count="1" selected="0">
            <x v="202"/>
          </reference>
          <reference field="16" count="1">
            <x v="16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83">
      <pivotArea dataOnly="0" labelOnly="1" outline="0" fieldPosition="0">
        <references count="12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0" selected="0"/>
          <reference field="15" count="1" selected="0">
            <x v="206"/>
          </reference>
          <reference field="16" count="1">
            <x v="16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82">
      <pivotArea dataOnly="0" labelOnly="1" outline="0" fieldPosition="0">
        <references count="12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0" selected="0"/>
          <reference field="15" count="1" selected="0">
            <x v="218"/>
          </reference>
          <reference field="16" count="1">
            <x v="17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81">
      <pivotArea dataOnly="0" labelOnly="1" outline="0" fieldPosition="0">
        <references count="12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0" selected="0"/>
          <reference field="15" count="1" selected="0">
            <x v="172"/>
          </reference>
          <reference field="16" count="1">
            <x v="14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80">
      <pivotArea dataOnly="0" labelOnly="1" outline="0" fieldPosition="0">
        <references count="12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0" selected="0"/>
          <reference field="15" count="1" selected="0">
            <x v="192"/>
          </reference>
          <reference field="16" count="1">
            <x v="15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79">
      <pivotArea dataOnly="0" labelOnly="1" outline="0" fieldPosition="0">
        <references count="12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0" selected="0"/>
          <reference field="15" count="1" selected="0">
            <x v="213"/>
          </reference>
          <reference field="16" count="1">
            <x v="16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78">
      <pivotArea dataOnly="0" labelOnly="1" outline="0" fieldPosition="0">
        <references count="12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0" selected="0"/>
          <reference field="15" count="1" selected="0">
            <x v="222"/>
          </reference>
          <reference field="16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77">
      <pivotArea dataOnly="0" labelOnly="1" outline="0" fieldPosition="0">
        <references count="12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0" selected="0"/>
          <reference field="15" count="1" selected="0">
            <x v="174"/>
          </reference>
          <reference field="16" count="1">
            <x v="14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76">
      <pivotArea dataOnly="0" labelOnly="1" outline="0" fieldPosition="0">
        <references count="12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0" selected="0"/>
          <reference field="15" count="1" selected="0">
            <x v="208"/>
          </reference>
          <reference field="16" count="1">
            <x v="16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75">
      <pivotArea dataOnly="0" labelOnly="1" outline="0" fieldPosition="0">
        <references count="12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0" selected="0"/>
          <reference field="15" count="1" selected="0">
            <x v="19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2074">
      <pivotArea dataOnly="0" labelOnly="1" outline="0" fieldPosition="0">
        <references count="12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0" selected="0"/>
          <reference field="15" count="1" selected="0">
            <x v="163"/>
          </reference>
          <reference field="16" count="1">
            <x v="13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73">
      <pivotArea dataOnly="0" labelOnly="1" outline="0" fieldPosition="0">
        <references count="12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0" selected="0"/>
          <reference field="15" count="1" selected="0">
            <x v="201"/>
          </reference>
          <reference field="16" count="1">
            <x v="16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72">
      <pivotArea dataOnly="0" labelOnly="1" outline="0" fieldPosition="0">
        <references count="12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0" selected="0"/>
          <reference field="15" count="1" selected="0">
            <x v="21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2071">
      <pivotArea dataOnly="0" labelOnly="1" outline="0" fieldPosition="0">
        <references count="12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0" selected="0"/>
          <reference field="15" count="1" selected="0">
            <x v="194"/>
          </reference>
          <reference field="16" count="1">
            <x v="15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70">
      <pivotArea dataOnly="0" labelOnly="1" outline="0" fieldPosition="0">
        <references count="12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0" selected="0"/>
          <reference field="15" count="1" selected="0">
            <x v="185"/>
          </reference>
          <reference field="16" count="1">
            <x v="14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69">
      <pivotArea dataOnly="0" labelOnly="1" outline="0" fieldPosition="0">
        <references count="12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0" selected="0"/>
          <reference field="15" count="1" selected="0">
            <x v="175"/>
          </reference>
          <reference field="16" count="1">
            <x v="13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68">
      <pivotArea dataOnly="0" labelOnly="1" outline="0" fieldPosition="0">
        <references count="12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0" selected="0"/>
          <reference field="15" count="1" selected="0">
            <x v="162"/>
          </reference>
          <reference field="16" count="1">
            <x v="13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67">
      <pivotArea dataOnly="0" labelOnly="1" outline="0" fieldPosition="0">
        <references count="12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0" selected="0"/>
          <reference field="15" count="1" selected="0">
            <x v="178"/>
          </reference>
          <reference field="16" count="1">
            <x v="14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66">
      <pivotArea dataOnly="0" labelOnly="1" outline="0" fieldPosition="0">
        <references count="12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0" selected="0"/>
          <reference field="15" count="1" selected="0">
            <x v="183"/>
          </reference>
          <reference field="16" count="1">
            <x v="15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65">
      <pivotArea dataOnly="0" labelOnly="1" outline="0" fieldPosition="0">
        <references count="12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0" selected="0"/>
          <reference field="15" count="1" selected="0">
            <x v="161"/>
          </reference>
          <reference field="16" count="1">
            <x v="12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64">
      <pivotArea dataOnly="0" labelOnly="1" outline="0" fieldPosition="0">
        <references count="12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0" selected="0"/>
          <reference field="15" count="1" selected="0">
            <x v="165"/>
          </reference>
          <reference field="16" count="1">
            <x v="13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63">
      <pivotArea dataOnly="0" labelOnly="1" outline="0" fieldPosition="0">
        <references count="12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0" selected="0"/>
          <reference field="15" count="1" selected="0">
            <x v="177"/>
          </reference>
          <reference field="16" count="1">
            <x v="14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62">
      <pivotArea dataOnly="0" labelOnly="1" outline="0" fieldPosition="0">
        <references count="12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0" selected="0"/>
          <reference field="15" count="1" selected="0">
            <x v="164"/>
          </reference>
          <reference field="16" count="1">
            <x v="13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61">
      <pivotArea dataOnly="0" labelOnly="1" outline="0" fieldPosition="0">
        <references count="12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0" selected="0"/>
          <reference field="15" count="1" selected="0">
            <x v="154"/>
          </reference>
          <reference field="16" count="1">
            <x v="12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60">
      <pivotArea dataOnly="0" labelOnly="1" outline="0" fieldPosition="0">
        <references count="12">
          <reference field="0" count="1" selected="0">
            <x v="5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0" selected="0"/>
          <reference field="15" count="1" selected="0">
            <x v="179"/>
          </reference>
          <reference field="16" count="1">
            <x v="13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59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0" selected="0"/>
          <reference field="15" count="1">
            <x v="16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58">
      <pivotArea dataOnly="0" labelOnly="1" outline="0" fieldPosition="0">
        <references count="11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0" selected="0"/>
          <reference field="15" count="1">
            <x v="21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57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0" selected="0"/>
          <reference field="15" count="1">
            <x v="17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56">
      <pivotArea dataOnly="0" labelOnly="1" outline="0" fieldPosition="0">
        <references count="11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0" selected="0"/>
          <reference field="15" count="1">
            <x v="20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55">
      <pivotArea dataOnly="0" labelOnly="1" outline="0" fieldPosition="0">
        <references count="11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0" selected="0"/>
          <reference field="15" count="1">
            <x v="17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54">
      <pivotArea dataOnly="0" labelOnly="1" outline="0" fieldPosition="0">
        <references count="11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0" selected="0"/>
          <reference field="15" count="1">
            <x v="18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53">
      <pivotArea dataOnly="0" labelOnly="1" outline="0" fieldPosition="0">
        <references count="11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0" selected="0"/>
          <reference field="15" count="1">
            <x v="21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52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0" selected="0"/>
          <reference field="15" count="1">
            <x v="20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51">
      <pivotArea dataOnly="0" labelOnly="1" outline="0" fieldPosition="0">
        <references count="11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0" selected="0"/>
          <reference field="15" count="1">
            <x v="19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50">
      <pivotArea dataOnly="0" labelOnly="1" outline="0" fieldPosition="0">
        <references count="11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0" selected="0"/>
          <reference field="15" count="1">
            <x v="16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49">
      <pivotArea dataOnly="0" labelOnly="1" outline="0" fieldPosition="0">
        <references count="11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0" selected="0"/>
          <reference field="15" count="1">
            <x v="20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48">
      <pivotArea dataOnly="0" labelOnly="1" outline="0" fieldPosition="0">
        <references count="11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0" selected="0"/>
          <reference field="15" count="1">
            <x v="18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47">
      <pivotArea dataOnly="0" labelOnly="1" outline="0" fieldPosition="0">
        <references count="11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0" selected="0"/>
          <reference field="15" count="1">
            <x v="18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46">
      <pivotArea dataOnly="0" labelOnly="1" outline="0" fieldPosition="0">
        <references count="11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0" selected="0"/>
          <reference field="15" count="1">
            <x v="18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45">
      <pivotArea dataOnly="0" labelOnly="1" outline="0" fieldPosition="0">
        <references count="11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0" selected="0"/>
          <reference field="15" count="1">
            <x v="19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44">
      <pivotArea dataOnly="0" labelOnly="1" outline="0" fieldPosition="0">
        <references count="11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0" selected="0"/>
          <reference field="15" count="1">
            <x v="18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43">
      <pivotArea dataOnly="0" labelOnly="1" outline="0" fieldPosition="0">
        <references count="11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0" selected="0"/>
          <reference field="15" count="1">
            <x v="15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42">
      <pivotArea dataOnly="0" labelOnly="1" outline="0" fieldPosition="0">
        <references count="11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0" selected="0"/>
          <reference field="15" count="1">
            <x v="19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41">
      <pivotArea dataOnly="0" labelOnly="1" outline="0" fieldPosition="0">
        <references count="11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0" selected="0"/>
          <reference field="15" count="1">
            <x v="20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40">
      <pivotArea dataOnly="0" labelOnly="1" outline="0" fieldPosition="0">
        <references count="11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0" selected="0"/>
          <reference field="15" count="1">
            <x v="23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39">
      <pivotArea dataOnly="0" labelOnly="1" outline="0" fieldPosition="0">
        <references count="11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0" selected="0"/>
          <reference field="15" count="1">
            <x v="17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38">
      <pivotArea dataOnly="0" labelOnly="1" outline="0" fieldPosition="0">
        <references count="11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0" selected="0"/>
          <reference field="15" count="1">
            <x v="18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37">
      <pivotArea dataOnly="0" labelOnly="1" outline="0" fieldPosition="0">
        <references count="11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0" selected="0"/>
          <reference field="15" count="1">
            <x v="17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36">
      <pivotArea dataOnly="0" labelOnly="1" outline="0" fieldPosition="0">
        <references count="11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0" selected="0"/>
          <reference field="15" count="1">
            <x v="24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35">
      <pivotArea dataOnly="0" labelOnly="1" outline="0" fieldPosition="0">
        <references count="11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0" selected="0"/>
          <reference field="15" count="1">
            <x v="20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34">
      <pivotArea dataOnly="0" labelOnly="1" outline="0" fieldPosition="0">
        <references count="11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0" selected="0"/>
          <reference field="15" count="1">
            <x v="20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33">
      <pivotArea dataOnly="0" labelOnly="1" outline="0" fieldPosition="0">
        <references count="11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0" selected="0"/>
          <reference field="15" count="1">
            <x v="21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32">
      <pivotArea dataOnly="0" labelOnly="1" outline="0" fieldPosition="0">
        <references count="11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0" selected="0"/>
          <reference field="15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31">
      <pivotArea dataOnly="0" labelOnly="1" outline="0" fieldPosition="0">
        <references count="11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0" selected="0"/>
          <reference field="15" count="1">
            <x v="19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30">
      <pivotArea dataOnly="0" labelOnly="1" outline="0" fieldPosition="0">
        <references count="11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0" selected="0"/>
          <reference field="15" count="1">
            <x v="21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29">
      <pivotArea dataOnly="0" labelOnly="1" outline="0" fieldPosition="0">
        <references count="11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0" selected="0"/>
          <reference field="15" count="1">
            <x v="22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28">
      <pivotArea dataOnly="0" labelOnly="1" outline="0" fieldPosition="0">
        <references count="11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0" selected="0"/>
          <reference field="15" count="1">
            <x v="17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27">
      <pivotArea dataOnly="0" labelOnly="1" outline="0" fieldPosition="0">
        <references count="11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0" selected="0"/>
          <reference field="15" count="1">
            <x v="20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26">
      <pivotArea dataOnly="0" labelOnly="1" outline="0" fieldPosition="0">
        <references count="11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0" selected="0"/>
          <reference field="15" count="1">
            <x v="16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25">
      <pivotArea dataOnly="0" labelOnly="1" outline="0" fieldPosition="0">
        <references count="11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0" selected="0"/>
          <reference field="15" count="1">
            <x v="20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24">
      <pivotArea dataOnly="0" labelOnly="1" outline="0" fieldPosition="0">
        <references count="11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0" selected="0"/>
          <reference field="15" count="1">
            <x v="19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23">
      <pivotArea dataOnly="0" labelOnly="1" outline="0" fieldPosition="0">
        <references count="11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0" selected="0"/>
          <reference field="15" count="1">
            <x v="18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22">
      <pivotArea dataOnly="0" labelOnly="1" outline="0" fieldPosition="0">
        <references count="11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0" selected="0"/>
          <reference field="15" count="1">
            <x v="17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21">
      <pivotArea dataOnly="0" labelOnly="1" outline="0" fieldPosition="0">
        <references count="11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0" selected="0"/>
          <reference field="15" count="1">
            <x v="16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20">
      <pivotArea dataOnly="0" labelOnly="1" outline="0" fieldPosition="0">
        <references count="11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0" selected="0"/>
          <reference field="15" count="1">
            <x v="17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19">
      <pivotArea dataOnly="0" labelOnly="1" outline="0" fieldPosition="0">
        <references count="11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0" selected="0"/>
          <reference field="15" count="1">
            <x v="18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18">
      <pivotArea dataOnly="0" labelOnly="1" outline="0" fieldPosition="0">
        <references count="11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0" selected="0"/>
          <reference field="15" count="1">
            <x v="16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17">
      <pivotArea dataOnly="0" labelOnly="1" outline="0" fieldPosition="0">
        <references count="11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0" selected="0"/>
          <reference field="15" count="1">
            <x v="16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16">
      <pivotArea dataOnly="0" labelOnly="1" outline="0" fieldPosition="0">
        <references count="11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0" selected="0"/>
          <reference field="15" count="1">
            <x v="17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15">
      <pivotArea dataOnly="0" labelOnly="1" outline="0" fieldPosition="0">
        <references count="11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0" selected="0"/>
          <reference field="15" count="1">
            <x v="16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14">
      <pivotArea dataOnly="0" labelOnly="1" outline="0" fieldPosition="0">
        <references count="11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0" selected="0"/>
          <reference field="15" count="1">
            <x v="15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13">
      <pivotArea dataOnly="0" labelOnly="1" outline="0" fieldPosition="0">
        <references count="11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0" selected="0"/>
          <reference field="15" count="1">
            <x v="17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12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0" selected="0"/>
          <reference field="15" count="1" selected="0">
            <x v="169"/>
          </reference>
          <reference field="16" count="1">
            <x v="13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1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0" selected="0"/>
          <reference field="15" count="1" selected="0">
            <x v="214"/>
          </reference>
          <reference field="16" count="1">
            <x v="16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10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0" selected="0"/>
          <reference field="15" count="1" selected="0">
            <x v="170"/>
          </reference>
          <reference field="16" count="1">
            <x v="13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09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0" selected="0"/>
          <reference field="15" count="1" selected="0">
            <x v="203"/>
          </reference>
          <reference field="16" count="1">
            <x v="16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08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0" selected="0"/>
          <reference field="15" count="1" selected="0">
            <x v="176"/>
          </reference>
          <reference field="16" count="1">
            <x v="13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07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0" selected="0"/>
          <reference field="15" count="1" selected="0">
            <x v="182"/>
          </reference>
          <reference field="16" count="1">
            <x v="14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06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0" selected="0"/>
          <reference field="15" count="1" selected="0">
            <x v="193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2005">
      <pivotArea dataOnly="0" labelOnly="1" outline="0" fieldPosition="0">
        <references count="12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0" selected="0"/>
          <reference field="15" count="1" selected="0">
            <x v="219"/>
          </reference>
          <reference field="16" count="1">
            <x v="16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04">
      <pivotArea dataOnly="0" labelOnly="1" outline="0" fieldPosition="0">
        <references count="12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0" selected="0"/>
          <reference field="15" count="1" selected="0">
            <x v="200"/>
          </reference>
          <reference field="16" count="1">
            <x v="15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03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0" selected="0"/>
          <reference field="15" count="1" selected="0">
            <x v="190"/>
          </reference>
          <reference field="16" count="1">
            <x v="15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02">
      <pivotArea dataOnly="0" labelOnly="1" outline="0" fieldPosition="0">
        <references count="12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0" selected="0"/>
          <reference field="15" count="1" selected="0">
            <x v="197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2001">
      <pivotArea dataOnly="0" labelOnly="1" outline="0" fieldPosition="0">
        <references count="12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0" selected="0"/>
          <reference field="15" count="1" selected="0">
            <x v="160"/>
          </reference>
          <reference field="16" count="1">
            <x v="12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2000">
      <pivotArea dataOnly="0" labelOnly="1" outline="0" fieldPosition="0">
        <references count="12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0" selected="0"/>
          <reference field="15" count="1" selected="0">
            <x v="205"/>
          </reference>
          <reference field="16" count="1">
            <x v="16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99">
      <pivotArea dataOnly="0" labelOnly="1" outline="0" fieldPosition="0">
        <references count="12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0" selected="0"/>
          <reference field="15" count="1" selected="0">
            <x v="181"/>
          </reference>
          <reference field="16" count="1">
            <x v="14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98">
      <pivotArea dataOnly="0" labelOnly="1" outline="0" fieldPosition="0">
        <references count="12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0" selected="0"/>
          <reference field="15" count="1" selected="0">
            <x v="189"/>
          </reference>
          <reference field="16" count="1">
            <x v="15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97">
      <pivotArea dataOnly="0" labelOnly="1" outline="0" fieldPosition="0">
        <references count="12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0" selected="0"/>
          <reference field="15" count="1" selected="0">
            <x v="188"/>
          </reference>
          <reference field="16" count="1">
            <x v="15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96">
      <pivotArea dataOnly="0" labelOnly="1" outline="0" fieldPosition="0">
        <references count="12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0" selected="0"/>
          <reference field="15" count="1" selected="0">
            <x v="196"/>
          </reference>
          <reference field="16" count="1">
            <x v="15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95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0" selected="0"/>
          <reference field="15" count="1" selected="0">
            <x v="187"/>
          </reference>
          <reference field="16" count="1">
            <x v="15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94">
      <pivotArea dataOnly="0" labelOnly="1" outline="0" fieldPosition="0">
        <references count="12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0" selected="0"/>
          <reference field="15" count="1" selected="0">
            <x v="158"/>
          </reference>
          <reference field="16" count="1">
            <x v="13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93">
      <pivotArea dataOnly="0" labelOnly="1" outline="0" fieldPosition="0">
        <references count="12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0" selected="0"/>
          <reference field="15" count="1" selected="0">
            <x v="199"/>
          </reference>
          <reference field="16" count="1">
            <x v="15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92">
      <pivotArea dataOnly="0" labelOnly="1" outline="0" fieldPosition="0">
        <references count="12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0" selected="0"/>
          <reference field="15" count="1" selected="0">
            <x v="207"/>
          </reference>
          <reference field="16" count="1">
            <x v="16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91">
      <pivotArea dataOnly="0" labelOnly="1" outline="0" fieldPosition="0">
        <references count="12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0" selected="0"/>
          <reference field="15" count="1" selected="0">
            <x v="233"/>
          </reference>
          <reference field="16" count="1">
            <x v="17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90">
      <pivotArea dataOnly="0" labelOnly="1" outline="0" fieldPosition="0">
        <references count="12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0" selected="0"/>
          <reference field="15" count="1" selected="0">
            <x v="173"/>
          </reference>
          <reference field="16" count="1">
            <x v="14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89">
      <pivotArea dataOnly="0" labelOnly="1" outline="0" fieldPosition="0">
        <references count="12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0" selected="0"/>
          <reference field="15" count="1" selected="0">
            <x v="184"/>
          </reference>
          <reference field="16" count="1">
            <x v="14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88">
      <pivotArea dataOnly="0" labelOnly="1" outline="0" fieldPosition="0">
        <references count="12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0" selected="0"/>
          <reference field="15" count="1" selected="0">
            <x v="171"/>
          </reference>
          <reference field="16" count="1">
            <x v="14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87">
      <pivotArea dataOnly="0" labelOnly="1" outline="0" fieldPosition="0">
        <references count="12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0" selected="0"/>
          <reference field="15" count="1" selected="0">
            <x v="240"/>
          </reference>
          <reference field="16" count="1">
            <x v="17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86">
      <pivotArea dataOnly="0" labelOnly="1" outline="0" fieldPosition="0">
        <references count="12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0" selected="0"/>
          <reference field="15" count="1" selected="0">
            <x v="202"/>
          </reference>
          <reference field="16" count="1">
            <x v="16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85">
      <pivotArea dataOnly="0" labelOnly="1" outline="0" fieldPosition="0">
        <references count="12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0" selected="0"/>
          <reference field="15" count="1" selected="0">
            <x v="206"/>
          </reference>
          <reference field="16" count="1">
            <x v="16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84">
      <pivotArea dataOnly="0" labelOnly="1" outline="0" fieldPosition="0">
        <references count="12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0" selected="0"/>
          <reference field="15" count="1" selected="0">
            <x v="218"/>
          </reference>
          <reference field="16" count="1">
            <x v="17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83">
      <pivotArea dataOnly="0" labelOnly="1" outline="0" fieldPosition="0">
        <references count="12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0" selected="0"/>
          <reference field="15" count="1" selected="0">
            <x v="172"/>
          </reference>
          <reference field="16" count="1">
            <x v="14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82">
      <pivotArea dataOnly="0" labelOnly="1" outline="0" fieldPosition="0">
        <references count="12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0" selected="0"/>
          <reference field="15" count="1" selected="0">
            <x v="192"/>
          </reference>
          <reference field="16" count="1">
            <x v="15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81">
      <pivotArea dataOnly="0" labelOnly="1" outline="0" fieldPosition="0">
        <references count="12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0" selected="0"/>
          <reference field="15" count="1" selected="0">
            <x v="213"/>
          </reference>
          <reference field="16" count="1">
            <x v="16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80">
      <pivotArea dataOnly="0" labelOnly="1" outline="0" fieldPosition="0">
        <references count="12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0" selected="0"/>
          <reference field="15" count="1" selected="0">
            <x v="222"/>
          </reference>
          <reference field="16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79">
      <pivotArea dataOnly="0" labelOnly="1" outline="0" fieldPosition="0">
        <references count="12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0" selected="0"/>
          <reference field="15" count="1" selected="0">
            <x v="174"/>
          </reference>
          <reference field="16" count="1">
            <x v="14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78">
      <pivotArea dataOnly="0" labelOnly="1" outline="0" fieldPosition="0">
        <references count="12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0" selected="0"/>
          <reference field="15" count="1" selected="0">
            <x v="208"/>
          </reference>
          <reference field="16" count="1">
            <x v="16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77">
      <pivotArea dataOnly="0" labelOnly="1" outline="0" fieldPosition="0">
        <references count="12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0" selected="0"/>
          <reference field="15" count="1" selected="0">
            <x v="19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976">
      <pivotArea dataOnly="0" labelOnly="1" outline="0" fieldPosition="0">
        <references count="12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0" selected="0"/>
          <reference field="15" count="1" selected="0">
            <x v="163"/>
          </reference>
          <reference field="16" count="1">
            <x v="13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75">
      <pivotArea dataOnly="0" labelOnly="1" outline="0" fieldPosition="0">
        <references count="12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0" selected="0"/>
          <reference field="15" count="1" selected="0">
            <x v="201"/>
          </reference>
          <reference field="16" count="1">
            <x v="16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74">
      <pivotArea dataOnly="0" labelOnly="1" outline="0" fieldPosition="0">
        <references count="12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0" selected="0"/>
          <reference field="15" count="1" selected="0">
            <x v="215"/>
          </reference>
          <reference field="16" count="1">
            <x v="5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973">
      <pivotArea dataOnly="0" labelOnly="1" outline="0" fieldPosition="0">
        <references count="12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0" selected="0"/>
          <reference field="15" count="1" selected="0">
            <x v="194"/>
          </reference>
          <reference field="16" count="1">
            <x v="15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72">
      <pivotArea dataOnly="0" labelOnly="1" outline="0" fieldPosition="0">
        <references count="12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0" selected="0"/>
          <reference field="15" count="1" selected="0">
            <x v="185"/>
          </reference>
          <reference field="16" count="1">
            <x v="14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71">
      <pivotArea dataOnly="0" labelOnly="1" outline="0" fieldPosition="0">
        <references count="12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0" selected="0"/>
          <reference field="15" count="1" selected="0">
            <x v="175"/>
          </reference>
          <reference field="16" count="1">
            <x v="136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70">
      <pivotArea dataOnly="0" labelOnly="1" outline="0" fieldPosition="0">
        <references count="12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0" selected="0"/>
          <reference field="15" count="1" selected="0">
            <x v="162"/>
          </reference>
          <reference field="16" count="1">
            <x v="13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69">
      <pivotArea dataOnly="0" labelOnly="1" outline="0" fieldPosition="0">
        <references count="12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0" selected="0"/>
          <reference field="15" count="1" selected="0">
            <x v="178"/>
          </reference>
          <reference field="16" count="1">
            <x v="14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68">
      <pivotArea dataOnly="0" labelOnly="1" outline="0" fieldPosition="0">
        <references count="12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0" selected="0"/>
          <reference field="15" count="1" selected="0">
            <x v="183"/>
          </reference>
          <reference field="16" count="1">
            <x v="15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67">
      <pivotArea dataOnly="0" labelOnly="1" outline="0" fieldPosition="0">
        <references count="12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0" selected="0"/>
          <reference field="15" count="1" selected="0">
            <x v="161"/>
          </reference>
          <reference field="16" count="1">
            <x v="128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66">
      <pivotArea dataOnly="0" labelOnly="1" outline="0" fieldPosition="0">
        <references count="12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0" selected="0"/>
          <reference field="15" count="1" selected="0">
            <x v="165"/>
          </reference>
          <reference field="16" count="1">
            <x v="13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65">
      <pivotArea dataOnly="0" labelOnly="1" outline="0" fieldPosition="0">
        <references count="12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0" selected="0"/>
          <reference field="15" count="1" selected="0">
            <x v="177"/>
          </reference>
          <reference field="16" count="1">
            <x v="141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64">
      <pivotArea dataOnly="0" labelOnly="1" outline="0" fieldPosition="0">
        <references count="12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0" selected="0"/>
          <reference field="15" count="1" selected="0">
            <x v="164"/>
          </reference>
          <reference field="16" count="1">
            <x v="134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63">
      <pivotArea dataOnly="0" labelOnly="1" outline="0" fieldPosition="0">
        <references count="12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0" selected="0"/>
          <reference field="15" count="1" selected="0">
            <x v="154"/>
          </reference>
          <reference field="16" count="1">
            <x v="12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62">
      <pivotArea dataOnly="0" labelOnly="1" outline="0" fieldPosition="0">
        <references count="12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0" selected="0"/>
          <reference field="15" count="1" selected="0">
            <x v="179"/>
          </reference>
          <reference field="16" count="1">
            <x v="13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961">
      <pivotArea dataOnly="0" labelOnly="1" outline="0" fieldPosition="0">
        <references count="11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0" selected="0"/>
          <reference field="15" count="1">
            <x v="19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960">
      <pivotArea dataOnly="0" labelOnly="1" outline="0" fieldPosition="0">
        <references count="11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0" selected="0"/>
          <reference field="15" count="1">
            <x v="21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959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0" selected="0"/>
          <reference field="15" count="1">
            <x v="193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958">
      <pivotArea dataOnly="0" labelOnly="1" outline="0" fieldPosition="0">
        <references count="11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0" selected="0"/>
          <reference field="15" count="1">
            <x v="197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957">
      <pivotArea field="13" type="button" dataOnly="0" labelOnly="1" outline="0" axis="axisRow" fieldPosition="4"/>
    </format>
    <format dxfId="195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3" count="1">
            <x v="4"/>
          </reference>
        </references>
      </pivotArea>
    </format>
    <format dxfId="19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3" count="1">
            <x v="1"/>
          </reference>
        </references>
      </pivotArea>
    </format>
    <format dxfId="1954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3" count="1">
            <x v="7"/>
          </reference>
        </references>
      </pivotArea>
    </format>
    <format dxfId="1953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3" count="1">
            <x v="5"/>
          </reference>
        </references>
      </pivotArea>
    </format>
    <format dxfId="1952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3" count="1">
            <x v="4"/>
          </reference>
        </references>
      </pivotArea>
    </format>
    <format dxfId="1951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3" count="1">
            <x v="3"/>
          </reference>
        </references>
      </pivotArea>
    </format>
    <format dxfId="1950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3" count="1">
            <x v="1"/>
          </reference>
        </references>
      </pivotArea>
    </format>
    <format dxfId="194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3" count="1">
            <x v="42"/>
          </reference>
        </references>
      </pivotArea>
    </format>
    <format dxfId="1948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3" count="1">
            <x v="1"/>
          </reference>
        </references>
      </pivotArea>
    </format>
    <format dxfId="1947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3" count="1">
            <x v="2"/>
          </reference>
        </references>
      </pivotArea>
    </format>
    <format dxfId="1946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3" count="1">
            <x v="10"/>
          </reference>
        </references>
      </pivotArea>
    </format>
    <format dxfId="1945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3" count="1">
            <x v="16"/>
          </reference>
        </references>
      </pivotArea>
    </format>
    <format dxfId="1944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3" count="1">
            <x v="17"/>
          </reference>
        </references>
      </pivotArea>
    </format>
    <format dxfId="1943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3" count="1">
            <x v="14"/>
          </reference>
        </references>
      </pivotArea>
    </format>
    <format dxfId="1942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3" count="1">
            <x v="15"/>
          </reference>
        </references>
      </pivotArea>
    </format>
    <format dxfId="1941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3" count="1">
            <x v="11"/>
          </reference>
        </references>
      </pivotArea>
    </format>
    <format dxfId="1940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3" count="1">
            <x v="22"/>
          </reference>
        </references>
      </pivotArea>
    </format>
    <format dxfId="1939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3" count="1">
            <x v="30"/>
          </reference>
        </references>
      </pivotArea>
    </format>
    <format dxfId="193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3" count="1">
            <x v="28"/>
          </reference>
        </references>
      </pivotArea>
    </format>
    <format dxfId="1937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3" count="1">
            <x v="25"/>
          </reference>
        </references>
      </pivotArea>
    </format>
    <format dxfId="1936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3" count="1">
            <x v="31"/>
          </reference>
        </references>
      </pivotArea>
    </format>
    <format dxfId="1935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3" count="1">
            <x v="32"/>
          </reference>
        </references>
      </pivotArea>
    </format>
    <format dxfId="1934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3" count="1">
            <x v="35"/>
          </reference>
        </references>
      </pivotArea>
    </format>
    <format dxfId="1933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3" count="1">
            <x v="34"/>
          </reference>
        </references>
      </pivotArea>
    </format>
    <format dxfId="1932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3" count="1">
            <x v="37"/>
          </reference>
        </references>
      </pivotArea>
    </format>
    <format dxfId="1931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3" count="1">
            <x v="39"/>
          </reference>
        </references>
      </pivotArea>
    </format>
    <format dxfId="1930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3" count="1">
            <x v="38"/>
          </reference>
        </references>
      </pivotArea>
    </format>
    <format dxfId="1929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3" count="1">
            <x v="20"/>
          </reference>
        </references>
      </pivotArea>
    </format>
    <format dxfId="192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>
            <x v="59"/>
          </reference>
          <reference field="13" count="1" selected="0">
            <x v="4"/>
          </reference>
        </references>
      </pivotArea>
    </format>
    <format dxfId="192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>
            <x v="58"/>
          </reference>
          <reference field="13" count="1" selected="0">
            <x v="4"/>
          </reference>
        </references>
      </pivotArea>
    </format>
    <format dxfId="1926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>
            <x v="56"/>
          </reference>
          <reference field="13" count="1" selected="0">
            <x v="4"/>
          </reference>
        </references>
      </pivotArea>
    </format>
    <format dxfId="192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>
            <x v="50"/>
          </reference>
          <reference field="13" count="1" selected="0">
            <x v="4"/>
          </reference>
        </references>
      </pivotArea>
    </format>
    <format dxfId="192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>
            <x v="51"/>
          </reference>
          <reference field="13" count="1" selected="0">
            <x v="4"/>
          </reference>
        </references>
      </pivotArea>
    </format>
    <format dxfId="192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>
            <x v="41"/>
          </reference>
          <reference field="13" count="1" selected="0">
            <x v="1"/>
          </reference>
        </references>
      </pivotArea>
    </format>
    <format dxfId="192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>
            <x v="42"/>
          </reference>
          <reference field="13" count="1" selected="0">
            <x v="1"/>
          </reference>
        </references>
      </pivotArea>
    </format>
    <format dxfId="1921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>
            <x v="35"/>
          </reference>
          <reference field="13" count="1" selected="0">
            <x v="1"/>
          </reference>
        </references>
      </pivotArea>
    </format>
    <format dxfId="1920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>
            <x v="40"/>
          </reference>
          <reference field="13" count="1" selected="0">
            <x v="1"/>
          </reference>
        </references>
      </pivotArea>
    </format>
    <format dxfId="1919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>
            <x v="64"/>
          </reference>
          <reference field="13" count="1" selected="0">
            <x v="1"/>
          </reference>
        </references>
      </pivotArea>
    </format>
    <format dxfId="1918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>
            <x v="65"/>
          </reference>
          <reference field="13" count="1" selected="0">
            <x v="1"/>
          </reference>
        </references>
      </pivotArea>
    </format>
    <format dxfId="1917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>
            <x v="57"/>
          </reference>
          <reference field="13" count="1" selected="0">
            <x v="1"/>
          </reference>
        </references>
      </pivotArea>
    </format>
    <format dxfId="1916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>
            <x v="62"/>
          </reference>
          <reference field="13" count="1" selected="0">
            <x v="1"/>
          </reference>
        </references>
      </pivotArea>
    </format>
    <format dxfId="1915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>
            <x v="44"/>
          </reference>
          <reference field="13" count="1" selected="0">
            <x v="1"/>
          </reference>
        </references>
      </pivotArea>
    </format>
    <format dxfId="1914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>
            <x v="38"/>
          </reference>
          <reference field="13" count="1" selected="0">
            <x v="1"/>
          </reference>
        </references>
      </pivotArea>
    </format>
    <format dxfId="1913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>
            <x v="68"/>
          </reference>
          <reference field="13" count="1" selected="0">
            <x v="7"/>
          </reference>
        </references>
      </pivotArea>
    </format>
    <format dxfId="1912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>
            <x v="66"/>
          </reference>
          <reference field="13" count="1" selected="0">
            <x v="7"/>
          </reference>
        </references>
      </pivotArea>
    </format>
    <format dxfId="1911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>
            <x v="75"/>
          </reference>
          <reference field="13" count="1" selected="0">
            <x v="5"/>
          </reference>
        </references>
      </pivotArea>
    </format>
    <format dxfId="1910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>
            <x v="74"/>
          </reference>
          <reference field="13" count="1" selected="0">
            <x v="5"/>
          </reference>
        </references>
      </pivotArea>
    </format>
    <format dxfId="1909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>
            <x v="77"/>
          </reference>
          <reference field="13" count="1" selected="0">
            <x v="5"/>
          </reference>
        </references>
      </pivotArea>
    </format>
    <format dxfId="1908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>
            <x v="72"/>
          </reference>
          <reference field="13" count="1" selected="0">
            <x v="5"/>
          </reference>
        </references>
      </pivotArea>
    </format>
    <format dxfId="1907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>
            <x v="73"/>
          </reference>
          <reference field="13" count="1" selected="0">
            <x v="5"/>
          </reference>
        </references>
      </pivotArea>
    </format>
    <format dxfId="190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>
            <x v="36"/>
          </reference>
          <reference field="13" count="1" selected="0">
            <x v="4"/>
          </reference>
        </references>
      </pivotArea>
    </format>
    <format dxfId="1905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>
            <x v="37"/>
          </reference>
          <reference field="13" count="1" selected="0">
            <x v="4"/>
          </reference>
        </references>
      </pivotArea>
    </format>
    <format dxfId="190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>
            <x v="27"/>
          </reference>
          <reference field="13" count="1" selected="0">
            <x v="4"/>
          </reference>
        </references>
      </pivotArea>
    </format>
    <format dxfId="1903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>
            <x v="26"/>
          </reference>
          <reference field="13" count="1" selected="0">
            <x v="4"/>
          </reference>
        </references>
      </pivotArea>
    </format>
    <format dxfId="1902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>
            <x v="23"/>
          </reference>
          <reference field="13" count="1" selected="0">
            <x v="3"/>
          </reference>
        </references>
      </pivotArea>
    </format>
    <format dxfId="190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>
            <x v="25"/>
          </reference>
          <reference field="13" count="1" selected="0">
            <x v="1"/>
          </reference>
        </references>
      </pivotArea>
    </format>
    <format dxfId="1900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>
            <x v="15"/>
          </reference>
          <reference field="13" count="1" selected="0">
            <x v="1"/>
          </reference>
        </references>
      </pivotArea>
    </format>
    <format dxfId="1899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>
            <x v="19"/>
          </reference>
          <reference field="13" count="1" selected="0">
            <x v="1"/>
          </reference>
        </references>
      </pivotArea>
    </format>
    <format dxfId="1898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>
            <x v="14"/>
          </reference>
          <reference field="13" count="1" selected="0">
            <x v="42"/>
          </reference>
        </references>
      </pivotArea>
    </format>
    <format dxfId="1897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>
            <x v="12"/>
          </reference>
          <reference field="13" count="1" selected="0">
            <x v="1"/>
          </reference>
        </references>
      </pivotArea>
    </format>
    <format dxfId="1896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>
            <x v="13"/>
          </reference>
          <reference field="13" count="1" selected="0">
            <x v="2"/>
          </reference>
        </references>
      </pivotArea>
    </format>
    <format dxfId="1895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>
            <x v="18"/>
          </reference>
          <reference field="13" count="1" selected="0">
            <x v="10"/>
          </reference>
        </references>
      </pivotArea>
    </format>
    <format dxfId="1894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>
            <x v="3"/>
          </reference>
          <reference field="13" count="1" selected="0">
            <x v="16"/>
          </reference>
        </references>
      </pivotArea>
    </format>
    <format dxfId="1893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>
            <x v="0"/>
          </reference>
          <reference field="13" count="1" selected="0">
            <x v="17"/>
          </reference>
        </references>
      </pivotArea>
    </format>
    <format dxfId="1892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>
            <x v="4"/>
          </reference>
          <reference field="13" count="1" selected="0">
            <x v="14"/>
          </reference>
        </references>
      </pivotArea>
    </format>
    <format dxfId="1891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>
            <x v="8"/>
          </reference>
          <reference field="13" count="1" selected="0">
            <x v="15"/>
          </reference>
        </references>
      </pivotArea>
    </format>
    <format dxfId="1890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>
            <x v="2"/>
          </reference>
          <reference field="13" count="1" selected="0">
            <x v="11"/>
          </reference>
        </references>
      </pivotArea>
    </format>
    <format dxfId="1889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>
            <x v="43"/>
          </reference>
          <reference field="13" count="1" selected="0">
            <x v="22"/>
          </reference>
        </references>
      </pivotArea>
    </format>
    <format dxfId="1888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>
            <x v="53"/>
          </reference>
          <reference field="13" count="1" selected="0">
            <x v="30"/>
          </reference>
        </references>
      </pivotArea>
    </format>
    <format dxfId="1887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>
            <x v="54"/>
          </reference>
          <reference field="13" count="1" selected="0">
            <x v="28"/>
          </reference>
        </references>
      </pivotArea>
    </format>
    <format dxfId="1886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>
            <x v="46"/>
          </reference>
          <reference field="13" count="1" selected="0">
            <x v="25"/>
          </reference>
        </references>
      </pivotArea>
    </format>
    <format dxfId="1885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>
            <x v="39"/>
          </reference>
          <reference field="13" count="1" selected="0">
            <x v="31"/>
          </reference>
        </references>
      </pivotArea>
    </format>
    <format dxfId="1884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>
            <x v="31"/>
          </reference>
          <reference field="13" count="1" selected="0">
            <x v="32"/>
          </reference>
        </references>
      </pivotArea>
    </format>
    <format dxfId="1883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>
            <x v="10"/>
          </reference>
          <reference field="13" count="1" selected="0">
            <x v="35"/>
          </reference>
        </references>
      </pivotArea>
    </format>
    <format dxfId="1882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>
            <x v="17"/>
          </reference>
          <reference field="13" count="1" selected="0">
            <x v="34"/>
          </reference>
        </references>
      </pivotArea>
    </format>
    <format dxfId="1881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>
            <x v="5"/>
          </reference>
          <reference field="13" count="1" selected="0">
            <x v="37"/>
          </reference>
        </references>
      </pivotArea>
    </format>
    <format dxfId="1880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>
            <x v="6"/>
          </reference>
          <reference field="13" count="1" selected="0">
            <x v="39"/>
          </reference>
        </references>
      </pivotArea>
    </format>
    <format dxfId="1879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>
            <x v="1"/>
          </reference>
          <reference field="13" count="1" selected="0">
            <x v="38"/>
          </reference>
        </references>
      </pivotArea>
    </format>
    <format dxfId="1878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>
            <x v="61"/>
          </reference>
          <reference field="13" count="1" selected="0">
            <x v="20"/>
          </reference>
        </references>
      </pivotArea>
    </format>
    <format dxfId="1877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>
            <x v="18"/>
          </reference>
          <reference field="13" count="1" selected="0">
            <x v="4"/>
          </reference>
        </references>
      </pivotArea>
    </format>
    <format dxfId="1876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>
            <x v="17"/>
          </reference>
          <reference field="13" count="1" selected="0">
            <x v="4"/>
          </reference>
        </references>
      </pivotArea>
    </format>
    <format dxfId="1875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>
            <x v="16"/>
          </reference>
          <reference field="13" count="1" selected="0">
            <x v="4"/>
          </reference>
        </references>
      </pivotArea>
    </format>
    <format dxfId="1874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>
            <x v="12"/>
          </reference>
          <reference field="13" count="1" selected="0">
            <x v="4"/>
          </reference>
        </references>
      </pivotArea>
    </format>
    <format dxfId="1873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>
            <x v="11"/>
          </reference>
          <reference field="13" count="1" selected="0">
            <x v="4"/>
          </reference>
        </references>
      </pivotArea>
    </format>
    <format dxfId="1872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>
            <x v="48"/>
          </reference>
          <reference field="13" count="1" selected="0">
            <x v="1"/>
          </reference>
        </references>
      </pivotArea>
    </format>
    <format dxfId="1871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>
            <x v="47"/>
          </reference>
          <reference field="13" count="1" selected="0">
            <x v="1"/>
          </reference>
        </references>
      </pivotArea>
    </format>
    <format dxfId="1870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>
            <x v="28"/>
          </reference>
          <reference field="13" count="1" selected="0">
            <x v="1"/>
          </reference>
        </references>
      </pivotArea>
    </format>
    <format dxfId="1869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>
            <x v="29"/>
          </reference>
          <reference field="13" count="1" selected="0">
            <x v="1"/>
          </reference>
        </references>
      </pivotArea>
    </format>
    <format dxfId="1868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>
            <x v="39"/>
          </reference>
          <reference field="13" count="1" selected="0">
            <x v="1"/>
          </reference>
        </references>
      </pivotArea>
    </format>
    <format dxfId="1867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>
            <x v="33"/>
          </reference>
          <reference field="13" count="1" selected="0">
            <x v="1"/>
          </reference>
        </references>
      </pivotArea>
    </format>
    <format dxfId="1866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>
            <x v="32"/>
          </reference>
          <reference field="13" count="1" selected="0">
            <x v="1"/>
          </reference>
        </references>
      </pivotArea>
    </format>
    <format dxfId="1865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>
            <x v="37"/>
          </reference>
          <reference field="13" count="1" selected="0">
            <x v="1"/>
          </reference>
        </references>
      </pivotArea>
    </format>
    <format dxfId="1864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>
            <x v="27"/>
          </reference>
          <reference field="13" count="1" selected="0">
            <x v="1"/>
          </reference>
        </references>
      </pivotArea>
    </format>
    <format dxfId="1863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>
            <x v="25"/>
          </reference>
          <reference field="13" count="1" selected="0">
            <x v="1"/>
          </reference>
        </references>
      </pivotArea>
    </format>
    <format dxfId="1862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>
            <x v="67"/>
          </reference>
          <reference field="13" count="1" selected="0">
            <x v="7"/>
          </reference>
        </references>
      </pivotArea>
    </format>
    <format dxfId="1861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>
            <x v="68"/>
          </reference>
          <reference field="13" count="1" selected="0">
            <x v="7"/>
          </reference>
        </references>
      </pivotArea>
    </format>
    <format dxfId="1860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>
            <x v="45"/>
          </reference>
          <reference field="13" count="1" selected="0">
            <x v="5"/>
          </reference>
        </references>
      </pivotArea>
    </format>
    <format dxfId="1859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>
            <x v="46"/>
          </reference>
          <reference field="13" count="1" selected="0">
            <x v="5"/>
          </reference>
        </references>
      </pivotArea>
    </format>
    <format dxfId="1858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>
            <x v="60"/>
          </reference>
          <reference field="13" count="1" selected="0">
            <x v="5"/>
          </reference>
        </references>
      </pivotArea>
    </format>
    <format dxfId="1857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>
            <x v="61"/>
          </reference>
          <reference field="13" count="1" selected="0">
            <x v="5"/>
          </reference>
        </references>
      </pivotArea>
    </format>
    <format dxfId="1856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>
            <x v="34"/>
          </reference>
          <reference field="13" count="1" selected="0">
            <x v="5"/>
          </reference>
        </references>
      </pivotArea>
    </format>
    <format dxfId="1855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>
            <x v="13"/>
          </reference>
          <reference field="13" count="1" selected="0">
            <x v="4"/>
          </reference>
        </references>
      </pivotArea>
    </format>
    <format dxfId="1854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>
            <x v="10"/>
          </reference>
          <reference field="13" count="1" selected="0">
            <x v="4"/>
          </reference>
        </references>
      </pivotArea>
    </format>
    <format dxfId="1853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>
            <x v="7"/>
          </reference>
          <reference field="13" count="1" selected="0">
            <x v="4"/>
          </reference>
        </references>
      </pivotArea>
    </format>
    <format dxfId="1852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>
            <x v="6"/>
          </reference>
          <reference field="13" count="1" selected="0">
            <x v="4"/>
          </reference>
        </references>
      </pivotArea>
    </format>
    <format dxfId="1851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>
            <x v="43"/>
          </reference>
          <reference field="13" count="1" selected="0">
            <x v="3"/>
          </reference>
        </references>
      </pivotArea>
    </format>
    <format dxfId="1850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>
            <x v="35"/>
          </reference>
          <reference field="13" count="1" selected="0">
            <x v="1"/>
          </reference>
        </references>
      </pivotArea>
    </format>
    <format dxfId="1849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>
            <x v="57"/>
          </reference>
          <reference field="13" count="1" selected="0">
            <x v="1"/>
          </reference>
        </references>
      </pivotArea>
    </format>
    <format dxfId="1848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>
            <x v="38"/>
          </reference>
          <reference field="13" count="1" selected="0">
            <x v="1"/>
          </reference>
        </references>
      </pivotArea>
    </format>
    <format dxfId="1847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>
            <x v="56"/>
          </reference>
          <reference field="13" count="1" selected="0">
            <x v="42"/>
          </reference>
        </references>
      </pivotArea>
    </format>
    <format dxfId="1846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>
            <x v="59"/>
          </reference>
          <reference field="13" count="1" selected="0">
            <x v="1"/>
          </reference>
        </references>
      </pivotArea>
    </format>
    <format dxfId="1845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>
            <x v="58"/>
          </reference>
          <reference field="13" count="1" selected="0">
            <x v="2"/>
          </reference>
        </references>
      </pivotArea>
    </format>
    <format dxfId="1844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>
            <x v="54"/>
          </reference>
          <reference field="13" count="1" selected="0">
            <x v="10"/>
          </reference>
        </references>
      </pivotArea>
    </format>
    <format dxfId="1843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>
            <x v="1"/>
          </reference>
          <reference field="13" count="1" selected="0">
            <x v="16"/>
          </reference>
        </references>
      </pivotArea>
    </format>
    <format dxfId="1842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>
            <x v="5"/>
          </reference>
          <reference field="13" count="1" selected="0">
            <x v="17"/>
          </reference>
        </references>
      </pivotArea>
    </format>
    <format dxfId="1841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>
            <x v="2"/>
          </reference>
          <reference field="13" count="1" selected="0">
            <x v="14"/>
          </reference>
        </references>
      </pivotArea>
    </format>
    <format dxfId="1840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>
            <x v="3"/>
          </reference>
          <reference field="13" count="1" selected="0">
            <x v="15"/>
          </reference>
        </references>
      </pivotArea>
    </format>
    <format dxfId="1839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>
            <x v="0"/>
          </reference>
          <reference field="13" count="1" selected="0">
            <x v="11"/>
          </reference>
        </references>
      </pivotArea>
    </format>
    <format dxfId="183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>
            <x v="76"/>
          </reference>
          <reference field="13" count="1" selected="0">
            <x v="22"/>
          </reference>
        </references>
      </pivotArea>
    </format>
    <format dxfId="1837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>
            <x v="74"/>
          </reference>
          <reference field="13" count="1" selected="0">
            <x v="30"/>
          </reference>
        </references>
      </pivotArea>
    </format>
    <format dxfId="1836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>
            <x v="73"/>
          </reference>
          <reference field="13" count="1" selected="0">
            <x v="28"/>
          </reference>
        </references>
      </pivotArea>
    </format>
    <format dxfId="1835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>
            <x v="70"/>
          </reference>
          <reference field="13" count="1" selected="0">
            <x v="25"/>
          </reference>
        </references>
      </pivotArea>
    </format>
    <format dxfId="1834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>
            <x v="72"/>
          </reference>
          <reference field="13" count="1" selected="0">
            <x v="31"/>
          </reference>
        </references>
      </pivotArea>
    </format>
    <format dxfId="1833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>
            <x v="44"/>
          </reference>
          <reference field="13" count="1" selected="0">
            <x v="32"/>
          </reference>
        </references>
      </pivotArea>
    </format>
    <format dxfId="1832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>
            <x v="20"/>
          </reference>
          <reference field="13" count="1" selected="0">
            <x v="35"/>
          </reference>
        </references>
      </pivotArea>
    </format>
    <format dxfId="1831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>
            <x v="23"/>
          </reference>
          <reference field="13" count="1" selected="0">
            <x v="34"/>
          </reference>
        </references>
      </pivotArea>
    </format>
    <format dxfId="1830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>
            <x v="19"/>
          </reference>
          <reference field="13" count="1" selected="0">
            <x v="37"/>
          </reference>
        </references>
      </pivotArea>
    </format>
    <format dxfId="1829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>
            <x v="51"/>
          </reference>
          <reference field="13" count="1" selected="0">
            <x v="39"/>
          </reference>
        </references>
      </pivotArea>
    </format>
    <format dxfId="1828">
      <pivotArea dataOnly="0" labelOnly="1" outline="0" fieldPosition="0">
        <references count="7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>
            <x v="14"/>
          </reference>
          <reference field="13" count="1" selected="0">
            <x v="38"/>
          </reference>
        </references>
      </pivotArea>
    </format>
    <format dxfId="1827">
      <pivotArea dataOnly="0" labelOnly="1" outline="0" fieldPosition="0">
        <references count="7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>
            <x v="77"/>
          </reference>
          <reference field="13" count="1" selected="0">
            <x v="20"/>
          </reference>
        </references>
      </pivotArea>
    </format>
    <format dxfId="1826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1" selected="0">
            <x v="11"/>
          </reference>
          <reference field="15" count="1">
            <x v="121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25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824">
      <pivotArea dataOnly="0" labelOnly="1" outline="0" fieldPosition="0">
        <references count="11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1" selected="0">
            <x v="11"/>
          </reference>
          <reference field="15" count="1">
            <x v="136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23">
      <pivotArea dataOnly="0" labelOnly="1" outline="0" fieldPosition="0">
        <references count="11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822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1" selected="0">
            <x v="11"/>
          </reference>
          <reference field="15" count="1">
            <x v="121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21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820">
      <pivotArea dataOnly="0" labelOnly="1" outline="0" fieldPosition="0">
        <references count="11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1" selected="0">
            <x v="11"/>
          </reference>
          <reference field="15" count="1">
            <x v="121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19">
      <pivotArea dataOnly="0" labelOnly="1" outline="0" fieldPosition="0">
        <references count="11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818">
      <pivotArea dataOnly="0" labelOnly="1" outline="0" fieldPosition="0">
        <references count="11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1" selected="0">
            <x v="11"/>
          </reference>
          <reference field="15" count="1">
            <x v="121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17">
      <pivotArea dataOnly="0" labelOnly="1" outline="0" fieldPosition="0">
        <references count="11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816">
      <pivotArea dataOnly="0" labelOnly="1" outline="0" fieldPosition="0">
        <references count="11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121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15">
      <pivotArea dataOnly="0" labelOnly="1" outline="0" fieldPosition="0">
        <references count="12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30"/>
          </reference>
          <reference field="16" count="1">
            <x v="187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814">
      <pivotArea dataOnly="0" labelOnly="1" outline="0" fieldPosition="0">
        <references count="11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30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813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12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12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1" selected="0">
            <x v="26"/>
          </reference>
          <reference field="15" count="1">
            <x v="193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11">
      <pivotArea dataOnly="0" labelOnly="1" outline="0" fieldPosition="0">
        <references count="11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25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810">
      <pivotArea dataOnly="0" labelOnly="1" outline="0" fieldPosition="0">
        <references count="12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25"/>
          </reference>
          <reference field="16" count="1">
            <x v="182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809">
      <pivotArea dataOnly="0" labelOnly="1" outline="0" fieldPosition="0">
        <references count="11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12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08">
      <pivotArea dataOnly="0" labelOnly="1" outline="0" fieldPosition="0">
        <references count="11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807">
      <pivotArea dataOnly="0" labelOnly="1" outline="0" fieldPosition="0">
        <references count="11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806">
      <pivotArea dataOnly="0" labelOnly="1" outline="0" fieldPosition="0">
        <references count="11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12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05">
      <pivotArea dataOnly="0" labelOnly="1" outline="0" fieldPosition="0">
        <references count="11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42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804">
      <pivotArea dataOnly="0" labelOnly="1" outline="0" fieldPosition="0">
        <references count="12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2"/>
          </reference>
          <reference field="16" count="1">
            <x v="180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803">
      <pivotArea dataOnly="0" labelOnly="1" outline="0" fieldPosition="0">
        <references count="11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132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802">
      <pivotArea dataOnly="0" labelOnly="1" outline="0" fieldPosition="0">
        <references count="12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24"/>
          </reference>
          <reference field="16" count="1">
            <x v="178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801">
      <pivotArea dataOnly="0" labelOnly="1" outline="0" fieldPosition="0">
        <references count="11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24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800">
      <pivotArea dataOnly="0" labelOnly="1" outline="0" fieldPosition="0">
        <references count="11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11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99">
      <pivotArea dataOnly="0" labelOnly="1" outline="0" fieldPosition="0">
        <references count="11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47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98">
      <pivotArea dataOnly="0" labelOnly="1" outline="0" fieldPosition="0">
        <references count="12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7"/>
          </reference>
          <reference field="16" count="1">
            <x v="186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97">
      <pivotArea dataOnly="0" labelOnly="1" outline="0" fieldPosition="0">
        <references count="12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3"/>
          </reference>
          <reference field="16" count="1">
            <x v="109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796">
      <pivotArea dataOnly="0" labelOnly="1" outline="0" fieldPosition="0">
        <references count="11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10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795">
      <pivotArea dataOnly="0" labelOnly="1" outline="0" fieldPosition="0">
        <references count="12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3"/>
          </reference>
          <reference field="16" count="1">
            <x v="181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94">
      <pivotArea dataOnly="0" labelOnly="1" outline="0" fieldPosition="0">
        <references count="11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43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93">
      <pivotArea dataOnly="0" labelOnly="1" outline="0" fieldPosition="0">
        <references count="11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108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92">
      <pivotArea dataOnly="0" labelOnly="1" outline="0" fieldPosition="0">
        <references count="12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7"/>
          </reference>
          <reference field="16" count="1">
            <x v="175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91">
      <pivotArea dataOnly="0" labelOnly="1" outline="0" fieldPosition="0">
        <references count="11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17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90">
      <pivotArea dataOnly="0" labelOnly="1" outline="0" fieldPosition="0">
        <references count="11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97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89">
      <pivotArea dataOnly="0" labelOnly="1" outline="0" fieldPosition="0">
        <references count="11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88">
      <pivotArea dataOnly="0" labelOnly="1" outline="0" fieldPosition="0">
        <references count="11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1" selected="0">
            <x v="11"/>
          </reference>
          <reference field="15" count="1">
            <x v="121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87">
      <pivotArea dataOnly="0" labelOnly="1" outline="0" fieldPosition="0">
        <references count="11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86">
      <pivotArea dataOnly="0" labelOnly="1" outline="0" fieldPosition="0">
        <references count="11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1" selected="0">
            <x v="11"/>
          </reference>
          <reference field="15" count="1">
            <x v="12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85">
      <pivotArea dataOnly="0" labelOnly="1" outline="0" fieldPosition="0">
        <references count="11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84">
      <pivotArea dataOnly="0" labelOnly="1" outline="0" fieldPosition="0">
        <references count="11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1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83">
      <pivotArea dataOnly="0" labelOnly="1" outline="0" fieldPosition="0">
        <references count="12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31"/>
          </reference>
          <reference field="16" count="1">
            <x v="192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82">
      <pivotArea dataOnly="0" labelOnly="1" outline="0" fieldPosition="0">
        <references count="11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1" selected="0">
            <x v="31"/>
          </reference>
          <reference field="15" count="1">
            <x v="231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81">
      <pivotArea dataOnly="0" labelOnly="1" outline="0" fieldPosition="0">
        <references count="12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36"/>
          </reference>
          <reference field="16" count="1">
            <x v="120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780">
      <pivotArea dataOnly="0" labelOnly="1" outline="0" fieldPosition="0">
        <references count="12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44"/>
          </reference>
          <reference field="16" count="1">
            <x v="184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79">
      <pivotArea dataOnly="0" labelOnly="1" outline="0" fieldPosition="0">
        <references count="11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1" selected="0">
            <x v="31"/>
          </reference>
          <reference field="15" count="1">
            <x v="244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78">
      <pivotArea dataOnly="0" labelOnly="1" outline="0" fieldPosition="0">
        <references count="11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16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77">
      <pivotArea dataOnly="0" labelOnly="1" outline="0" fieldPosition="0">
        <references count="11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76">
      <pivotArea dataOnly="0" labelOnly="1" outline="0" fieldPosition="0">
        <references count="11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1" selected="0">
            <x v="11"/>
          </reference>
          <reference field="15" count="1">
            <x v="103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75">
      <pivotArea dataOnly="0" labelOnly="1" outline="0" fieldPosition="0">
        <references count="11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74">
      <pivotArea dataOnly="0" labelOnly="1" outline="0" fieldPosition="0">
        <references count="12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98"/>
          </reference>
          <reference field="16" count="1">
            <x v="196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73">
      <pivotArea dataOnly="0" labelOnly="1" outline="0" fieldPosition="0">
        <references count="11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1" selected="0">
            <x v="31"/>
          </reference>
          <reference field="15" count="1">
            <x v="298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72">
      <pivotArea dataOnly="0" labelOnly="1" outline="0" fieldPosition="0">
        <references count="11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1" selected="0">
            <x v="11"/>
          </reference>
          <reference field="15" count="1">
            <x v="116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71">
      <pivotArea dataOnly="0" labelOnly="1" outline="0" fieldPosition="0">
        <references count="11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70">
      <pivotArea dataOnly="0" labelOnly="1" outline="0" fieldPosition="0">
        <references count="11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1" selected="0">
            <x v="11"/>
          </reference>
          <reference field="15" count="1">
            <x v="116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69">
      <pivotArea dataOnly="0" labelOnly="1" outline="0" fieldPosition="0">
        <references count="11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68">
      <pivotArea dataOnly="0" labelOnly="1" outline="0" fieldPosition="0">
        <references count="11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1" selected="0">
            <x v="11"/>
          </reference>
          <reference field="15" count="1">
            <x v="108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67">
      <pivotArea dataOnly="0" labelOnly="1" outline="0" fieldPosition="0">
        <references count="11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66">
      <pivotArea dataOnly="0" labelOnly="1" outline="0" fieldPosition="0">
        <references count="11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1" selected="0">
            <x v="11"/>
          </reference>
          <reference field="15" count="1">
            <x v="108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65">
      <pivotArea dataOnly="0" labelOnly="1" outline="0" fieldPosition="0">
        <references count="11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64">
      <pivotArea dataOnly="0" labelOnly="1" outline="0" fieldPosition="0">
        <references count="11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1" selected="0">
            <x v="11"/>
          </reference>
          <reference field="15" count="1">
            <x v="108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63">
      <pivotArea dataOnly="0" labelOnly="1" outline="0" fieldPosition="0">
        <references count="12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1" selected="0">
            <x v="31"/>
          </reference>
          <reference field="15" count="1" selected="0">
            <x v="239"/>
          </reference>
          <reference field="16" count="1">
            <x v="200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62">
      <pivotArea dataOnly="0" labelOnly="1" outline="0" fieldPosition="0">
        <references count="11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1" selected="0">
            <x v="31"/>
          </reference>
          <reference field="15" count="1">
            <x v="239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61">
      <pivotArea dataOnly="0" labelOnly="1" outline="0" fieldPosition="0">
        <references count="11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121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60">
      <pivotArea dataOnly="0" labelOnly="1" outline="0" fieldPosition="0">
        <references count="12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373"/>
          </reference>
          <reference field="16" count="1">
            <x v="197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59">
      <pivotArea dataOnly="0" labelOnly="1" outline="0" fieldPosition="0">
        <references count="11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373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58">
      <pivotArea dataOnly="0" labelOnly="1" outline="0" fieldPosition="0">
        <references count="12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32"/>
          </reference>
          <reference field="16" count="1">
            <x v="105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757">
      <pivotArea dataOnly="0" labelOnly="1" outline="0" fieldPosition="0">
        <references count="12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321"/>
          </reference>
          <reference field="16" count="1">
            <x v="203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56">
      <pivotArea dataOnly="0" labelOnly="1" outline="0" fieldPosition="0">
        <references count="11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321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55">
      <pivotArea dataOnly="0" labelOnly="1" outline="0" fieldPosition="0">
        <references count="12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3"/>
          </reference>
          <reference field="16" count="1">
            <x v="181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54">
      <pivotArea dataOnly="0" labelOnly="1" outline="0" fieldPosition="0">
        <references count="11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43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53">
      <pivotArea dataOnly="0" labelOnly="1" outline="0" fieldPosition="0">
        <references count="12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1" selected="0">
            <x v="11"/>
          </reference>
          <reference field="15" count="1" selected="0">
            <x v="103"/>
          </reference>
          <reference field="16" count="1">
            <x v="87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752">
      <pivotArea dataOnly="0" labelOnly="1" outline="0" fieldPosition="0">
        <references count="11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1" selected="0">
            <x v="11"/>
          </reference>
          <reference field="15" count="1">
            <x v="10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751">
      <pivotArea dataOnly="0" labelOnly="1" outline="0" fieldPosition="0">
        <references count="12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1" selected="0">
            <x v="31"/>
          </reference>
          <reference field="15" count="1" selected="0">
            <x v="260"/>
          </reference>
          <reference field="16" count="1">
            <x v="204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50">
      <pivotArea dataOnly="0" labelOnly="1" outline="0" fieldPosition="0">
        <references count="11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1" selected="0">
            <x v="31"/>
          </reference>
          <reference field="15" count="1">
            <x v="260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49">
      <pivotArea dataOnly="0" labelOnly="1" outline="0" fieldPosition="0">
        <references count="11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1" selected="0">
            <x v="11"/>
          </reference>
          <reference field="15" count="1">
            <x v="108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48">
      <pivotArea dataOnly="0" labelOnly="1" outline="0" fieldPosition="0">
        <references count="11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216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47">
      <pivotArea dataOnly="0" labelOnly="1" outline="0" fieldPosition="0">
        <references count="11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1" selected="0">
            <x v="11"/>
          </reference>
          <reference field="15" count="1">
            <x v="116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46">
      <pivotArea dataOnly="0" labelOnly="1" outline="0" fieldPosition="0">
        <references count="12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1" selected="0">
            <x v="26"/>
          </reference>
          <reference field="15" count="1" selected="0">
            <x v="222"/>
          </reference>
          <reference field="16" count="1">
            <x v="172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745">
      <pivotArea dataOnly="0" labelOnly="1" outline="0" fieldPosition="0">
        <references count="12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1" selected="0">
            <x v="31"/>
          </reference>
          <reference field="15" count="1" selected="0">
            <x v="261"/>
          </reference>
          <reference field="16" count="1">
            <x v="205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44">
      <pivotArea dataOnly="0" labelOnly="1" outline="0" fieldPosition="0">
        <references count="11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1" selected="0">
            <x v="31"/>
          </reference>
          <reference field="15" count="1">
            <x v="261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43">
      <pivotArea dataOnly="0" labelOnly="1" outline="0" fieldPosition="0">
        <references count="11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1"/>
          </reference>
          <reference field="15" count="1">
            <x v="114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42">
      <pivotArea dataOnly="0" labelOnly="1" outline="0" fieldPosition="0">
        <references count="11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31"/>
          </reference>
          <reference field="15" count="1">
            <x v="212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41">
      <pivotArea dataOnly="0" labelOnly="1" outline="0" fieldPosition="0">
        <references count="11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1" selected="0">
            <x v="11"/>
          </reference>
          <reference field="15" count="1">
            <x v="108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40">
      <pivotArea dataOnly="0" labelOnly="1" outline="0" fieldPosition="0">
        <references count="12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1" selected="0">
            <x v="31"/>
          </reference>
          <reference field="15" count="1" selected="0">
            <x v="299"/>
          </reference>
          <reference field="16" count="1">
            <x v="198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39">
      <pivotArea dataOnly="0" labelOnly="1" outline="0" fieldPosition="0">
        <references count="11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1" selected="0">
            <x v="31"/>
          </reference>
          <reference field="15" count="1">
            <x v="299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38">
      <pivotArea dataOnly="0" labelOnly="1" outline="0" fieldPosition="0">
        <references count="12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1" selected="0">
            <x v="11"/>
          </reference>
          <reference field="15" count="1" selected="0">
            <x v="129"/>
          </reference>
          <reference field="16" count="1">
            <x v="113"/>
          </reference>
          <reference field="17" count="1" selected="0">
            <x v="6"/>
          </reference>
          <reference field="18" count="1" selected="0">
            <x v="2"/>
          </reference>
        </references>
      </pivotArea>
    </format>
    <format dxfId="1737">
      <pivotArea dataOnly="0" labelOnly="1" outline="0" fieldPosition="0">
        <references count="12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1" selected="0">
            <x v="31"/>
          </reference>
          <reference field="15" count="1" selected="0">
            <x v="234"/>
          </reference>
          <reference field="16" count="1">
            <x v="195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36">
      <pivotArea dataOnly="0" labelOnly="1" outline="0" fieldPosition="0">
        <references count="11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1" selected="0">
            <x v="31"/>
          </reference>
          <reference field="15" count="1">
            <x v="234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35">
      <pivotArea dataOnly="0" labelOnly="1" outline="0" fieldPosition="0">
        <references count="11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1" selected="0">
            <x v="11"/>
          </reference>
          <reference field="15" count="1">
            <x v="126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34">
      <pivotArea dataOnly="0" labelOnly="1" outline="0" fieldPosition="0">
        <references count="11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1" selected="0">
            <x v="31"/>
          </reference>
          <reference field="15" count="1">
            <x v="273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33">
      <pivotArea dataOnly="0" labelOnly="1" outline="0" fieldPosition="0">
        <references count="12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1" selected="0">
            <x v="31"/>
          </reference>
          <reference field="15" count="1" selected="0">
            <x v="273"/>
          </reference>
          <reference field="16" count="1">
            <x v="207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32">
      <pivotArea dataOnly="0" labelOnly="1" outline="0" fieldPosition="0">
        <references count="11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1" selected="0">
            <x v="31"/>
          </reference>
          <reference field="15" count="1">
            <x v="319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31">
      <pivotArea dataOnly="0" labelOnly="1" outline="0" fieldPosition="0">
        <references count="12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1" selected="0">
            <x v="31"/>
          </reference>
          <reference field="15" count="1" selected="0">
            <x v="319"/>
          </reference>
          <reference field="16" count="1">
            <x v="202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30">
      <pivotArea dataOnly="0" labelOnly="1" outline="0" fieldPosition="0">
        <references count="11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1" selected="0">
            <x v="31"/>
          </reference>
          <reference field="15" count="1">
            <x v="339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29">
      <pivotArea dataOnly="0" labelOnly="1" outline="0" fieldPosition="0">
        <references count="12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1" selected="0">
            <x v="31"/>
          </reference>
          <reference field="15" count="1" selected="0">
            <x v="339"/>
          </reference>
          <reference field="16" count="1">
            <x v="206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28">
      <pivotArea dataOnly="0" labelOnly="1" outline="0" fieldPosition="0">
        <references count="11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1" selected="0">
            <x v="11"/>
          </reference>
          <reference field="15" count="1">
            <x v="133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27">
      <pivotArea dataOnly="0" labelOnly="1" outline="0" fieldPosition="0">
        <references count="11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1" selected="0">
            <x v="11"/>
          </reference>
          <reference field="15" count="1">
            <x v="11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26">
      <pivotArea dataOnly="0" labelOnly="1" outline="0" fieldPosition="0">
        <references count="11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1" selected="0">
            <x v="11"/>
          </reference>
          <reference field="15" count="1">
            <x v="12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25">
      <pivotArea dataOnly="0" labelOnly="1" outline="0" fieldPosition="0">
        <references count="11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1" selected="0">
            <x v="31"/>
          </reference>
          <reference field="15" count="1">
            <x v="212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24">
      <pivotArea dataOnly="0" labelOnly="1" outline="0" fieldPosition="0">
        <references count="11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1" selected="0">
            <x v="11"/>
          </reference>
          <reference field="15" count="1">
            <x v="108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23">
      <pivotArea dataOnly="0" labelOnly="1" outline="0" fieldPosition="0">
        <references count="11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1" selected="0">
            <x v="31"/>
          </reference>
          <reference field="15" count="1">
            <x v="212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22">
      <pivotArea dataOnly="0" labelOnly="1" outline="0" fieldPosition="0">
        <references count="11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1" selected="0">
            <x v="11"/>
          </reference>
          <reference field="15" count="1">
            <x v="108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21">
      <pivotArea dataOnly="0" labelOnly="1" outline="0" fieldPosition="0">
        <references count="11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1" selected="0">
            <x v="31"/>
          </reference>
          <reference field="15" count="1">
            <x v="212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20">
      <pivotArea dataOnly="0" labelOnly="1" outline="0" fieldPosition="0">
        <references count="11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1" selected="0">
            <x v="11"/>
          </reference>
          <reference field="15" count="1">
            <x v="113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19">
      <pivotArea dataOnly="0" labelOnly="1" outline="0" fieldPosition="0">
        <references count="11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1" selected="0">
            <x v="31"/>
          </reference>
          <reference field="15" count="1">
            <x v="212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18">
      <pivotArea dataOnly="0" labelOnly="1" outline="0" fieldPosition="0">
        <references count="11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1" selected="0">
            <x v="11"/>
          </reference>
          <reference field="15" count="1">
            <x v="102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17">
      <pivotArea dataOnly="0" labelOnly="1" outline="0" fieldPosition="0">
        <references count="11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1" selected="0">
            <x v="31"/>
          </reference>
          <reference field="15" count="1">
            <x v="212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16">
      <pivotArea dataOnly="0" labelOnly="1" outline="0" fieldPosition="0">
        <references count="11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1" selected="0">
            <x v="11"/>
          </reference>
          <reference field="15" count="1">
            <x v="11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15">
      <pivotArea dataOnly="0" labelOnly="1" outline="0" fieldPosition="0">
        <references count="12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1" selected="0">
            <x v="31"/>
          </reference>
          <reference field="15" count="1" selected="0">
            <x v="227"/>
          </reference>
          <reference field="16" count="1">
            <x v="183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14">
      <pivotArea dataOnly="0" labelOnly="1" outline="0" fieldPosition="0">
        <references count="11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1" selected="0">
            <x v="31"/>
          </reference>
          <reference field="15" count="1">
            <x v="227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13">
      <pivotArea dataOnly="0" labelOnly="1" outline="0" fieldPosition="0">
        <references count="11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1" selected="0">
            <x v="31"/>
          </reference>
          <reference field="15" count="1">
            <x v="223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12">
      <pivotArea dataOnly="0" labelOnly="1" outline="0" fieldPosition="0">
        <references count="12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1" selected="0">
            <x v="31"/>
          </reference>
          <reference field="15" count="1" selected="0">
            <x v="223"/>
          </reference>
          <reference field="16" count="1">
            <x v="177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11">
      <pivotArea dataOnly="0" labelOnly="1" outline="0" fieldPosition="0">
        <references count="12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1" selected="0">
            <x v="31"/>
          </reference>
          <reference field="15" count="1" selected="0">
            <x v="241"/>
          </reference>
          <reference field="16" count="1">
            <x v="179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10">
      <pivotArea dataOnly="0" labelOnly="1" outline="0" fieldPosition="0">
        <references count="11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1" selected="0">
            <x v="31"/>
          </reference>
          <reference field="15" count="1">
            <x v="241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09">
      <pivotArea dataOnly="0" labelOnly="1" outline="0" fieldPosition="0">
        <references count="11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1" selected="0">
            <x v="31"/>
          </reference>
          <reference field="15" count="1">
            <x v="221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08">
      <pivotArea dataOnly="0" labelOnly="1" outline="0" fieldPosition="0">
        <references count="12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1" selected="0">
            <x v="31"/>
          </reference>
          <reference field="15" count="1" selected="0">
            <x v="221"/>
          </reference>
          <reference field="16" count="1">
            <x v="176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1707">
      <pivotArea dataOnly="0" labelOnly="1" outline="0" fieldPosition="0">
        <references count="11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1" selected="0">
            <x v="11"/>
          </reference>
          <reference field="15" count="1">
            <x v="11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06">
      <pivotArea dataOnly="0" labelOnly="1" outline="0" fieldPosition="0">
        <references count="11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1" selected="0">
            <x v="31"/>
          </reference>
          <reference field="15" count="1">
            <x v="212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05">
      <pivotArea dataOnly="0" labelOnly="1" outline="0" fieldPosition="0">
        <references count="11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1" selected="0">
            <x v="11"/>
          </reference>
          <reference field="15" count="1">
            <x v="11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04">
      <pivotArea dataOnly="0" labelOnly="1" outline="0" fieldPosition="0">
        <references count="11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1" selected="0">
            <x v="31"/>
          </reference>
          <reference field="15" count="1">
            <x v="210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703">
      <pivotArea dataOnly="0" labelOnly="1" outline="0" fieldPosition="0">
        <references count="11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1" selected="0">
            <x v="11"/>
          </reference>
          <reference field="15" count="1">
            <x v="12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02">
      <pivotArea dataOnly="0" labelOnly="1" outline="0" fieldPosition="0">
        <references count="11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1" selected="0">
            <x v="11"/>
          </reference>
          <reference field="15" count="1">
            <x v="108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01">
      <pivotArea dataOnly="0" labelOnly="1" outline="0" fieldPosition="0">
        <references count="11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1" selected="0">
            <x v="11"/>
          </reference>
          <reference field="15" count="1">
            <x v="115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700">
      <pivotArea dataOnly="0" labelOnly="1" outline="0" fieldPosition="0">
        <references count="11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1" selected="0">
            <x v="11"/>
          </reference>
          <reference field="15" count="1">
            <x v="119"/>
          </reference>
          <reference field="17" count="1" selected="0">
            <x v="6"/>
          </reference>
          <reference field="18" count="1" selected="0">
            <x v="1"/>
          </reference>
        </references>
      </pivotArea>
    </format>
    <format dxfId="1699">
      <pivotArea dataOnly="0" labelOnly="1" outline="0" fieldPosition="0">
        <references count="11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1" selected="0">
            <x v="31"/>
          </reference>
          <reference field="15" count="1">
            <x v="212"/>
          </reference>
          <reference field="17" count="1" selected="0">
            <x v="1"/>
          </reference>
          <reference field="18" count="1" selected="0">
            <x v="1"/>
          </reference>
        </references>
      </pivotArea>
    </format>
    <format dxfId="1698">
      <pivotArea field="19" type="button" dataOnly="0" labelOnly="1" outline="0" axis="axisRow" fieldPosition="12"/>
    </format>
    <format dxfId="1697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96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69"/>
          </reference>
          <reference field="16" count="1" selected="0">
            <x v="132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95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9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3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9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214"/>
          </reference>
          <reference field="16" count="1" selected="0">
            <x v="16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9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91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90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70"/>
          </reference>
          <reference field="16" count="1" selected="0">
            <x v="131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89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88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87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203"/>
          </reference>
          <reference field="16" count="1" selected="0">
            <x v="160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86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85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84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76"/>
          </reference>
          <reference field="16" count="1" selected="0">
            <x v="135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83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82">
      <pivotArea dataOnly="0" labelOnly="1" outline="0" fieldPosition="0">
        <references count="13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81">
      <pivotArea dataOnly="0" labelOnly="1" outline="0" fieldPosition="0">
        <references count="13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82"/>
          </reference>
          <reference field="16" count="1" selected="0">
            <x v="148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80">
      <pivotArea dataOnly="0" labelOnly="1" outline="0" fieldPosition="0">
        <references count="13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30"/>
          </reference>
          <reference field="16" count="1" selected="0">
            <x v="187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79">
      <pivotArea dataOnly="0" labelOnly="1" outline="0" fieldPosition="0">
        <references count="13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78">
      <pivotArea dataOnly="0" labelOnly="1" outline="0" fieldPosition="0">
        <references count="13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93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77">
      <pivotArea dataOnly="0" labelOnly="1" outline="0" fieldPosition="0">
        <references count="13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25"/>
          </reference>
          <reference field="16" count="1" selected="0">
            <x v="182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76">
      <pivotArea dataOnly="0" labelOnly="1" outline="0" fieldPosition="0">
        <references count="13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75">
      <pivotArea dataOnly="0" labelOnly="1" outline="0" fieldPosition="0">
        <references count="13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19"/>
          </reference>
          <reference field="16" count="1" selected="0">
            <x v="16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74">
      <pivotArea dataOnly="0" labelOnly="1" outline="0" fieldPosition="0">
        <references count="13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73">
      <pivotArea dataOnly="0" labelOnly="1" outline="0" fieldPosition="0">
        <references count="13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3"/>
          </reference>
          <reference field="16" count="1" selected="0">
            <x v="10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72">
      <pivotArea dataOnly="0" labelOnly="1" outline="0" fieldPosition="0">
        <references count="13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00"/>
          </reference>
          <reference field="16" count="1" selected="0">
            <x v="158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71">
      <pivotArea dataOnly="0" labelOnly="1" outline="0" fieldPosition="0">
        <references count="13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70">
      <pivotArea dataOnly="0" labelOnly="1" outline="0" fieldPosition="0">
        <references count="13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69">
      <pivotArea dataOnly="0" labelOnly="1" outline="0" fieldPosition="0">
        <references count="13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90"/>
          </reference>
          <reference field="16" count="1" selected="0">
            <x v="156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68">
      <pivotArea dataOnly="0" labelOnly="1" outline="0" fieldPosition="0">
        <references count="13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2"/>
          </reference>
          <reference field="16" count="1" selected="0">
            <x v="180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67">
      <pivotArea dataOnly="0" labelOnly="1" outline="0" fieldPosition="0">
        <references count="13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32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66">
      <pivotArea dataOnly="0" labelOnly="1" outline="0" fieldPosition="0">
        <references count="13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97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65">
      <pivotArea dataOnly="0" labelOnly="1" outline="0" fieldPosition="0">
        <references count="13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24"/>
          </reference>
          <reference field="16" count="1" selected="0">
            <x v="178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64">
      <pivotArea dataOnly="0" labelOnly="1" outline="0" fieldPosition="0">
        <references count="13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63">
      <pivotArea dataOnly="0" labelOnly="1" outline="0" fieldPosition="0">
        <references count="13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60"/>
          </reference>
          <reference field="16" count="1" selected="0">
            <x v="12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62">
      <pivotArea dataOnly="0" labelOnly="1" outline="0" fieldPosition="0">
        <references count="13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7"/>
          </reference>
          <reference field="16" count="1" selected="0">
            <x v="186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61">
      <pivotArea dataOnly="0" labelOnly="1" outline="0" fieldPosition="0">
        <references count="13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3"/>
          </reference>
          <reference field="16" count="1" selected="0">
            <x v="10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60">
      <pivotArea dataOnly="0" labelOnly="1" outline="0" fieldPosition="0">
        <references count="13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05"/>
          </reference>
          <reference field="16" count="1" selected="0">
            <x v="161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59">
      <pivotArea dataOnly="0" labelOnly="1" outline="0" fieldPosition="0">
        <references count="13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3"/>
          </reference>
          <reference field="16" count="1" selected="0">
            <x v="181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58">
      <pivotArea dataOnly="0" labelOnly="1" outline="0" fieldPosition="0">
        <references count="13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57">
      <pivotArea dataOnly="0" labelOnly="1" outline="0" fieldPosition="0">
        <references count="13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81"/>
          </reference>
          <reference field="16" count="1" selected="0">
            <x v="14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56">
      <pivotArea dataOnly="0" labelOnly="1" outline="0" fieldPosition="0">
        <references count="13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7"/>
          </reference>
          <reference field="16" count="1" selected="0">
            <x v="175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55">
      <pivotArea dataOnly="0" labelOnly="1" outline="0" fieldPosition="0">
        <references count="13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97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54">
      <pivotArea dataOnly="0" labelOnly="1" outline="0" fieldPosition="0">
        <references count="13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89"/>
          </reference>
          <reference field="16" count="1" selected="0">
            <x v="152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53">
      <pivotArea dataOnly="0" labelOnly="1" outline="0" fieldPosition="0">
        <references count="13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52">
      <pivotArea dataOnly="0" labelOnly="1" outline="0" fieldPosition="0">
        <references count="13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51">
      <pivotArea dataOnly="0" labelOnly="1" outline="0" fieldPosition="0">
        <references count="13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1" selected="0">
            <x v="26"/>
          </reference>
          <reference field="15" count="1" selected="0">
            <x v="188"/>
          </reference>
          <reference field="16" count="1" selected="0">
            <x v="15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50">
      <pivotArea dataOnly="0" labelOnly="1" outline="0" fieldPosition="0">
        <references count="13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49">
      <pivotArea dataOnly="0" labelOnly="1" outline="0" fieldPosition="0">
        <references count="13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48">
      <pivotArea dataOnly="0" labelOnly="1" outline="0" fieldPosition="0">
        <references count="13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1" selected="0">
            <x v="26"/>
          </reference>
          <reference field="15" count="1" selected="0">
            <x v="196"/>
          </reference>
          <reference field="16" count="1" selected="0">
            <x v="155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47">
      <pivotArea dataOnly="0" labelOnly="1" outline="0" fieldPosition="0">
        <references count="13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46">
      <pivotArea dataOnly="0" labelOnly="1" outline="0" fieldPosition="0">
        <references count="13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45">
      <pivotArea dataOnly="0" labelOnly="1" outline="0" fieldPosition="0">
        <references count="13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1" selected="0">
            <x v="26"/>
          </reference>
          <reference field="15" count="1" selected="0">
            <x v="187"/>
          </reference>
          <reference field="16" count="1" selected="0">
            <x v="15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44">
      <pivotArea dataOnly="0" labelOnly="1" outline="0" fieldPosition="0">
        <references count="13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31"/>
          </reference>
          <reference field="16" count="1" selected="0">
            <x v="192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43">
      <pivotArea dataOnly="0" labelOnly="1" outline="0" fieldPosition="0">
        <references count="13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36"/>
          </reference>
          <reference field="16" count="1" selected="0">
            <x v="120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42">
      <pivotArea dataOnly="0" labelOnly="1" outline="0" fieldPosition="0">
        <references count="13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1" selected="0">
            <x v="26"/>
          </reference>
          <reference field="15" count="1" selected="0">
            <x v="158"/>
          </reference>
          <reference field="16" count="1" selected="0">
            <x v="13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41">
      <pivotArea dataOnly="0" labelOnly="1" outline="0" fieldPosition="0">
        <references count="13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44"/>
          </reference>
          <reference field="16" count="1" selected="0">
            <x v="184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40">
      <pivotArea dataOnly="0" labelOnly="1" outline="0" fieldPosition="0">
        <references count="13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39">
      <pivotArea dataOnly="0" labelOnly="1" outline="0" fieldPosition="0">
        <references count="13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1" selected="0">
            <x v="26"/>
          </reference>
          <reference field="15" count="1" selected="0">
            <x v="199"/>
          </reference>
          <reference field="16" count="1" selected="0">
            <x v="15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38">
      <pivotArea dataOnly="0" labelOnly="1" outline="0" fieldPosition="0">
        <references count="13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37">
      <pivotArea dataOnly="0" labelOnly="1" outline="0" fieldPosition="0">
        <references count="13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3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36">
      <pivotArea dataOnly="0" labelOnly="1" outline="0" fieldPosition="0">
        <references count="13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1" selected="0">
            <x v="26"/>
          </reference>
          <reference field="15" count="1" selected="0">
            <x v="207"/>
          </reference>
          <reference field="16" count="1" selected="0">
            <x v="16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35">
      <pivotArea dataOnly="0" labelOnly="1" outline="0" fieldPosition="0">
        <references count="13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34">
      <pivotArea dataOnly="0" labelOnly="1" outline="0" fieldPosition="0">
        <references count="13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42"/>
          </reference>
          <reference field="16" count="1" selected="0">
            <x v="11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33">
      <pivotArea dataOnly="0" labelOnly="1" outline="0" fieldPosition="0">
        <references count="13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1" selected="0">
            <x v="26"/>
          </reference>
          <reference field="15" count="1" selected="0">
            <x v="233"/>
          </reference>
          <reference field="16" count="1" selected="0">
            <x v="17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32">
      <pivotArea dataOnly="0" labelOnly="1" outline="0" fieldPosition="0">
        <references count="13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98"/>
          </reference>
          <reference field="16" count="1" selected="0">
            <x v="196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31">
      <pivotArea dataOnly="0" labelOnly="1" outline="0" fieldPosition="0">
        <references count="13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1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30">
      <pivotArea dataOnly="0" labelOnly="1" outline="0" fieldPosition="0">
        <references count="13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73"/>
          </reference>
          <reference field="16" count="1" selected="0">
            <x v="14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29">
      <pivotArea dataOnly="0" labelOnly="1" outline="0" fieldPosition="0">
        <references count="13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28">
      <pivotArea dataOnly="0" labelOnly="1" outline="0" fieldPosition="0">
        <references count="13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1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27">
      <pivotArea dataOnly="0" labelOnly="1" outline="0" fieldPosition="0">
        <references count="13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84"/>
          </reference>
          <reference field="16" count="1" selected="0">
            <x v="145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26">
      <pivotArea dataOnly="0" labelOnly="1" outline="0" fieldPosition="0">
        <references count="13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25">
      <pivotArea dataOnly="0" labelOnly="1" outline="0" fieldPosition="0">
        <references count="13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24">
      <pivotArea dataOnly="0" labelOnly="1" outline="0" fieldPosition="0">
        <references count="13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71"/>
          </reference>
          <reference field="16" count="1" selected="0">
            <x v="146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23">
      <pivotArea dataOnly="0" labelOnly="1" outline="0" fieldPosition="0">
        <references count="13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22">
      <pivotArea dataOnly="0" labelOnly="1" outline="0" fieldPosition="0">
        <references count="13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21">
      <pivotArea dataOnly="0" labelOnly="1" outline="0" fieldPosition="0">
        <references count="13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240"/>
          </reference>
          <reference field="16" count="1" selected="0">
            <x v="17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20">
      <pivotArea dataOnly="0" labelOnly="1" outline="0" fieldPosition="0">
        <references count="13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19">
      <pivotArea dataOnly="0" labelOnly="1" outline="0" fieldPosition="0">
        <references count="13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18">
      <pivotArea dataOnly="0" labelOnly="1" outline="0" fieldPosition="0">
        <references count="13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1" selected="0">
            <x v="26"/>
          </reference>
          <reference field="15" count="1" selected="0">
            <x v="202"/>
          </reference>
          <reference field="16" count="1" selected="0">
            <x v="162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17">
      <pivotArea dataOnly="0" labelOnly="1" outline="0" fieldPosition="0">
        <references count="13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1" selected="0">
            <x v="31"/>
          </reference>
          <reference field="15" count="1" selected="0">
            <x v="239"/>
          </reference>
          <reference field="16" count="1" selected="0">
            <x v="200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16">
      <pivotArea dataOnly="0" labelOnly="1" outline="0" fieldPosition="0">
        <references count="13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15">
      <pivotArea dataOnly="0" labelOnly="1" outline="0" fieldPosition="0">
        <references count="13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06"/>
          </reference>
          <reference field="16" count="1" selected="0">
            <x v="165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14">
      <pivotArea dataOnly="0" labelOnly="1" outline="0" fieldPosition="0">
        <references count="13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373"/>
          </reference>
          <reference field="16" count="1" selected="0">
            <x v="197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13">
      <pivotArea dataOnly="0" labelOnly="1" outline="0" fieldPosition="0">
        <references count="13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32"/>
          </reference>
          <reference field="16" count="1" selected="0">
            <x v="105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12">
      <pivotArea dataOnly="0" labelOnly="1" outline="0" fieldPosition="0">
        <references count="13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18"/>
          </reference>
          <reference field="16" count="1" selected="0">
            <x v="171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11">
      <pivotArea dataOnly="0" labelOnly="1" outline="0" fieldPosition="0">
        <references count="13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321"/>
          </reference>
          <reference field="16" count="1" selected="0">
            <x v="203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10">
      <pivotArea dataOnly="0" labelOnly="1" outline="0" fieldPosition="0">
        <references count="13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09">
      <pivotArea dataOnly="0" labelOnly="1" outline="0" fieldPosition="0">
        <references count="13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72"/>
          </reference>
          <reference field="16" count="1" selected="0">
            <x v="14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08">
      <pivotArea dataOnly="0" labelOnly="1" outline="0" fieldPosition="0">
        <references count="13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3"/>
          </reference>
          <reference field="16" count="1" selected="0">
            <x v="181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07">
      <pivotArea dataOnly="0" labelOnly="1" outline="0" fieldPosition="0">
        <references count="13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1" selected="0">
            <x v="11"/>
          </reference>
          <reference field="15" count="1" selected="0">
            <x v="103"/>
          </reference>
          <reference field="16" count="1" selected="0">
            <x v="8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06">
      <pivotArea dataOnly="0" labelOnly="1" outline="0" fieldPosition="0">
        <references count="13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1" selected="0">
            <x v="26"/>
          </reference>
          <reference field="15" count="1" selected="0">
            <x v="192"/>
          </reference>
          <reference field="16" count="1" selected="0">
            <x v="15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05">
      <pivotArea dataOnly="0" labelOnly="1" outline="0" fieldPosition="0">
        <references count="13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1" selected="0">
            <x v="31"/>
          </reference>
          <reference field="15" count="1" selected="0">
            <x v="260"/>
          </reference>
          <reference field="16" count="1" selected="0">
            <x v="204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04">
      <pivotArea dataOnly="0" labelOnly="1" outline="0" fieldPosition="0">
        <references count="13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03">
      <pivotArea dataOnly="0" labelOnly="1" outline="0" fieldPosition="0">
        <references count="13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13"/>
          </reference>
          <reference field="16" count="1" selected="0">
            <x v="168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602">
      <pivotArea dataOnly="0" labelOnly="1" outline="0" fieldPosition="0">
        <references count="13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01">
      <pivotArea dataOnly="0" labelOnly="1" outline="0" fieldPosition="0">
        <references count="13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1" selected="0">
            <x v="11"/>
          </reference>
          <reference field="15" count="1" selected="0">
            <x v="11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600">
      <pivotArea dataOnly="0" labelOnly="1" outline="0" fieldPosition="0">
        <references count="13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1" selected="0">
            <x v="26"/>
          </reference>
          <reference field="15" count="1" selected="0">
            <x v="222"/>
          </reference>
          <reference field="16" count="1" selected="0">
            <x v="172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99">
      <pivotArea dataOnly="0" labelOnly="1" outline="0" fieldPosition="0">
        <references count="13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1" selected="0">
            <x v="31"/>
          </reference>
          <reference field="15" count="1" selected="0">
            <x v="261"/>
          </reference>
          <reference field="16" count="1" selected="0">
            <x v="205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98">
      <pivotArea dataOnly="0" labelOnly="1" outline="0" fieldPosition="0">
        <references count="13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1"/>
          </reference>
          <reference field="15" count="1" selected="0">
            <x v="114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97">
      <pivotArea dataOnly="0" labelOnly="1" outline="0" fieldPosition="0">
        <references count="13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26"/>
          </reference>
          <reference field="15" count="1" selected="0">
            <x v="174"/>
          </reference>
          <reference field="16" count="1" selected="0">
            <x v="140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96">
      <pivotArea dataOnly="0" labelOnly="1" outline="0" fieldPosition="0">
        <references count="13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95">
      <pivotArea dataOnly="0" labelOnly="1" outline="0" fieldPosition="0">
        <references count="13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94">
      <pivotArea dataOnly="0" labelOnly="1" outline="0" fieldPosition="0">
        <references count="13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1" selected="0">
            <x v="26"/>
          </reference>
          <reference field="15" count="1" selected="0">
            <x v="208"/>
          </reference>
          <reference field="16" count="1" selected="0">
            <x v="166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93">
      <pivotArea dataOnly="0" labelOnly="1" outline="0" fieldPosition="0">
        <references count="13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1" selected="0">
            <x v="31"/>
          </reference>
          <reference field="15" count="1" selected="0">
            <x v="299"/>
          </reference>
          <reference field="16" count="1" selected="0">
            <x v="198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92">
      <pivotArea dataOnly="0" labelOnly="1" outline="0" fieldPosition="0">
        <references count="13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11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91">
      <pivotArea dataOnly="0" labelOnly="1" outline="0" fieldPosition="0">
        <references count="13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1" selected="0">
            <x v="26"/>
          </reference>
          <reference field="15" count="1" selected="0">
            <x v="195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90">
      <pivotArea dataOnly="0" labelOnly="1" outline="0" fieldPosition="0">
        <references count="13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1" selected="0">
            <x v="31"/>
          </reference>
          <reference field="15" count="1" selected="0">
            <x v="234"/>
          </reference>
          <reference field="16" count="1" selected="0">
            <x v="195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89">
      <pivotArea dataOnly="0" labelOnly="1" outline="0" fieldPosition="0">
        <references count="13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1" selected="0">
            <x v="11"/>
          </reference>
          <reference field="15" count="1" selected="0">
            <x v="12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88">
      <pivotArea dataOnly="0" labelOnly="1" outline="0" fieldPosition="0">
        <references count="13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1" selected="0">
            <x v="26"/>
          </reference>
          <reference field="15" count="1" selected="0">
            <x v="163"/>
          </reference>
          <reference field="16" count="1" selected="0">
            <x v="138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87">
      <pivotArea dataOnly="0" labelOnly="1" outline="0" fieldPosition="0">
        <references count="13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1" selected="0">
            <x v="31"/>
          </reference>
          <reference field="15" count="1" selected="0">
            <x v="273"/>
          </reference>
          <reference field="16" count="1" selected="0">
            <x v="207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86">
      <pivotArea dataOnly="0" labelOnly="1" outline="0" fieldPosition="0">
        <references count="13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1" selected="0">
            <x v="11"/>
          </reference>
          <reference field="15" count="1" selected="0">
            <x v="133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85">
      <pivotArea dataOnly="0" labelOnly="1" outline="0" fieldPosition="0">
        <references count="13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1" selected="0">
            <x v="26"/>
          </reference>
          <reference field="15" count="1" selected="0">
            <x v="201"/>
          </reference>
          <reference field="16" count="1" selected="0">
            <x v="16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84">
      <pivotArea dataOnly="0" labelOnly="1" outline="0" fieldPosition="0">
        <references count="13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1" selected="0">
            <x v="31"/>
          </reference>
          <reference field="15" count="1" selected="0">
            <x v="319"/>
          </reference>
          <reference field="16" count="1" selected="0">
            <x v="202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83">
      <pivotArea dataOnly="0" labelOnly="1" outline="0" fieldPosition="0">
        <references count="13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82">
      <pivotArea dataOnly="0" labelOnly="1" outline="0" fieldPosition="0">
        <references count="13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1" selected="0">
            <x v="26"/>
          </reference>
          <reference field="15" count="1" selected="0">
            <x v="215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81">
      <pivotArea dataOnly="0" labelOnly="1" outline="0" fieldPosition="0">
        <references count="13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1" selected="0">
            <x v="31"/>
          </reference>
          <reference field="15" count="1" selected="0">
            <x v="339"/>
          </reference>
          <reference field="16" count="1" selected="0">
            <x v="206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80">
      <pivotArea dataOnly="0" labelOnly="1" outline="0" fieldPosition="0">
        <references count="13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79">
      <pivotArea dataOnly="0" labelOnly="1" outline="0" fieldPosition="0">
        <references count="13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1" selected="0">
            <x v="26"/>
          </reference>
          <reference field="15" count="1" selected="0">
            <x v="194"/>
          </reference>
          <reference field="16" count="1" selected="0">
            <x v="151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78">
      <pivotArea dataOnly="0" labelOnly="1" outline="0" fieldPosition="0">
        <references count="13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77">
      <pivotArea dataOnly="0" labelOnly="1" outline="0" fieldPosition="0">
        <references count="13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76">
      <pivotArea dataOnly="0" labelOnly="1" outline="0" fieldPosition="0">
        <references count="13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1" selected="0">
            <x v="26"/>
          </reference>
          <reference field="15" count="1" selected="0">
            <x v="185"/>
          </reference>
          <reference field="16" count="1" selected="0">
            <x v="142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75">
      <pivotArea dataOnly="0" labelOnly="1" outline="0" fieldPosition="0">
        <references count="13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74">
      <pivotArea dataOnly="0" labelOnly="1" outline="0" fieldPosition="0">
        <references count="13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73">
      <pivotArea dataOnly="0" labelOnly="1" outline="0" fieldPosition="0">
        <references count="13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1" selected="0">
            <x v="26"/>
          </reference>
          <reference field="15" count="1" selected="0">
            <x v="175"/>
          </reference>
          <reference field="16" count="1" selected="0">
            <x v="136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72">
      <pivotArea dataOnly="0" labelOnly="1" outline="0" fieldPosition="0">
        <references count="13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71">
      <pivotArea dataOnly="0" labelOnly="1" outline="0" fieldPosition="0">
        <references count="13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1" selected="0">
            <x v="11"/>
          </reference>
          <reference field="15" count="1" selected="0">
            <x v="113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70">
      <pivotArea dataOnly="0" labelOnly="1" outline="0" fieldPosition="0">
        <references count="13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1" selected="0">
            <x v="26"/>
          </reference>
          <reference field="15" count="1" selected="0">
            <x v="162"/>
          </reference>
          <reference field="16" count="1" selected="0">
            <x v="130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69">
      <pivotArea dataOnly="0" labelOnly="1" outline="0" fieldPosition="0">
        <references count="13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68">
      <pivotArea dataOnly="0" labelOnly="1" outline="0" fieldPosition="0">
        <references count="13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1" selected="0">
            <x v="11"/>
          </reference>
          <reference field="15" count="1" selected="0">
            <x v="102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67">
      <pivotArea dataOnly="0" labelOnly="1" outline="0" fieldPosition="0">
        <references count="13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1" selected="0">
            <x v="26"/>
          </reference>
          <reference field="15" count="1" selected="0">
            <x v="178"/>
          </reference>
          <reference field="16" count="1" selected="0">
            <x v="14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66">
      <pivotArea dataOnly="0" labelOnly="1" outline="0" fieldPosition="0">
        <references count="13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65">
      <pivotArea dataOnly="0" labelOnly="1" outline="0" fieldPosition="0">
        <references count="13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64">
      <pivotArea dataOnly="0" labelOnly="1" outline="0" fieldPosition="0">
        <references count="13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1" selected="0">
            <x v="26"/>
          </reference>
          <reference field="15" count="1" selected="0">
            <x v="183"/>
          </reference>
          <reference field="16" count="1" selected="0">
            <x v="150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63">
      <pivotArea dataOnly="0" labelOnly="1" outline="0" fieldPosition="0">
        <references count="13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1" selected="0">
            <x v="31"/>
          </reference>
          <reference field="15" count="1" selected="0">
            <x v="227"/>
          </reference>
          <reference field="16" count="1" selected="0">
            <x v="183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62">
      <pivotArea dataOnly="0" labelOnly="1" outline="0" fieldPosition="0">
        <references count="13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1" selected="0">
            <x v="11"/>
          </reference>
          <reference field="15" count="1" selected="0">
            <x v="115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61">
      <pivotArea dataOnly="0" labelOnly="1" outline="0" fieldPosition="0">
        <references count="13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1" selected="0">
            <x v="26"/>
          </reference>
          <reference field="15" count="1" selected="0">
            <x v="161"/>
          </reference>
          <reference field="16" count="1" selected="0">
            <x v="128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60">
      <pivotArea dataOnly="0" labelOnly="1" outline="0" fieldPosition="0">
        <references count="13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59">
      <pivotArea dataOnly="0" labelOnly="1" outline="0" fieldPosition="0">
        <references count="13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58">
      <pivotArea dataOnly="0" labelOnly="1" outline="0" fieldPosition="0">
        <references count="13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1" selected="0">
            <x v="26"/>
          </reference>
          <reference field="15" count="1" selected="0">
            <x v="165"/>
          </reference>
          <reference field="16" count="1" selected="0">
            <x v="13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57">
      <pivotArea dataOnly="0" labelOnly="1" outline="0" fieldPosition="0">
        <references count="13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1" selected="0">
            <x v="31"/>
          </reference>
          <reference field="15" count="1" selected="0">
            <x v="210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56">
      <pivotArea dataOnly="0" labelOnly="1" outline="0" fieldPosition="0">
        <references count="13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55">
      <pivotArea dataOnly="0" labelOnly="1" outline="0" fieldPosition="0">
        <references count="13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1" selected="0">
            <x v="26"/>
          </reference>
          <reference field="15" count="1" selected="0">
            <x v="177"/>
          </reference>
          <reference field="16" count="1" selected="0">
            <x v="141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54">
      <pivotArea dataOnly="0" labelOnly="1" outline="0" fieldPosition="0">
        <references count="13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1" selected="0">
            <x v="31"/>
          </reference>
          <reference field="15" count="1" selected="0">
            <x v="223"/>
          </reference>
          <reference field="16" count="1" selected="0">
            <x v="177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53">
      <pivotArea dataOnly="0" labelOnly="1" outline="0" fieldPosition="0">
        <references count="13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52">
      <pivotArea dataOnly="0" labelOnly="1" outline="0" fieldPosition="0">
        <references count="13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1" selected="0">
            <x v="26"/>
          </reference>
          <reference field="15" count="1" selected="0">
            <x v="164"/>
          </reference>
          <reference field="16" count="1" selected="0">
            <x v="13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51">
      <pivotArea dataOnly="0" labelOnly="1" outline="0" fieldPosition="0">
        <references count="13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1" selected="0">
            <x v="31"/>
          </reference>
          <reference field="15" count="1" selected="0">
            <x v="241"/>
          </reference>
          <reference field="16" count="1" selected="0">
            <x v="179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50">
      <pivotArea dataOnly="0" labelOnly="1" outline="0" fieldPosition="0">
        <references count="13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1" selected="0">
            <x v="11"/>
          </reference>
          <reference field="15" count="1" selected="0">
            <x v="115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49">
      <pivotArea dataOnly="0" labelOnly="1" outline="0" fieldPosition="0">
        <references count="13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1" selected="0">
            <x v="26"/>
          </reference>
          <reference field="15" count="1" selected="0">
            <x v="154"/>
          </reference>
          <reference field="16" count="1" selected="0">
            <x v="12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48">
      <pivotArea dataOnly="0" labelOnly="1" outline="0" fieldPosition="0">
        <references count="13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1" selected="0">
            <x v="31"/>
          </reference>
          <reference field="15" count="1" selected="0">
            <x v="221"/>
          </reference>
          <reference field="16" count="1" selected="0">
            <x v="176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47">
      <pivotArea dataOnly="0" labelOnly="1" outline="0" fieldPosition="0">
        <references count="13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46">
      <pivotArea dataOnly="0" labelOnly="1" outline="0" fieldPosition="0">
        <references count="13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1" selected="0">
            <x v="26"/>
          </reference>
          <reference field="15" count="1" selected="0">
            <x v="179"/>
          </reference>
          <reference field="16" count="1" selected="0">
            <x v="13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45">
      <pivotArea dataOnly="0" labelOnly="1" outline="0" fieldPosition="0">
        <references count="13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44">
      <pivotArea field="19" type="button" dataOnly="0" labelOnly="1" outline="0" axis="axisRow" fieldPosition="12"/>
    </format>
    <format dxfId="1543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42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69"/>
          </reference>
          <reference field="16" count="1" selected="0">
            <x v="132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41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5"/>
          </reference>
          <reference field="11" count="1" selected="0">
            <x v="59"/>
          </reference>
          <reference field="12" count="1" selected="0">
            <x v="18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4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3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3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214"/>
          </reference>
          <reference field="16" count="1" selected="0">
            <x v="16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38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6"/>
          </reference>
          <reference field="11" count="1" selected="0">
            <x v="58"/>
          </reference>
          <reference field="12" count="1" selected="0">
            <x v="17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37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36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70"/>
          </reference>
          <reference field="16" count="1" selected="0">
            <x v="131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35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7"/>
          </reference>
          <reference field="11" count="1" selected="0">
            <x v="56"/>
          </reference>
          <reference field="12" count="1" selected="0">
            <x v="16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34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33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203"/>
          </reference>
          <reference field="16" count="1" selected="0">
            <x v="160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32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9"/>
          </reference>
          <reference field="11" count="1" selected="0">
            <x v="50"/>
          </reference>
          <reference field="12" count="1" selected="0">
            <x v="12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31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30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76"/>
          </reference>
          <reference field="16" count="1" selected="0">
            <x v="135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29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8"/>
          </reference>
          <reference field="11" count="1" selected="0">
            <x v="51"/>
          </reference>
          <reference field="12" count="1" selected="0">
            <x v="11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28">
      <pivotArea dataOnly="0" labelOnly="1" outline="0" fieldPosition="0">
        <references count="13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27">
      <pivotArea dataOnly="0" labelOnly="1" outline="0" fieldPosition="0">
        <references count="13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82"/>
          </reference>
          <reference field="16" count="1" selected="0">
            <x v="148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26">
      <pivotArea dataOnly="0" labelOnly="1" outline="0" fieldPosition="0">
        <references count="13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4"/>
          </reference>
          <reference field="11" count="1" selected="0">
            <x v="41"/>
          </reference>
          <reference field="12" count="1" selected="0">
            <x v="48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30"/>
          </reference>
          <reference field="16" count="1" selected="0">
            <x v="187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25">
      <pivotArea dataOnly="0" labelOnly="1" outline="0" fieldPosition="0">
        <references count="13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24">
      <pivotArea dataOnly="0" labelOnly="1" outline="0" fieldPosition="0">
        <references count="13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93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23">
      <pivotArea dataOnly="0" labelOnly="1" outline="0" fieldPosition="0">
        <references count="13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3"/>
          </reference>
          <reference field="11" count="1" selected="0">
            <x v="42"/>
          </reference>
          <reference field="12" count="1" selected="0">
            <x v="4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25"/>
          </reference>
          <reference field="16" count="1" selected="0">
            <x v="182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22">
      <pivotArea dataOnly="0" labelOnly="1" outline="0" fieldPosition="0">
        <references count="13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21">
      <pivotArea dataOnly="0" labelOnly="1" outline="0" fieldPosition="0">
        <references count="13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19"/>
          </reference>
          <reference field="16" count="1" selected="0">
            <x v="16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20">
      <pivotArea dataOnly="0" labelOnly="1" outline="0" fieldPosition="0">
        <references count="13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0"/>
          </reference>
          <reference field="11" count="1" selected="0">
            <x v="35"/>
          </reference>
          <reference field="12" count="1" selected="0">
            <x v="28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19">
      <pivotArea dataOnly="0" labelOnly="1" outline="0" fieldPosition="0">
        <references count="13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3"/>
          </reference>
          <reference field="16" count="1" selected="0">
            <x v="10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18">
      <pivotArea dataOnly="0" labelOnly="1" outline="0" fieldPosition="0">
        <references count="13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00"/>
          </reference>
          <reference field="16" count="1" selected="0">
            <x v="158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17">
      <pivotArea dataOnly="0" labelOnly="1" outline="0" fieldPosition="0">
        <references count="13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2"/>
          </reference>
          <reference field="11" count="1" selected="0">
            <x v="40"/>
          </reference>
          <reference field="12" count="1" selected="0">
            <x v="29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16">
      <pivotArea dataOnly="0" labelOnly="1" outline="0" fieldPosition="0">
        <references count="13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15">
      <pivotArea dataOnly="0" labelOnly="1" outline="0" fieldPosition="0">
        <references count="13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90"/>
          </reference>
          <reference field="16" count="1" selected="0">
            <x v="156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14">
      <pivotArea dataOnly="0" labelOnly="1" outline="0" fieldPosition="0">
        <references count="13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6"/>
          </reference>
          <reference field="11" count="1" selected="0">
            <x v="64"/>
          </reference>
          <reference field="12" count="1" selected="0">
            <x v="39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2"/>
          </reference>
          <reference field="16" count="1" selected="0">
            <x v="180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13">
      <pivotArea dataOnly="0" labelOnly="1" outline="0" fieldPosition="0">
        <references count="13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32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12">
      <pivotArea dataOnly="0" labelOnly="1" outline="0" fieldPosition="0">
        <references count="13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97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11">
      <pivotArea dataOnly="0" labelOnly="1" outline="0" fieldPosition="0">
        <references count="13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5"/>
          </reference>
          <reference field="11" count="1" selected="0">
            <x v="65"/>
          </reference>
          <reference field="12" count="1" selected="0">
            <x v="33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24"/>
          </reference>
          <reference field="16" count="1" selected="0">
            <x v="178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10">
      <pivotArea dataOnly="0" labelOnly="1" outline="0" fieldPosition="0">
        <references count="13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09">
      <pivotArea dataOnly="0" labelOnly="1" outline="0" fieldPosition="0">
        <references count="13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60"/>
          </reference>
          <reference field="16" count="1" selected="0">
            <x v="12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08">
      <pivotArea dataOnly="0" labelOnly="1" outline="0" fieldPosition="0">
        <references count="13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8"/>
          </reference>
          <reference field="11" count="1" selected="0">
            <x v="57"/>
          </reference>
          <reference field="12" count="1" selected="0">
            <x v="32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7"/>
          </reference>
          <reference field="16" count="1" selected="0">
            <x v="186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07">
      <pivotArea dataOnly="0" labelOnly="1" outline="0" fieldPosition="0">
        <references count="13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3"/>
          </reference>
          <reference field="16" count="1" selected="0">
            <x v="10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06">
      <pivotArea dataOnly="0" labelOnly="1" outline="0" fieldPosition="0">
        <references count="13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05"/>
          </reference>
          <reference field="16" count="1" selected="0">
            <x v="161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05">
      <pivotArea dataOnly="0" labelOnly="1" outline="0" fieldPosition="0">
        <references count="13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7"/>
          </reference>
          <reference field="11" count="1" selected="0">
            <x v="62"/>
          </reference>
          <reference field="12" count="1" selected="0">
            <x v="3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3"/>
          </reference>
          <reference field="16" count="1" selected="0">
            <x v="181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04">
      <pivotArea dataOnly="0" labelOnly="1" outline="0" fieldPosition="0">
        <references count="13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03">
      <pivotArea dataOnly="0" labelOnly="1" outline="0" fieldPosition="0">
        <references count="13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81"/>
          </reference>
          <reference field="16" count="1" selected="0">
            <x v="14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02">
      <pivotArea dataOnly="0" labelOnly="1" outline="0" fieldPosition="0">
        <references count="13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3"/>
          </reference>
          <reference field="11" count="1" selected="0">
            <x v="44"/>
          </reference>
          <reference field="12" count="1" selected="0">
            <x v="2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7"/>
          </reference>
          <reference field="16" count="1" selected="0">
            <x v="175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501">
      <pivotArea dataOnly="0" labelOnly="1" outline="0" fieldPosition="0">
        <references count="13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97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500">
      <pivotArea dataOnly="0" labelOnly="1" outline="0" fieldPosition="0">
        <references count="13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89"/>
          </reference>
          <reference field="16" count="1" selected="0">
            <x v="152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99">
      <pivotArea dataOnly="0" labelOnly="1" outline="0" fieldPosition="0">
        <references count="13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1"/>
          </reference>
          <reference field="11" count="1" selected="0">
            <x v="38"/>
          </reference>
          <reference field="12" count="1" selected="0">
            <x v="25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98">
      <pivotArea dataOnly="0" labelOnly="1" outline="0" fieldPosition="0">
        <references count="13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97">
      <pivotArea dataOnly="0" labelOnly="1" outline="0" fieldPosition="0">
        <references count="13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1" selected="0">
            <x v="26"/>
          </reference>
          <reference field="15" count="1" selected="0">
            <x v="188"/>
          </reference>
          <reference field="16" count="1" selected="0">
            <x v="15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96">
      <pivotArea dataOnly="0" labelOnly="1" outline="0" fieldPosition="0">
        <references count="13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4"/>
          </reference>
          <reference field="11" count="1" selected="0">
            <x v="68"/>
          </reference>
          <reference field="12" count="1" selected="0">
            <x v="67"/>
          </reference>
          <reference field="13" count="1" selected="0">
            <x v="7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95">
      <pivotArea dataOnly="0" labelOnly="1" outline="0" fieldPosition="0">
        <references count="13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94">
      <pivotArea dataOnly="0" labelOnly="1" outline="0" fieldPosition="0">
        <references count="13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1" selected="0">
            <x v="26"/>
          </reference>
          <reference field="15" count="1" selected="0">
            <x v="196"/>
          </reference>
          <reference field="16" count="1" selected="0">
            <x v="155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93">
      <pivotArea dataOnly="0" labelOnly="1" outline="0" fieldPosition="0">
        <references count="13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5"/>
          </reference>
          <reference field="11" count="1" selected="0">
            <x v="66"/>
          </reference>
          <reference field="12" count="1" selected="0">
            <x v="68"/>
          </reference>
          <reference field="13" count="1" selected="0">
            <x v="7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92">
      <pivotArea dataOnly="0" labelOnly="1" outline="0" fieldPosition="0">
        <references count="13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91">
      <pivotArea dataOnly="0" labelOnly="1" outline="0" fieldPosition="0">
        <references count="13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1" selected="0">
            <x v="26"/>
          </reference>
          <reference field="15" count="1" selected="0">
            <x v="187"/>
          </reference>
          <reference field="16" count="1" selected="0">
            <x v="15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90">
      <pivotArea dataOnly="0" labelOnly="1" outline="0" fieldPosition="0">
        <references count="13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6"/>
          </reference>
          <reference field="11" count="1" selected="0">
            <x v="75"/>
          </reference>
          <reference field="12" count="1" selected="0">
            <x v="45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31"/>
          </reference>
          <reference field="16" count="1" selected="0">
            <x v="192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89">
      <pivotArea dataOnly="0" labelOnly="1" outline="0" fieldPosition="0">
        <references count="13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36"/>
          </reference>
          <reference field="16" count="1" selected="0">
            <x v="120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88">
      <pivotArea dataOnly="0" labelOnly="1" outline="0" fieldPosition="0">
        <references count="13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1" selected="0">
            <x v="26"/>
          </reference>
          <reference field="15" count="1" selected="0">
            <x v="158"/>
          </reference>
          <reference field="16" count="1" selected="0">
            <x v="13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87">
      <pivotArea dataOnly="0" labelOnly="1" outline="0" fieldPosition="0">
        <references count="13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8"/>
          </reference>
          <reference field="11" count="1" selected="0">
            <x v="74"/>
          </reference>
          <reference field="12" count="1" selected="0">
            <x v="46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44"/>
          </reference>
          <reference field="16" count="1" selected="0">
            <x v="184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86">
      <pivotArea dataOnly="0" labelOnly="1" outline="0" fieldPosition="0">
        <references count="13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1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85">
      <pivotArea dataOnly="0" labelOnly="1" outline="0" fieldPosition="0">
        <references count="13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1" selected="0">
            <x v="26"/>
          </reference>
          <reference field="15" count="1" selected="0">
            <x v="199"/>
          </reference>
          <reference field="16" count="1" selected="0">
            <x v="15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84">
      <pivotArea dataOnly="0" labelOnly="1" outline="0" fieldPosition="0">
        <references count="13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9"/>
          </reference>
          <reference field="11" count="1" selected="0">
            <x v="77"/>
          </reference>
          <reference field="12" count="1" selected="0">
            <x v="60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83">
      <pivotArea dataOnly="0" labelOnly="1" outline="0" fieldPosition="0">
        <references count="13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03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82">
      <pivotArea dataOnly="0" labelOnly="1" outline="0" fieldPosition="0">
        <references count="13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1" selected="0">
            <x v="26"/>
          </reference>
          <reference field="15" count="1" selected="0">
            <x v="207"/>
          </reference>
          <reference field="16" count="1" selected="0">
            <x v="16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81">
      <pivotArea dataOnly="0" labelOnly="1" outline="0" fieldPosition="0">
        <references count="13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0"/>
          </reference>
          <reference field="11" count="1" selected="0">
            <x v="72"/>
          </reference>
          <reference field="12" count="1" selected="0">
            <x v="61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80">
      <pivotArea dataOnly="0" labelOnly="1" outline="0" fieldPosition="0">
        <references count="13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1" selected="0">
            <x v="11"/>
          </reference>
          <reference field="15" count="1" selected="0">
            <x v="142"/>
          </reference>
          <reference field="16" count="1" selected="0">
            <x v="11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79">
      <pivotArea dataOnly="0" labelOnly="1" outline="0" fieldPosition="0">
        <references count="13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1" selected="0">
            <x v="26"/>
          </reference>
          <reference field="15" count="1" selected="0">
            <x v="233"/>
          </reference>
          <reference field="16" count="1" selected="0">
            <x v="17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78">
      <pivotArea dataOnly="0" labelOnly="1" outline="0" fieldPosition="0">
        <references count="13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3"/>
          </reference>
          <reference field="6" count="1" selected="0">
            <x v="61"/>
          </reference>
          <reference field="11" count="1" selected="0">
            <x v="73"/>
          </reference>
          <reference field="12" count="1" selected="0">
            <x v="34"/>
          </reference>
          <reference field="13" count="1" selected="0">
            <x v="5"/>
          </reference>
          <reference field="14" count="1" selected="0">
            <x v="31"/>
          </reference>
          <reference field="15" count="1" selected="0">
            <x v="298"/>
          </reference>
          <reference field="16" count="1" selected="0">
            <x v="196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77">
      <pivotArea dataOnly="0" labelOnly="1" outline="0" fieldPosition="0">
        <references count="13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1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76">
      <pivotArea dataOnly="0" labelOnly="1" outline="0" fieldPosition="0">
        <references count="13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73"/>
          </reference>
          <reference field="16" count="1" selected="0">
            <x v="14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75">
      <pivotArea dataOnly="0" labelOnly="1" outline="0" fieldPosition="0">
        <references count="13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0"/>
          </reference>
          <reference field="11" count="1" selected="0">
            <x v="36"/>
          </reference>
          <reference field="12" count="1" selected="0">
            <x v="13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74">
      <pivotArea dataOnly="0" labelOnly="1" outline="0" fieldPosition="0">
        <references count="13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1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73">
      <pivotArea dataOnly="0" labelOnly="1" outline="0" fieldPosition="0">
        <references count="13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84"/>
          </reference>
          <reference field="16" count="1" selected="0">
            <x v="145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72">
      <pivotArea dataOnly="0" labelOnly="1" outline="0" fieldPosition="0">
        <references count="13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1"/>
          </reference>
          <reference field="11" count="1" selected="0">
            <x v="37"/>
          </reference>
          <reference field="12" count="1" selected="0">
            <x v="10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71">
      <pivotArea dataOnly="0" labelOnly="1" outline="0" fieldPosition="0">
        <references count="13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70">
      <pivotArea dataOnly="0" labelOnly="1" outline="0" fieldPosition="0">
        <references count="13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171"/>
          </reference>
          <reference field="16" count="1" selected="0">
            <x v="146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69">
      <pivotArea dataOnly="0" labelOnly="1" outline="0" fieldPosition="0">
        <references count="13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2"/>
          </reference>
          <reference field="11" count="1" selected="0">
            <x v="27"/>
          </reference>
          <reference field="12" count="1" selected="0">
            <x v="7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68">
      <pivotArea dataOnly="0" labelOnly="1" outline="0" fieldPosition="0">
        <references count="13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67">
      <pivotArea dataOnly="0" labelOnly="1" outline="0" fieldPosition="0">
        <references count="13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1" selected="0">
            <x v="26"/>
          </reference>
          <reference field="15" count="1" selected="0">
            <x v="240"/>
          </reference>
          <reference field="16" count="1" selected="0">
            <x v="17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66">
      <pivotArea dataOnly="0" labelOnly="1" outline="0" fieldPosition="0">
        <references count="13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3"/>
          </reference>
          <reference field="11" count="1" selected="0">
            <x v="26"/>
          </reference>
          <reference field="12" count="1" selected="0">
            <x v="6"/>
          </reference>
          <reference field="13" count="1" selected="0">
            <x v="4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65">
      <pivotArea dataOnly="0" labelOnly="1" outline="0" fieldPosition="0">
        <references count="13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64">
      <pivotArea dataOnly="0" labelOnly="1" outline="0" fieldPosition="0">
        <references count="13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1" selected="0">
            <x v="26"/>
          </reference>
          <reference field="15" count="1" selected="0">
            <x v="202"/>
          </reference>
          <reference field="16" count="1" selected="0">
            <x v="162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63">
      <pivotArea dataOnly="0" labelOnly="1" outline="0" fieldPosition="0">
        <references count="13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5"/>
          </reference>
          <reference field="11" count="1" selected="0">
            <x v="23"/>
          </reference>
          <reference field="12" count="1" selected="0">
            <x v="43"/>
          </reference>
          <reference field="13" count="1" selected="0">
            <x v="3"/>
          </reference>
          <reference field="14" count="1" selected="0">
            <x v="31"/>
          </reference>
          <reference field="15" count="1" selected="0">
            <x v="239"/>
          </reference>
          <reference field="16" count="1" selected="0">
            <x v="200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62">
      <pivotArea dataOnly="0" labelOnly="1" outline="0" fieldPosition="0">
        <references count="13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21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61">
      <pivotArea dataOnly="0" labelOnly="1" outline="0" fieldPosition="0">
        <references count="13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06"/>
          </reference>
          <reference field="16" count="1" selected="0">
            <x v="165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60">
      <pivotArea dataOnly="0" labelOnly="1" outline="0" fieldPosition="0">
        <references count="13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6"/>
          </reference>
          <reference field="11" count="1" selected="0">
            <x v="25"/>
          </reference>
          <reference field="12" count="1" selected="0">
            <x v="35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373"/>
          </reference>
          <reference field="16" count="1" selected="0">
            <x v="197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59">
      <pivotArea dataOnly="0" labelOnly="1" outline="0" fieldPosition="0">
        <references count="13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32"/>
          </reference>
          <reference field="16" count="1" selected="0">
            <x v="105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58">
      <pivotArea dataOnly="0" labelOnly="1" outline="0" fieldPosition="0">
        <references count="13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18"/>
          </reference>
          <reference field="16" count="1" selected="0">
            <x v="171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57">
      <pivotArea dataOnly="0" labelOnly="1" outline="0" fieldPosition="0">
        <references count="13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9"/>
          </reference>
          <reference field="11" count="1" selected="0">
            <x v="15"/>
          </reference>
          <reference field="12" count="1" selected="0">
            <x v="57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321"/>
          </reference>
          <reference field="16" count="1" selected="0">
            <x v="203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56">
      <pivotArea dataOnly="0" labelOnly="1" outline="0" fieldPosition="0">
        <references count="13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55">
      <pivotArea dataOnly="0" labelOnly="1" outline="0" fieldPosition="0">
        <references count="13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172"/>
          </reference>
          <reference field="16" count="1" selected="0">
            <x v="14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54">
      <pivotArea dataOnly="0" labelOnly="1" outline="0" fieldPosition="0">
        <references count="13">
          <reference field="0" count="1" selected="0">
            <x v="29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90"/>
          </reference>
          <reference field="11" count="1" selected="0">
            <x v="19"/>
          </reference>
          <reference field="12" count="1" selected="0">
            <x v="38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43"/>
          </reference>
          <reference field="16" count="1" selected="0">
            <x v="181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53">
      <pivotArea dataOnly="0" labelOnly="1" outline="0" fieldPosition="0">
        <references count="13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1" selected="0">
            <x v="11"/>
          </reference>
          <reference field="15" count="1" selected="0">
            <x v="103"/>
          </reference>
          <reference field="16" count="1" selected="0">
            <x v="8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52">
      <pivotArea dataOnly="0" labelOnly="1" outline="0" fieldPosition="0">
        <references count="13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1" selected="0">
            <x v="26"/>
          </reference>
          <reference field="15" count="1" selected="0">
            <x v="192"/>
          </reference>
          <reference field="16" count="1" selected="0">
            <x v="15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51">
      <pivotArea dataOnly="0" labelOnly="1" outline="0" fieldPosition="0">
        <references count="13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1"/>
          </reference>
          <reference field="11" count="1" selected="0">
            <x v="14"/>
          </reference>
          <reference field="12" count="1" selected="0">
            <x v="56"/>
          </reference>
          <reference field="13" count="1" selected="0">
            <x v="42"/>
          </reference>
          <reference field="14" count="1" selected="0">
            <x v="31"/>
          </reference>
          <reference field="15" count="1" selected="0">
            <x v="260"/>
          </reference>
          <reference field="16" count="1" selected="0">
            <x v="204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50">
      <pivotArea dataOnly="0" labelOnly="1" outline="0" fieldPosition="0">
        <references count="13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49">
      <pivotArea dataOnly="0" labelOnly="1" outline="0" fieldPosition="0">
        <references count="13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1" selected="0">
            <x v="26"/>
          </reference>
          <reference field="15" count="1" selected="0">
            <x v="213"/>
          </reference>
          <reference field="16" count="1" selected="0">
            <x v="168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48">
      <pivotArea dataOnly="0" labelOnly="1" outline="0" fieldPosition="0">
        <references count="13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2"/>
          </reference>
          <reference field="11" count="1" selected="0">
            <x v="12"/>
          </reference>
          <reference field="12" count="1" selected="0">
            <x v="59"/>
          </reference>
          <reference field="13" count="1" selected="0">
            <x v="1"/>
          </reference>
          <reference field="14" count="1" selected="0">
            <x v="31"/>
          </reference>
          <reference field="15" count="1" selected="0">
            <x v="216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47">
      <pivotArea dataOnly="0" labelOnly="1" outline="0" fieldPosition="0">
        <references count="13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1" selected="0">
            <x v="11"/>
          </reference>
          <reference field="15" count="1" selected="0">
            <x v="11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46">
      <pivotArea dataOnly="0" labelOnly="1" outline="0" fieldPosition="0">
        <references count="13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1" selected="0">
            <x v="26"/>
          </reference>
          <reference field="15" count="1" selected="0">
            <x v="222"/>
          </reference>
          <reference field="16" count="1" selected="0">
            <x v="172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45">
      <pivotArea dataOnly="0" labelOnly="1" outline="0" fieldPosition="0">
        <references count="13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3"/>
          </reference>
          <reference field="11" count="1" selected="0">
            <x v="13"/>
          </reference>
          <reference field="12" count="1" selected="0">
            <x v="58"/>
          </reference>
          <reference field="13" count="1" selected="0">
            <x v="2"/>
          </reference>
          <reference field="14" count="1" selected="0">
            <x v="31"/>
          </reference>
          <reference field="15" count="1" selected="0">
            <x v="261"/>
          </reference>
          <reference field="16" count="1" selected="0">
            <x v="205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44">
      <pivotArea dataOnly="0" labelOnly="1" outline="0" fieldPosition="0">
        <references count="13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11"/>
          </reference>
          <reference field="15" count="1" selected="0">
            <x v="114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43">
      <pivotArea dataOnly="0" labelOnly="1" outline="0" fieldPosition="0">
        <references count="13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26"/>
          </reference>
          <reference field="15" count="1" selected="0">
            <x v="174"/>
          </reference>
          <reference field="16" count="1" selected="0">
            <x v="140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42">
      <pivotArea dataOnly="0" labelOnly="1" outline="0" fieldPosition="0">
        <references count="13">
          <reference field="0" count="1" selected="0">
            <x v="33"/>
          </reference>
          <reference field="1" count="1" selected="0">
            <x v="2"/>
          </reference>
          <reference field="2" count="1" selected="0">
            <x v="14"/>
          </reference>
          <reference field="6" count="1" selected="0">
            <x v="102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41">
      <pivotArea dataOnly="0" labelOnly="1" outline="0" fieldPosition="0">
        <references count="13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40">
      <pivotArea dataOnly="0" labelOnly="1" outline="0" fieldPosition="0">
        <references count="13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1" selected="0">
            <x v="26"/>
          </reference>
          <reference field="15" count="1" selected="0">
            <x v="208"/>
          </reference>
          <reference field="16" count="1" selected="0">
            <x v="166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39">
      <pivotArea dataOnly="0" labelOnly="1" outline="0" fieldPosition="0">
        <references count="13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9"/>
          </reference>
          <reference field="11" count="1" selected="0">
            <x v="3"/>
          </reference>
          <reference field="12" count="1" selected="0">
            <x v="1"/>
          </reference>
          <reference field="13" count="1" selected="0">
            <x v="16"/>
          </reference>
          <reference field="14" count="1" selected="0">
            <x v="31"/>
          </reference>
          <reference field="15" count="1" selected="0">
            <x v="299"/>
          </reference>
          <reference field="16" count="1" selected="0">
            <x v="198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38">
      <pivotArea dataOnly="0" labelOnly="1" outline="0" fieldPosition="0">
        <references count="13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11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37">
      <pivotArea dataOnly="0" labelOnly="1" outline="0" fieldPosition="0">
        <references count="13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1" selected="0">
            <x v="26"/>
          </reference>
          <reference field="15" count="1" selected="0">
            <x v="195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36">
      <pivotArea dataOnly="0" labelOnly="1" outline="0" fieldPosition="0">
        <references count="13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4"/>
          </reference>
          <reference field="11" count="1" selected="0">
            <x v="0"/>
          </reference>
          <reference field="12" count="1" selected="0">
            <x v="5"/>
          </reference>
          <reference field="13" count="1" selected="0">
            <x v="17"/>
          </reference>
          <reference field="14" count="1" selected="0">
            <x v="31"/>
          </reference>
          <reference field="15" count="1" selected="0">
            <x v="234"/>
          </reference>
          <reference field="16" count="1" selected="0">
            <x v="195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35">
      <pivotArea dataOnly="0" labelOnly="1" outline="0" fieldPosition="0">
        <references count="13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1" selected="0">
            <x v="11"/>
          </reference>
          <reference field="15" count="1" selected="0">
            <x v="126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34">
      <pivotArea dataOnly="0" labelOnly="1" outline="0" fieldPosition="0">
        <references count="13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1" selected="0">
            <x v="26"/>
          </reference>
          <reference field="15" count="1" selected="0">
            <x v="163"/>
          </reference>
          <reference field="16" count="1" selected="0">
            <x v="138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33">
      <pivotArea dataOnly="0" labelOnly="1" outline="0" fieldPosition="0">
        <references count="13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8"/>
          </reference>
          <reference field="11" count="1" selected="0">
            <x v="4"/>
          </reference>
          <reference field="12" count="1" selected="0">
            <x v="2"/>
          </reference>
          <reference field="13" count="1" selected="0">
            <x v="14"/>
          </reference>
          <reference field="14" count="1" selected="0">
            <x v="31"/>
          </reference>
          <reference field="15" count="1" selected="0">
            <x v="273"/>
          </reference>
          <reference field="16" count="1" selected="0">
            <x v="207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32">
      <pivotArea dataOnly="0" labelOnly="1" outline="0" fieldPosition="0">
        <references count="13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1" selected="0">
            <x v="11"/>
          </reference>
          <reference field="15" count="1" selected="0">
            <x v="133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31">
      <pivotArea dataOnly="0" labelOnly="1" outline="0" fieldPosition="0">
        <references count="13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1" selected="0">
            <x v="26"/>
          </reference>
          <reference field="15" count="1" selected="0">
            <x v="201"/>
          </reference>
          <reference field="16" count="1" selected="0">
            <x v="16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30">
      <pivotArea dataOnly="0" labelOnly="1" outline="0" fieldPosition="0">
        <references count="13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1"/>
          </reference>
          <reference field="11" count="1" selected="0">
            <x v="8"/>
          </reference>
          <reference field="12" count="1" selected="0">
            <x v="3"/>
          </reference>
          <reference field="13" count="1" selected="0">
            <x v="15"/>
          </reference>
          <reference field="14" count="1" selected="0">
            <x v="31"/>
          </reference>
          <reference field="15" count="1" selected="0">
            <x v="319"/>
          </reference>
          <reference field="16" count="1" selected="0">
            <x v="202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29">
      <pivotArea dataOnly="0" labelOnly="1" outline="0" fieldPosition="0">
        <references count="13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28">
      <pivotArea dataOnly="0" labelOnly="1" outline="0" fieldPosition="0">
        <references count="13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1" selected="0">
            <x v="26"/>
          </reference>
          <reference field="15" count="1" selected="0">
            <x v="215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27">
      <pivotArea dataOnly="0" labelOnly="1" outline="0" fieldPosition="0">
        <references count="13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0"/>
          </reference>
          <reference field="11" count="1" selected="0">
            <x v="2"/>
          </reference>
          <reference field="12" count="1" selected="0">
            <x v="0"/>
          </reference>
          <reference field="13" count="1" selected="0">
            <x v="11"/>
          </reference>
          <reference field="14" count="1" selected="0">
            <x v="31"/>
          </reference>
          <reference field="15" count="1" selected="0">
            <x v="339"/>
          </reference>
          <reference field="16" count="1" selected="0">
            <x v="206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26">
      <pivotArea dataOnly="0" labelOnly="1" outline="0" fieldPosition="0">
        <references count="13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25">
      <pivotArea dataOnly="0" labelOnly="1" outline="0" fieldPosition="0">
        <references count="13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1" selected="0">
            <x v="26"/>
          </reference>
          <reference field="15" count="1" selected="0">
            <x v="194"/>
          </reference>
          <reference field="16" count="1" selected="0">
            <x v="151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24">
      <pivotArea dataOnly="0" labelOnly="1" outline="0" fieldPosition="0">
        <references count="13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7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2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23">
      <pivotArea dataOnly="0" labelOnly="1" outline="0" fieldPosition="0">
        <references count="13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22">
      <pivotArea dataOnly="0" labelOnly="1" outline="0" fieldPosition="0">
        <references count="13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1" selected="0">
            <x v="26"/>
          </reference>
          <reference field="15" count="1" selected="0">
            <x v="185"/>
          </reference>
          <reference field="16" count="1" selected="0">
            <x v="142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21">
      <pivotArea dataOnly="0" labelOnly="1" outline="0" fieldPosition="0">
        <references count="13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9"/>
          </reference>
          <reference field="11" count="1" selected="0">
            <x v="53"/>
          </reference>
          <reference field="12" count="1" selected="0">
            <x v="74"/>
          </reference>
          <reference field="13" count="1" selected="0">
            <x v="30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20">
      <pivotArea dataOnly="0" labelOnly="1" outline="0" fieldPosition="0">
        <references count="13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19">
      <pivotArea dataOnly="0" labelOnly="1" outline="0" fieldPosition="0">
        <references count="13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1" selected="0">
            <x v="26"/>
          </reference>
          <reference field="15" count="1" selected="0">
            <x v="175"/>
          </reference>
          <reference field="16" count="1" selected="0">
            <x v="136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18">
      <pivotArea dataOnly="0" labelOnly="1" outline="0" fieldPosition="0">
        <references count="13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8"/>
          </reference>
          <reference field="11" count="1" selected="0">
            <x v="54"/>
          </reference>
          <reference field="12" count="1" selected="0">
            <x v="73"/>
          </reference>
          <reference field="13" count="1" selected="0">
            <x v="28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17">
      <pivotArea dataOnly="0" labelOnly="1" outline="0" fieldPosition="0">
        <references count="13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1" selected="0">
            <x v="11"/>
          </reference>
          <reference field="15" count="1" selected="0">
            <x v="113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16">
      <pivotArea dataOnly="0" labelOnly="1" outline="0" fieldPosition="0">
        <references count="13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1" selected="0">
            <x v="26"/>
          </reference>
          <reference field="15" count="1" selected="0">
            <x v="162"/>
          </reference>
          <reference field="16" count="1" selected="0">
            <x v="130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15">
      <pivotArea dataOnly="0" labelOnly="1" outline="0" fieldPosition="0">
        <references count="13">
          <reference field="0" count="1" selected="0">
            <x v="51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103"/>
          </reference>
          <reference field="11" count="1" selected="0">
            <x v="46"/>
          </reference>
          <reference field="12" count="1" selected="0">
            <x v="70"/>
          </reference>
          <reference field="13" count="1" selected="0">
            <x v="25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14">
      <pivotArea dataOnly="0" labelOnly="1" outline="0" fieldPosition="0">
        <references count="13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1" selected="0">
            <x v="11"/>
          </reference>
          <reference field="15" count="1" selected="0">
            <x v="102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13">
      <pivotArea dataOnly="0" labelOnly="1" outline="0" fieldPosition="0">
        <references count="13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1" selected="0">
            <x v="26"/>
          </reference>
          <reference field="15" count="1" selected="0">
            <x v="178"/>
          </reference>
          <reference field="16" count="1" selected="0">
            <x v="14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12">
      <pivotArea dataOnly="0" labelOnly="1" outline="0" fieldPosition="0">
        <references count="13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7"/>
          </reference>
          <reference field="11" count="1" selected="0">
            <x v="39"/>
          </reference>
          <reference field="12" count="1" selected="0">
            <x v="72"/>
          </reference>
          <reference field="13" count="1" selected="0">
            <x v="31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11">
      <pivotArea dataOnly="0" labelOnly="1" outline="0" fieldPosition="0">
        <references count="13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10">
      <pivotArea dataOnly="0" labelOnly="1" outline="0" fieldPosition="0">
        <references count="13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1" selected="0">
            <x v="26"/>
          </reference>
          <reference field="15" count="1" selected="0">
            <x v="183"/>
          </reference>
          <reference field="16" count="1" selected="0">
            <x v="150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09">
      <pivotArea dataOnly="0" labelOnly="1" outline="0" fieldPosition="0">
        <references count="13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2"/>
          </reference>
          <reference field="11" count="1" selected="0">
            <x v="31"/>
          </reference>
          <reference field="12" count="1" selected="0">
            <x v="44"/>
          </reference>
          <reference field="13" count="1" selected="0">
            <x v="32"/>
          </reference>
          <reference field="14" count="1" selected="0">
            <x v="31"/>
          </reference>
          <reference field="15" count="1" selected="0">
            <x v="227"/>
          </reference>
          <reference field="16" count="1" selected="0">
            <x v="183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08">
      <pivotArea dataOnly="0" labelOnly="1" outline="0" fieldPosition="0">
        <references count="13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1" selected="0">
            <x v="11"/>
          </reference>
          <reference field="15" count="1" selected="0">
            <x v="115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07">
      <pivotArea dataOnly="0" labelOnly="1" outline="0" fieldPosition="0">
        <references count="13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1" selected="0">
            <x v="26"/>
          </reference>
          <reference field="15" count="1" selected="0">
            <x v="161"/>
          </reference>
          <reference field="16" count="1" selected="0">
            <x v="128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06">
      <pivotArea dataOnly="0" labelOnly="1" outline="0" fieldPosition="0">
        <references count="13">
          <reference field="0" count="1" selected="0">
            <x v="54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74"/>
          </reference>
          <reference field="11" count="1" selected="0">
            <x v="10"/>
          </reference>
          <reference field="12" count="1" selected="0">
            <x v="20"/>
          </reference>
          <reference field="13" count="1" selected="0">
            <x v="35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05">
      <pivotArea dataOnly="0" labelOnly="1" outline="0" fieldPosition="0">
        <references count="13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04">
      <pivotArea dataOnly="0" labelOnly="1" outline="0" fieldPosition="0">
        <references count="13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1" selected="0">
            <x v="26"/>
          </reference>
          <reference field="15" count="1" selected="0">
            <x v="165"/>
          </reference>
          <reference field="16" count="1" selected="0">
            <x v="133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03">
      <pivotArea dataOnly="0" labelOnly="1" outline="0" fieldPosition="0">
        <references count="13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6"/>
          </reference>
          <reference field="11" count="1" selected="0">
            <x v="17"/>
          </reference>
          <reference field="12" count="1" selected="0">
            <x v="23"/>
          </reference>
          <reference field="13" count="1" selected="0">
            <x v="34"/>
          </reference>
          <reference field="14" count="1" selected="0">
            <x v="31"/>
          </reference>
          <reference field="15" count="1" selected="0">
            <x v="210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02">
      <pivotArea dataOnly="0" labelOnly="1" outline="0" fieldPosition="0">
        <references count="13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1" selected="0">
            <x v="11"/>
          </reference>
          <reference field="15" count="1" selected="0">
            <x v="12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401">
      <pivotArea dataOnly="0" labelOnly="1" outline="0" fieldPosition="0">
        <references count="13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1" selected="0">
            <x v="26"/>
          </reference>
          <reference field="15" count="1" selected="0">
            <x v="177"/>
          </reference>
          <reference field="16" count="1" selected="0">
            <x v="141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400">
      <pivotArea dataOnly="0" labelOnly="1" outline="0" fieldPosition="0">
        <references count="13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5"/>
          </reference>
          <reference field="11" count="1" selected="0">
            <x v="5"/>
          </reference>
          <reference field="12" count="1" selected="0">
            <x v="19"/>
          </reference>
          <reference field="13" count="1" selected="0">
            <x v="37"/>
          </reference>
          <reference field="14" count="1" selected="0">
            <x v="31"/>
          </reference>
          <reference field="15" count="1" selected="0">
            <x v="223"/>
          </reference>
          <reference field="16" count="1" selected="0">
            <x v="177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399">
      <pivotArea dataOnly="0" labelOnly="1" outline="0" fieldPosition="0">
        <references count="13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1" selected="0">
            <x v="11"/>
          </reference>
          <reference field="15" count="1" selected="0">
            <x v="108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398">
      <pivotArea dataOnly="0" labelOnly="1" outline="0" fieldPosition="0">
        <references count="13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1" selected="0">
            <x v="26"/>
          </reference>
          <reference field="15" count="1" selected="0">
            <x v="164"/>
          </reference>
          <reference field="16" count="1" selected="0">
            <x v="134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397">
      <pivotArea dataOnly="0" labelOnly="1" outline="0" fieldPosition="0">
        <references count="13">
          <reference field="0" count="1" selected="0">
            <x v="57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94"/>
          </reference>
          <reference field="11" count="1" selected="0">
            <x v="6"/>
          </reference>
          <reference field="12" count="1" selected="0">
            <x v="51"/>
          </reference>
          <reference field="13" count="1" selected="0">
            <x v="39"/>
          </reference>
          <reference field="14" count="1" selected="0">
            <x v="31"/>
          </reference>
          <reference field="15" count="1" selected="0">
            <x v="241"/>
          </reference>
          <reference field="16" count="1" selected="0">
            <x v="179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396">
      <pivotArea dataOnly="0" labelOnly="1" outline="0" fieldPosition="0">
        <references count="13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1" selected="0">
            <x v="11"/>
          </reference>
          <reference field="15" count="1" selected="0">
            <x v="115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395">
      <pivotArea dataOnly="0" labelOnly="1" outline="0" fieldPosition="0">
        <references count="13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1" selected="0">
            <x v="26"/>
          </reference>
          <reference field="15" count="1" selected="0">
            <x v="154"/>
          </reference>
          <reference field="16" count="1" selected="0">
            <x v="127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394">
      <pivotArea dataOnly="0" labelOnly="1" outline="0" fieldPosition="0">
        <references count="13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7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38"/>
          </reference>
          <reference field="14" count="1" selected="0">
            <x v="31"/>
          </reference>
          <reference field="15" count="1" selected="0">
            <x v="221"/>
          </reference>
          <reference field="16" count="1" selected="0">
            <x v="176"/>
          </reference>
          <reference field="17" count="1" selected="0">
            <x v="1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393">
      <pivotArea dataOnly="0" labelOnly="1" outline="0" fieldPosition="0">
        <references count="13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1" selected="0">
            <x v="11"/>
          </reference>
          <reference field="15" count="1" selected="0">
            <x v="119"/>
          </reference>
          <reference field="16" count="1" selected="0">
            <x v="595"/>
          </reference>
          <reference field="17" count="1" selected="0">
            <x v="6"/>
          </reference>
          <reference field="18" count="1" selected="0">
            <x v="1"/>
          </reference>
          <reference field="19" count="1">
            <x v="3"/>
          </reference>
        </references>
      </pivotArea>
    </format>
    <format dxfId="1392">
      <pivotArea dataOnly="0" labelOnly="1" outline="0" fieldPosition="0">
        <references count="13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1" selected="0">
            <x v="26"/>
          </reference>
          <reference field="15" count="1" selected="0">
            <x v="179"/>
          </reference>
          <reference field="16" count="1" selected="0">
            <x v="139"/>
          </reference>
          <reference field="17" count="1" selected="0">
            <x v="6"/>
          </reference>
          <reference field="18" count="1" selected="0">
            <x v="2"/>
          </reference>
          <reference field="19" count="1">
            <x v="3"/>
          </reference>
        </references>
      </pivotArea>
    </format>
    <format dxfId="1391">
      <pivotArea dataOnly="0" labelOnly="1" outline="0" fieldPosition="0">
        <references count="13">
          <reference field="0" count="1" selected="0">
            <x v="59"/>
          </reference>
          <reference field="1" count="1" selected="0">
            <x v="2"/>
          </reference>
          <reference field="2" count="1" selected="0">
            <x v="15"/>
          </reference>
          <reference field="6" count="1" selected="0">
            <x v="56"/>
          </reference>
          <reference field="11" count="1" selected="0">
            <x v="61"/>
          </reference>
          <reference field="12" count="1" selected="0">
            <x v="77"/>
          </reference>
          <reference field="13" count="1" selected="0">
            <x v="20"/>
          </reference>
          <reference field="14" count="1" selected="0">
            <x v="31"/>
          </reference>
          <reference field="15" count="1" selected="0">
            <x v="212"/>
          </reference>
          <reference field="16" count="1" selected="0">
            <x v="595"/>
          </reference>
          <reference field="17" count="1" selected="0">
            <x v="1"/>
          </reference>
          <reference field="18" count="1" selected="0">
            <x v="1"/>
          </reference>
          <reference field="19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eau croisé dynamique6" cacheId="4" applyNumberFormats="0" applyBorderFormats="0" applyFontFormats="0" applyPatternFormats="0" applyAlignmentFormats="0" applyWidthHeightFormats="1" dataCaption="Valeurs" updatedVersion="4" minRefreshableVersion="3" showDrill="0" useAutoFormatting="1" rowGrandTotals="0" colGrandTotals="0" itemPrintTitles="1" createdVersion="4" indent="0" compact="0" compactData="0" multipleFieldFilters="0" chartFormat="3">
  <location ref="A3:M48" firstHeaderRow="1" firstDataRow="1" firstDataCol="13" rowPageCount="1" colPageCount="1"/>
  <pivotFields count="40">
    <pivotField axis="axisRow" compact="0" outline="0" showAll="0" defaultSubtotal="0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51"/>
        <item x="52"/>
        <item x="53"/>
        <item x="54"/>
        <item h="1" x="55"/>
        <item x="56"/>
        <item x="57"/>
        <item x="34"/>
        <item x="35"/>
        <item x="36"/>
        <item x="37"/>
        <item x="38"/>
        <item x="5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9"/>
        <item x="60"/>
        <item h="1"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93"/>
        <item x="78"/>
        <item x="86"/>
        <item x="79"/>
        <item x="87"/>
        <item x="80"/>
        <item x="88"/>
        <item x="89"/>
        <item x="81"/>
        <item x="82"/>
        <item x="83"/>
        <item x="84"/>
        <item x="85"/>
        <item x="90"/>
        <item x="91"/>
        <item x="92"/>
        <item x="77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h="1" x="7"/>
        <item h="1" x="2"/>
        <item h="1" x="0"/>
        <item h="1" x="5"/>
        <item h="1" x="3"/>
        <item x="4"/>
        <item h="1" x="1"/>
        <item h="1" x="6"/>
        <item h="1" x="8"/>
        <item h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3"/>
        <item x="5"/>
        <item x="0"/>
        <item x="9"/>
        <item x="11"/>
        <item x="7"/>
        <item x="12"/>
        <item x="10"/>
        <item x="8"/>
        <item x="14"/>
        <item x="6"/>
        <item x="4"/>
        <item x="1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85">
        <item x="16"/>
        <item x="54"/>
        <item x="17"/>
        <item x="18"/>
        <item x="19"/>
        <item x="20"/>
        <item x="44"/>
        <item x="6"/>
        <item x="5"/>
        <item x="10"/>
        <item x="9"/>
        <item x="12"/>
        <item x="11"/>
        <item x="7"/>
        <item x="8"/>
        <item x="13"/>
        <item x="60"/>
        <item x="74"/>
        <item x="0"/>
        <item x="2"/>
        <item x="76"/>
        <item x="4"/>
        <item x="3"/>
        <item x="61"/>
        <item x="22"/>
        <item x="23"/>
        <item x="24"/>
        <item x="25"/>
        <item x="27"/>
        <item x="77"/>
        <item x="62"/>
        <item x="63"/>
        <item x="28"/>
        <item x="30"/>
        <item x="31"/>
        <item x="32"/>
        <item x="48"/>
        <item x="47"/>
        <item x="46"/>
        <item x="49"/>
        <item x="36"/>
        <item x="34"/>
        <item x="38"/>
        <item x="37"/>
        <item x="33"/>
        <item x="50"/>
        <item x="65"/>
        <item x="78"/>
        <item x="21"/>
        <item x="58"/>
        <item x="59"/>
        <item x="66"/>
        <item x="14"/>
        <item x="79"/>
        <item x="80"/>
        <item x="45"/>
        <item x="71"/>
        <item x="1"/>
        <item x="67"/>
        <item x="68"/>
        <item x="26"/>
        <item x="43"/>
        <item x="81"/>
        <item x="29"/>
        <item x="82"/>
        <item x="42"/>
        <item x="69"/>
        <item x="70"/>
        <item x="57"/>
        <item x="64"/>
        <item x="52"/>
        <item x="39"/>
        <item x="40"/>
        <item x="41"/>
        <item x="15"/>
        <item x="56"/>
        <item x="51"/>
        <item x="55"/>
        <item x="72"/>
        <item x="83"/>
        <item x="75"/>
        <item x="53"/>
        <item x="73"/>
        <item x="8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3">
        <item x="64"/>
        <item x="52"/>
        <item x="50"/>
        <item x="39"/>
        <item x="18"/>
        <item x="19"/>
        <item x="20"/>
        <item x="21"/>
        <item x="44"/>
        <item x="6"/>
        <item x="5"/>
        <item x="10"/>
        <item x="9"/>
        <item x="12"/>
        <item x="11"/>
        <item x="40"/>
        <item x="7"/>
        <item x="14"/>
        <item x="8"/>
        <item x="13"/>
        <item x="45"/>
        <item x="0"/>
        <item x="1"/>
        <item x="2"/>
        <item x="4"/>
        <item x="3"/>
        <item x="22"/>
        <item x="23"/>
        <item x="24"/>
        <item x="25"/>
        <item x="35"/>
        <item x="26"/>
        <item x="27"/>
        <item x="43"/>
        <item x="41"/>
        <item x="28"/>
        <item x="29"/>
        <item x="30"/>
        <item x="31"/>
        <item x="32"/>
        <item x="48"/>
        <item x="47"/>
        <item x="46"/>
        <item x="49"/>
        <item x="36"/>
        <item x="34"/>
        <item x="38"/>
        <item x="37"/>
        <item x="33"/>
        <item x="42"/>
        <item x="15"/>
        <item x="16"/>
        <item x="17"/>
        <item x="56"/>
        <item x="51"/>
        <item x="55"/>
        <item x="72"/>
        <item x="65"/>
        <item x="84"/>
        <item x="77"/>
        <item x="85"/>
        <item x="66"/>
        <item x="78"/>
        <item x="86"/>
        <item x="87"/>
        <item x="71"/>
        <item x="79"/>
        <item x="67"/>
        <item x="68"/>
        <item x="80"/>
        <item x="81"/>
        <item x="82"/>
        <item x="83"/>
        <item x="88"/>
        <item x="89"/>
        <item x="90"/>
        <item x="69"/>
        <item x="70"/>
        <item x="57"/>
        <item x="76"/>
        <item x="91"/>
        <item x="75"/>
        <item x="53"/>
        <item x="58"/>
        <item x="59"/>
        <item x="60"/>
        <item x="74"/>
        <item x="61"/>
        <item x="62"/>
        <item x="63"/>
        <item x="54"/>
        <item x="73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1">
        <item x="35"/>
        <item x="49"/>
        <item x="38"/>
        <item x="34"/>
        <item x="36"/>
        <item x="47"/>
        <item x="48"/>
        <item x="79"/>
        <item x="37"/>
        <item x="67"/>
        <item x="45"/>
        <item x="68"/>
        <item x="31"/>
        <item x="32"/>
        <item x="30"/>
        <item x="28"/>
        <item x="62"/>
        <item x="46"/>
        <item x="33"/>
        <item x="29"/>
        <item x="78"/>
        <item x="74"/>
        <item x="61"/>
        <item x="26"/>
        <item x="77"/>
        <item x="27"/>
        <item x="25"/>
        <item x="24"/>
        <item x="55"/>
        <item x="73"/>
        <item x="56"/>
        <item x="44"/>
        <item x="76"/>
        <item x="59"/>
        <item x="70"/>
        <item x="7"/>
        <item x="22"/>
        <item x="23"/>
        <item x="14"/>
        <item x="43"/>
        <item x="8"/>
        <item x="5"/>
        <item x="6"/>
        <item x="39"/>
        <item x="13"/>
        <item x="65"/>
        <item x="42"/>
        <item x="66"/>
        <item x="60"/>
        <item x="72"/>
        <item x="3"/>
        <item x="4"/>
        <item x="64"/>
        <item x="40"/>
        <item x="41"/>
        <item x="71"/>
        <item x="2"/>
        <item x="11"/>
        <item x="1"/>
        <item x="0"/>
        <item x="58"/>
        <item x="50"/>
        <item x="12"/>
        <item x="57"/>
        <item x="9"/>
        <item x="10"/>
        <item x="16"/>
        <item x="54"/>
        <item x="15"/>
        <item x="51"/>
        <item x="53"/>
        <item x="52"/>
        <item x="20"/>
        <item x="21"/>
        <item x="18"/>
        <item x="17"/>
        <item x="75"/>
        <item x="19"/>
        <item x="63"/>
        <item x="69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1">
        <item x="38"/>
        <item x="34"/>
        <item x="36"/>
        <item x="37"/>
        <item x="56"/>
        <item x="35"/>
        <item x="25"/>
        <item x="24"/>
        <item x="72"/>
        <item x="60"/>
        <item x="23"/>
        <item x="4"/>
        <item x="3"/>
        <item x="22"/>
        <item x="49"/>
        <item x="71"/>
        <item x="2"/>
        <item x="1"/>
        <item x="0"/>
        <item x="47"/>
        <item x="45"/>
        <item x="68"/>
        <item x="59"/>
        <item x="46"/>
        <item x="76"/>
        <item x="14"/>
        <item x="70"/>
        <item x="13"/>
        <item x="7"/>
        <item x="8"/>
        <item x="61"/>
        <item x="73"/>
        <item x="11"/>
        <item x="10"/>
        <item x="21"/>
        <item x="27"/>
        <item x="57"/>
        <item x="12"/>
        <item x="29"/>
        <item x="9"/>
        <item x="78"/>
        <item x="58"/>
        <item x="52"/>
        <item x="26"/>
        <item x="44"/>
        <item x="17"/>
        <item x="18"/>
        <item x="6"/>
        <item x="5"/>
        <item x="74"/>
        <item x="62"/>
        <item x="48"/>
        <item x="79"/>
        <item x="77"/>
        <item x="33"/>
        <item x="67"/>
        <item x="30"/>
        <item x="28"/>
        <item x="32"/>
        <item x="31"/>
        <item x="19"/>
        <item x="20"/>
        <item x="75"/>
        <item x="55"/>
        <item x="51"/>
        <item x="53"/>
        <item x="54"/>
        <item x="15"/>
        <item x="16"/>
        <item x="65"/>
        <item x="42"/>
        <item x="66"/>
        <item x="43"/>
        <item x="41"/>
        <item x="40"/>
        <item x="64"/>
        <item x="39"/>
        <item x="50"/>
        <item x="63"/>
        <item x="69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0"/>
        <item x="1"/>
        <item x="6"/>
        <item x="4"/>
        <item x="0"/>
        <item x="3"/>
        <item x="25"/>
        <item x="2"/>
        <item x="26"/>
        <item m="1" x="42"/>
        <item x="7"/>
        <item x="12"/>
        <item x="27"/>
        <item x="28"/>
        <item x="10"/>
        <item x="11"/>
        <item x="8"/>
        <item x="9"/>
        <item x="29"/>
        <item x="30"/>
        <item x="24"/>
        <item x="32"/>
        <item x="13"/>
        <item x="38"/>
        <item x="31"/>
        <item x="16"/>
        <item x="34"/>
        <item x="35"/>
        <item x="15"/>
        <item x="33"/>
        <item x="14"/>
        <item x="17"/>
        <item x="18"/>
        <item x="39"/>
        <item x="20"/>
        <item x="19"/>
        <item x="36"/>
        <item x="21"/>
        <item x="23"/>
        <item x="22"/>
        <item x="37"/>
        <item x="4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h="1" x="33"/>
        <item h="1" x="43"/>
        <item h="1" x="13"/>
        <item h="1" x="14"/>
        <item h="1" x="25"/>
        <item x="30"/>
        <item x="31"/>
        <item h="1" x="24"/>
        <item h="1" x="23"/>
        <item h="1" x="28"/>
        <item h="1" x="34"/>
        <item h="1" x="1"/>
        <item h="1" x="35"/>
        <item h="1" x="22"/>
        <item h="1" x="41"/>
        <item h="1" x="38"/>
        <item h="1" x="42"/>
        <item h="1" x="2"/>
        <item h="1" x="0"/>
        <item h="1" x="4"/>
        <item h="1" x="8"/>
        <item x="16"/>
        <item h="1" x="17"/>
        <item h="1" x="12"/>
        <item h="1" x="9"/>
        <item h="1" x="3"/>
        <item h="1" x="5"/>
        <item h="1" x="36"/>
        <item h="1" x="39"/>
        <item h="1" x="6"/>
        <item h="1" x="45"/>
        <item h="1" x="46"/>
        <item h="1" x="44"/>
        <item h="1" x="7"/>
        <item h="1" x="10"/>
        <item h="1" x="11"/>
        <item h="1" x="15"/>
        <item h="1" x="18"/>
        <item h="1" x="19"/>
        <item h="1" x="20"/>
        <item h="1" x="21"/>
        <item x="26"/>
        <item h="1" x="27"/>
        <item x="29"/>
        <item h="1" x="37"/>
        <item h="1" x="32"/>
        <item h="1"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06">
        <item x="145"/>
        <item x="541"/>
        <item x="0"/>
        <item x="518"/>
        <item x="556"/>
        <item x="546"/>
        <item x="65"/>
        <item x="533"/>
        <item x="48"/>
        <item x="27"/>
        <item x="21"/>
        <item x="83"/>
        <item x="482"/>
        <item x="119"/>
        <item x="551"/>
        <item x="131"/>
        <item x="89"/>
        <item x="43"/>
        <item x="60"/>
        <item x="55"/>
        <item x="141"/>
        <item x="135"/>
        <item x="486"/>
        <item x="478"/>
        <item x="101"/>
        <item x="491"/>
        <item x="127"/>
        <item x="1274"/>
        <item x="123"/>
        <item x="110"/>
        <item x="82"/>
        <item x="4"/>
        <item x="33"/>
        <item x="116"/>
        <item x="112"/>
        <item x="24"/>
        <item x="15"/>
        <item x="107"/>
        <item x="13"/>
        <item x="41"/>
        <item x="548"/>
        <item x="557"/>
        <item x="67"/>
        <item x="50"/>
        <item x="88"/>
        <item x="29"/>
        <item x="534"/>
        <item x="68"/>
        <item x="120"/>
        <item x="542"/>
        <item x="147"/>
        <item x="114"/>
        <item x="22"/>
        <item x="20"/>
        <item x="519"/>
        <item x="2"/>
        <item x="31"/>
        <item x="84"/>
        <item x="45"/>
        <item x="132"/>
        <item x="483"/>
        <item x="26"/>
        <item x="90"/>
        <item x="552"/>
        <item x="44"/>
        <item x="61"/>
        <item x="57"/>
        <item x="77"/>
        <item x="80"/>
        <item x="139"/>
        <item x="142"/>
        <item x="113"/>
        <item x="136"/>
        <item x="91"/>
        <item x="525"/>
        <item x="8"/>
        <item x="3"/>
        <item x="538"/>
        <item x="96"/>
        <item x="99"/>
        <item x="76"/>
        <item x="488"/>
        <item x="53"/>
        <item x="103"/>
        <item x="85"/>
        <item x="148"/>
        <item x="528"/>
        <item x="479"/>
        <item x="94"/>
        <item x="14"/>
        <item x="23"/>
        <item x="117"/>
        <item x="73"/>
        <item x="106"/>
        <item x="11"/>
        <item x="35"/>
        <item x="109"/>
        <item x="72"/>
        <item x="128"/>
        <item x="133"/>
        <item x="493"/>
        <item x="30"/>
        <item x="520"/>
        <item x="38"/>
        <item x="97"/>
        <item x="18"/>
        <item x="1275"/>
        <item x="484"/>
        <item x="66"/>
        <item x="553"/>
        <item x="560"/>
        <item x="79"/>
        <item x="74"/>
        <item x="530"/>
        <item x="146"/>
        <item x="547"/>
        <item x="95"/>
        <item x="121"/>
        <item x="51"/>
        <item x="56"/>
        <item x="543"/>
        <item x="1"/>
        <item x="531"/>
        <item x="69"/>
        <item x="71"/>
        <item x="39"/>
        <item x="487"/>
        <item x="124"/>
        <item x="494"/>
        <item x="28"/>
        <item x="480"/>
        <item x="58"/>
        <item x="49"/>
        <item x="492"/>
        <item x="86"/>
        <item x="62"/>
        <item x="7"/>
        <item x="489"/>
        <item x="535"/>
        <item x="46"/>
        <item x="1277"/>
        <item x="143"/>
        <item x="102"/>
        <item x="1133"/>
        <item x="1140"/>
        <item x="1253"/>
        <item x="1254"/>
        <item x="1135"/>
        <item x="137"/>
        <item x="92"/>
        <item x="1255"/>
        <item x="125"/>
        <item x="1138"/>
        <item x="1256"/>
        <item x="558"/>
        <item x="129"/>
        <item x="1203"/>
        <item x="1204"/>
        <item x="93"/>
        <item x="1205"/>
        <item x="59"/>
        <item x="539"/>
        <item x="529"/>
        <item x="490"/>
        <item x="554"/>
        <item x="544"/>
        <item x="1206"/>
        <item x="1257"/>
        <item x="1137"/>
        <item x="5"/>
        <item x="12"/>
        <item x="115"/>
        <item x="134"/>
        <item x="108"/>
        <item x="149"/>
        <item x="526"/>
        <item x="19"/>
        <item x="549"/>
        <item x="532"/>
        <item x="561"/>
        <item x="1258"/>
        <item x="70"/>
        <item x="25"/>
        <item x="536"/>
        <item x="111"/>
        <item x="523"/>
        <item x="1259"/>
        <item x="87"/>
        <item x="78"/>
        <item x="75"/>
        <item x="47"/>
        <item x="1260"/>
        <item x="138"/>
        <item x="32"/>
        <item x="521"/>
        <item x="485"/>
        <item x="81"/>
        <item x="52"/>
        <item x="1139"/>
        <item x="98"/>
        <item x="40"/>
        <item x="495"/>
        <item x="122"/>
        <item x="16"/>
        <item x="104"/>
        <item x="63"/>
        <item x="126"/>
        <item x="100"/>
        <item x="481"/>
        <item x="1142"/>
        <item x="1301"/>
        <item x="1261"/>
        <item x="1294"/>
        <item x="140"/>
        <item x="9"/>
        <item x="1276"/>
        <item x="1278"/>
        <item x="1285"/>
        <item x="130"/>
        <item x="36"/>
        <item x="1145"/>
        <item x="1304"/>
        <item x="144"/>
        <item x="1302"/>
        <item x="1282"/>
        <item x="1280"/>
        <item x="1262"/>
        <item x="1300"/>
        <item x="1263"/>
        <item x="1132"/>
        <item x="1279"/>
        <item x="1286"/>
        <item x="1228"/>
        <item x="105"/>
        <item x="1296"/>
        <item x="413"/>
        <item x="1149"/>
        <item x="1264"/>
        <item x="1265"/>
        <item x="1289"/>
        <item x="118"/>
        <item x="1303"/>
        <item x="1281"/>
        <item x="1284"/>
        <item x="1287"/>
        <item x="1266"/>
        <item x="1229"/>
        <item x="1283"/>
        <item x="1230"/>
        <item x="1231"/>
        <item x="1232"/>
        <item x="801"/>
        <item x="1233"/>
        <item x="1267"/>
        <item x="1234"/>
        <item x="1235"/>
        <item x="1268"/>
        <item x="1236"/>
        <item x="1150"/>
        <item x="1237"/>
        <item x="1292"/>
        <item x="1293"/>
        <item x="836"/>
        <item x="1238"/>
        <item x="802"/>
        <item x="414"/>
        <item x="1239"/>
        <item x="1207"/>
        <item x="837"/>
        <item x="809"/>
        <item x="1208"/>
        <item x="810"/>
        <item x="1148"/>
        <item x="1297"/>
        <item x="838"/>
        <item x="496"/>
        <item x="839"/>
        <item x="1147"/>
        <item x="803"/>
        <item x="211"/>
        <item x="1161"/>
        <item x="1156"/>
        <item x="174"/>
        <item x="272"/>
        <item x="1240"/>
        <item x="1176"/>
        <item x="450"/>
        <item x="451"/>
        <item x="497"/>
        <item x="1209"/>
        <item x="811"/>
        <item x="857"/>
        <item x="1159"/>
        <item x="1210"/>
        <item x="1269"/>
        <item x="804"/>
        <item x="1177"/>
        <item x="498"/>
        <item x="1288"/>
        <item x="1295"/>
        <item x="1178"/>
        <item x="894"/>
        <item x="812"/>
        <item x="840"/>
        <item x="365"/>
        <item x="1179"/>
        <item x="1270"/>
        <item x="452"/>
        <item x="415"/>
        <item x="453"/>
        <item x="1143"/>
        <item x="366"/>
        <item x="959"/>
        <item x="1180"/>
        <item x="805"/>
        <item x="1181"/>
        <item x="367"/>
        <item x="858"/>
        <item x="499"/>
        <item x="1298"/>
        <item x="1146"/>
        <item x="1291"/>
        <item x="212"/>
        <item x="841"/>
        <item x="813"/>
        <item x="895"/>
        <item x="1165"/>
        <item x="368"/>
        <item x="500"/>
        <item x="354"/>
        <item x="369"/>
        <item x="501"/>
        <item x="273"/>
        <item x="454"/>
        <item x="842"/>
        <item x="859"/>
        <item x="814"/>
        <item x="1211"/>
        <item x="896"/>
        <item x="1299"/>
        <item x="860"/>
        <item x="352"/>
        <item x="960"/>
        <item x="815"/>
        <item x="897"/>
        <item x="1155"/>
        <item x="455"/>
        <item x="175"/>
        <item x="1154"/>
        <item x="877"/>
        <item x="961"/>
        <item x="1010"/>
        <item x="806"/>
        <item x="370"/>
        <item x="962"/>
        <item x="371"/>
        <item x="1011"/>
        <item x="213"/>
        <item x="502"/>
        <item x="416"/>
        <item x="214"/>
        <item x="456"/>
        <item x="699"/>
        <item x="816"/>
        <item x="980"/>
        <item x="215"/>
        <item x="216"/>
        <item x="1182"/>
        <item x="1241"/>
        <item x="981"/>
        <item x="457"/>
        <item x="357"/>
        <item x="1242"/>
        <item x="1290"/>
        <item x="878"/>
        <item x="1212"/>
        <item x="1243"/>
        <item x="1213"/>
        <item x="1168"/>
        <item x="735"/>
        <item x="1012"/>
        <item x="217"/>
        <item x="1244"/>
        <item x="1157"/>
        <item x="218"/>
        <item x="982"/>
        <item x="1214"/>
        <item x="405"/>
        <item x="458"/>
        <item x="1183"/>
        <item x="459"/>
        <item x="879"/>
        <item x="1013"/>
        <item x="668"/>
        <item x="406"/>
        <item x="372"/>
        <item x="880"/>
        <item x="1164"/>
        <item x="983"/>
        <item x="661"/>
        <item x="1184"/>
        <item x="1215"/>
        <item x="219"/>
        <item x="151"/>
        <item x="817"/>
        <item x="1153"/>
        <item x="158"/>
        <item x="1014"/>
        <item x="460"/>
        <item x="1015"/>
        <item x="1216"/>
        <item x="153"/>
        <item x="1245"/>
        <item x="461"/>
        <item x="503"/>
        <item x="220"/>
        <item x="603"/>
        <item x="568"/>
        <item x="358"/>
        <item x="176"/>
        <item x="417"/>
        <item x="373"/>
        <item x="274"/>
        <item x="984"/>
        <item x="221"/>
        <item x="669"/>
        <item x="462"/>
        <item x="1246"/>
        <item x="772"/>
        <item x="1016"/>
        <item x="707"/>
        <item x="818"/>
        <item x="1136"/>
        <item x="819"/>
        <item x="739"/>
        <item x="820"/>
        <item x="1017"/>
        <item x="637"/>
        <item x="985"/>
        <item x="314"/>
        <item x="1217"/>
        <item x="821"/>
        <item x="156"/>
        <item x="222"/>
        <item x="223"/>
        <item x="316"/>
        <item x="986"/>
        <item x="987"/>
        <item x="252"/>
        <item x="1247"/>
        <item x="773"/>
        <item x="504"/>
        <item x="166"/>
        <item x="861"/>
        <item x="631"/>
        <item x="1018"/>
        <item x="822"/>
        <item x="898"/>
        <item x="155"/>
        <item x="463"/>
        <item x="963"/>
        <item x="505"/>
        <item x="322"/>
        <item x="1019"/>
        <item x="1006"/>
        <item x="823"/>
        <item x="1185"/>
        <item x="1020"/>
        <item x="843"/>
        <item x="1186"/>
        <item x="562"/>
        <item x="1046"/>
        <item x="1187"/>
        <item x="407"/>
        <item x="320"/>
        <item x="1188"/>
        <item x="1218"/>
        <item x="418"/>
        <item x="256"/>
        <item x="1219"/>
        <item x="1189"/>
        <item x="464"/>
        <item x="708"/>
        <item x="709"/>
        <item x="1061"/>
        <item x="774"/>
        <item x="419"/>
        <item x="420"/>
        <item x="710"/>
        <item x="1144"/>
        <item x="421"/>
        <item x="844"/>
        <item x="177"/>
        <item x="881"/>
        <item x="178"/>
        <item x="422"/>
        <item x="975"/>
        <item x="179"/>
        <item x="988"/>
        <item x="275"/>
        <item x="255"/>
        <item x="423"/>
        <item x="224"/>
        <item x="944"/>
        <item x="225"/>
        <item x="276"/>
        <item x="424"/>
        <item x="1248"/>
        <item x="1021"/>
        <item x="277"/>
        <item x="278"/>
        <item x="775"/>
        <item x="824"/>
        <item x="425"/>
        <item x="945"/>
        <item x="426"/>
        <item x="882"/>
        <item x="909"/>
        <item x="1151"/>
        <item x="1249"/>
        <item x="180"/>
        <item x="465"/>
        <item x="862"/>
        <item x="1271"/>
        <item x="181"/>
        <item x="930"/>
        <item x="279"/>
        <item x="1220"/>
        <item x="711"/>
        <item x="408"/>
        <item x="280"/>
        <item x="182"/>
        <item x="776"/>
        <item x="374"/>
        <item x="1022"/>
        <item x="375"/>
        <item x="777"/>
        <item x="604"/>
        <item x="1023"/>
        <item x="226"/>
        <item x="712"/>
        <item x="910"/>
        <item x="427"/>
        <item x="931"/>
        <item x="466"/>
        <item x="1190"/>
        <item x="1191"/>
        <item x="227"/>
        <item x="228"/>
        <item x="160"/>
        <item x="281"/>
        <item x="428"/>
        <item x="183"/>
        <item x="376"/>
        <item x="1192"/>
        <item x="911"/>
        <item x="429"/>
        <item x="778"/>
        <item x="1193"/>
        <item x="282"/>
        <item x="1024"/>
        <item x="229"/>
        <item x="283"/>
        <item x="989"/>
        <item x="1194"/>
        <item x="779"/>
        <item x="1076"/>
        <item x="990"/>
        <item x="430"/>
        <item x="1109"/>
        <item x="431"/>
        <item x="377"/>
        <item x="1162"/>
        <item x="740"/>
        <item x="506"/>
        <item x="976"/>
        <item x="163"/>
        <item x="184"/>
        <item x="991"/>
        <item x="1195"/>
        <item x="1103"/>
        <item x="185"/>
        <item x="992"/>
        <item x="993"/>
        <item x="994"/>
        <item x="64"/>
        <item x="670"/>
        <item x="845"/>
        <item x="932"/>
        <item x="977"/>
        <item x="671"/>
        <item x="150"/>
        <item x="550"/>
        <item x="34"/>
        <item x="559"/>
        <item x="933"/>
        <item x="10"/>
        <item x="54"/>
        <item x="555"/>
        <item x="672"/>
        <item x="522"/>
        <item x="6"/>
        <item x="1053"/>
        <item x="1166"/>
        <item x="537"/>
        <item x="673"/>
        <item x="569"/>
        <item x="741"/>
        <item x="524"/>
        <item x="1272"/>
        <item x="912"/>
        <item x="736"/>
        <item x="527"/>
        <item x="540"/>
        <item x="825"/>
        <item x="545"/>
        <item x="742"/>
        <item x="17"/>
        <item x="432"/>
        <item x="1065"/>
        <item x="674"/>
        <item x="638"/>
        <item x="605"/>
        <item x="639"/>
        <item x="260"/>
        <item x="1066"/>
        <item x="675"/>
        <item x="676"/>
        <item x="570"/>
        <item x="42"/>
        <item x="378"/>
        <item x="743"/>
        <item x="700"/>
        <item x="284"/>
        <item x="677"/>
        <item x="328"/>
        <item x="995"/>
        <item x="230"/>
        <item x="467"/>
        <item x="355"/>
        <item x="379"/>
        <item x="231"/>
        <item x="186"/>
        <item x="1038"/>
        <item x="744"/>
        <item x="1196"/>
        <item x="678"/>
        <item x="1221"/>
        <item x="1116"/>
        <item x="571"/>
        <item x="807"/>
        <item x="1039"/>
        <item x="572"/>
        <item x="1110"/>
        <item x="37"/>
        <item x="468"/>
        <item x="713"/>
        <item x="679"/>
        <item x="164"/>
        <item x="1077"/>
        <item x="640"/>
        <item x="606"/>
        <item x="285"/>
        <item x="319"/>
        <item x="1222"/>
        <item x="1197"/>
        <item x="607"/>
        <item x="780"/>
        <item x="573"/>
        <item x="745"/>
        <item x="380"/>
        <item x="232"/>
        <item x="574"/>
        <item x="883"/>
        <item x="233"/>
        <item x="746"/>
        <item x="714"/>
        <item x="286"/>
        <item x="1054"/>
        <item x="157"/>
        <item x="1067"/>
        <item x="1198"/>
        <item x="608"/>
        <item x="609"/>
        <item x="575"/>
        <item x="329"/>
        <item x="884"/>
        <item x="680"/>
        <item x="264"/>
        <item x="409"/>
        <item x="946"/>
        <item x="1072"/>
        <item x="507"/>
        <item x="234"/>
        <item x="187"/>
        <item x="188"/>
        <item x="235"/>
        <item x="747"/>
        <item x="287"/>
        <item x="330"/>
        <item x="781"/>
        <item x="1025"/>
        <item x="165"/>
        <item x="863"/>
        <item x="1062"/>
        <item x="288"/>
        <item x="641"/>
        <item x="331"/>
        <item x="610"/>
        <item x="189"/>
        <item x="1092"/>
        <item x="236"/>
        <item x="237"/>
        <item x="632"/>
        <item x="611"/>
        <item x="576"/>
        <item x="642"/>
        <item x="332"/>
        <item x="238"/>
        <item x="846"/>
        <item x="167"/>
        <item x="612"/>
        <item x="681"/>
        <item x="1026"/>
        <item x="433"/>
        <item x="947"/>
        <item x="899"/>
        <item x="577"/>
        <item x="508"/>
        <item x="434"/>
        <item x="662"/>
        <item x="782"/>
        <item x="190"/>
        <item x="613"/>
        <item x="948"/>
        <item x="913"/>
        <item x="333"/>
        <item x="715"/>
        <item x="914"/>
        <item x="173"/>
        <item x="949"/>
        <item x="239"/>
        <item x="915"/>
        <item x="334"/>
        <item x="435"/>
        <item x="436"/>
        <item x="1119"/>
        <item x="323"/>
        <item x="716"/>
        <item x="783"/>
        <item x="191"/>
        <item x="335"/>
        <item x="964"/>
        <item x="1027"/>
        <item x="900"/>
        <item x="682"/>
        <item x="934"/>
        <item x="192"/>
        <item x="193"/>
        <item x="916"/>
        <item x="683"/>
        <item x="1223"/>
        <item x="950"/>
        <item x="996"/>
        <item x="885"/>
        <item x="965"/>
        <item x="643"/>
        <item x="997"/>
        <item x="1171"/>
        <item x="1160"/>
        <item x="847"/>
        <item x="917"/>
        <item x="1125"/>
        <item x="614"/>
        <item x="563"/>
        <item x="289"/>
        <item x="935"/>
        <item x="848"/>
        <item x="290"/>
        <item x="194"/>
        <item x="717"/>
        <item x="644"/>
        <item x="291"/>
        <item x="615"/>
        <item x="564"/>
        <item x="469"/>
        <item x="849"/>
        <item x="748"/>
        <item x="749"/>
        <item x="633"/>
        <item x="292"/>
        <item x="750"/>
        <item x="1055"/>
        <item x="918"/>
        <item x="599"/>
        <item x="901"/>
        <item x="381"/>
        <item x="1250"/>
        <item x="864"/>
        <item x="293"/>
        <item x="578"/>
        <item x="265"/>
        <item x="1199"/>
        <item x="1152"/>
        <item x="951"/>
        <item x="684"/>
        <item x="865"/>
        <item x="437"/>
        <item x="634"/>
        <item x="509"/>
        <item x="902"/>
        <item x="751"/>
        <item x="382"/>
        <item x="866"/>
        <item x="410"/>
        <item x="850"/>
        <item x="438"/>
        <item x="718"/>
        <item x="998"/>
        <item x="161"/>
        <item x="685"/>
        <item x="579"/>
        <item x="580"/>
        <item x="581"/>
        <item x="663"/>
        <item x="645"/>
        <item x="360"/>
        <item x="784"/>
        <item x="646"/>
        <item x="353"/>
        <item x="826"/>
        <item x="785"/>
        <item x="616"/>
        <item x="439"/>
        <item x="263"/>
        <item x="752"/>
        <item x="195"/>
        <item x="1078"/>
        <item x="240"/>
        <item x="336"/>
        <item x="196"/>
        <item x="262"/>
        <item x="966"/>
        <item x="1099"/>
        <item x="753"/>
        <item x="294"/>
        <item x="295"/>
        <item x="510"/>
        <item x="271"/>
        <item x="1224"/>
        <item x="296"/>
        <item x="1073"/>
        <item x="326"/>
        <item x="297"/>
        <item x="1273"/>
        <item x="511"/>
        <item x="686"/>
        <item x="321"/>
        <item x="936"/>
        <item x="754"/>
        <item x="886"/>
        <item x="687"/>
        <item x="851"/>
        <item x="298"/>
        <item x="470"/>
        <item x="1068"/>
        <item x="512"/>
        <item x="1047"/>
        <item x="1251"/>
        <item x="1069"/>
        <item x="617"/>
        <item x="1087"/>
        <item x="852"/>
        <item x="1082"/>
        <item x="853"/>
        <item x="383"/>
        <item x="647"/>
        <item x="755"/>
        <item x="756"/>
        <item x="1167"/>
        <item x="648"/>
        <item x="1225"/>
        <item x="582"/>
        <item x="327"/>
        <item x="854"/>
        <item x="1117"/>
        <item x="1028"/>
        <item x="299"/>
        <item x="649"/>
        <item x="701"/>
        <item x="618"/>
        <item x="827"/>
        <item x="197"/>
        <item x="565"/>
        <item x="719"/>
        <item x="1083"/>
        <item x="1226"/>
        <item x="1048"/>
        <item x="258"/>
        <item x="1111"/>
        <item x="967"/>
        <item x="1088"/>
        <item x="999"/>
        <item x="1100"/>
        <item x="261"/>
        <item x="1000"/>
        <item x="952"/>
        <item x="619"/>
        <item x="1063"/>
        <item x="241"/>
        <item x="1134"/>
        <item x="1029"/>
        <item x="337"/>
        <item x="440"/>
        <item x="1120"/>
        <item x="1049"/>
        <item x="583"/>
        <item x="338"/>
        <item x="1089"/>
        <item x="1170"/>
        <item x="513"/>
        <item x="650"/>
        <item x="1090"/>
        <item x="1050"/>
        <item x="339"/>
        <item x="411"/>
        <item x="1051"/>
        <item x="953"/>
        <item x="584"/>
        <item x="514"/>
        <item x="566"/>
        <item x="515"/>
        <item x="585"/>
        <item x="586"/>
        <item x="1056"/>
        <item x="855"/>
        <item x="786"/>
        <item x="968"/>
        <item x="887"/>
        <item x="702"/>
        <item x="720"/>
        <item x="471"/>
        <item x="472"/>
        <item x="888"/>
        <item x="620"/>
        <item x="651"/>
        <item x="969"/>
        <item x="652"/>
        <item x="340"/>
        <item x="270"/>
        <item x="269"/>
        <item x="889"/>
        <item x="300"/>
        <item x="954"/>
        <item x="441"/>
        <item x="341"/>
        <item x="1200"/>
        <item x="890"/>
        <item x="342"/>
        <item x="828"/>
        <item x="891"/>
        <item x="1126"/>
        <item x="955"/>
        <item x="970"/>
        <item x="1127"/>
        <item x="1172"/>
        <item x="937"/>
        <item x="242"/>
        <item x="343"/>
        <item x="1169"/>
        <item x="867"/>
        <item x="1057"/>
        <item x="956"/>
        <item x="737"/>
        <item x="892"/>
        <item x="957"/>
        <item x="919"/>
        <item x="938"/>
        <item x="868"/>
        <item x="621"/>
        <item x="243"/>
        <item x="920"/>
        <item x="688"/>
        <item x="1052"/>
        <item x="301"/>
        <item x="869"/>
        <item x="787"/>
        <item x="921"/>
        <item x="939"/>
        <item x="903"/>
        <item x="587"/>
        <item x="344"/>
        <item x="384"/>
        <item x="904"/>
        <item x="757"/>
        <item x="870"/>
        <item x="588"/>
        <item x="689"/>
        <item x="905"/>
        <item x="385"/>
        <item x="386"/>
        <item x="829"/>
        <item x="589"/>
        <item x="359"/>
        <item x="622"/>
        <item x="387"/>
        <item x="1101"/>
        <item x="302"/>
        <item x="590"/>
        <item x="871"/>
        <item x="198"/>
        <item x="906"/>
        <item x="591"/>
        <item x="872"/>
        <item x="1001"/>
        <item x="388"/>
        <item x="1201"/>
        <item x="922"/>
        <item x="1058"/>
        <item x="244"/>
        <item x="758"/>
        <item x="245"/>
        <item x="154"/>
        <item x="172"/>
        <item x="389"/>
        <item x="623"/>
        <item x="246"/>
        <item x="303"/>
        <item x="759"/>
        <item x="1030"/>
        <item x="390"/>
        <item x="1040"/>
        <item x="690"/>
        <item x="1031"/>
        <item x="592"/>
        <item x="473"/>
        <item x="653"/>
        <item x="664"/>
        <item x="171"/>
        <item x="721"/>
        <item x="873"/>
        <item x="361"/>
        <item x="788"/>
        <item x="391"/>
        <item x="923"/>
        <item x="691"/>
        <item x="199"/>
        <item x="1141"/>
        <item x="874"/>
        <item x="760"/>
        <item x="1070"/>
        <item x="1079"/>
        <item x="247"/>
        <item x="392"/>
        <item x="761"/>
        <item x="692"/>
        <item x="875"/>
        <item x="1175"/>
        <item x="170"/>
        <item x="268"/>
        <item x="703"/>
        <item x="1174"/>
        <item x="593"/>
        <item x="830"/>
        <item x="924"/>
        <item x="304"/>
        <item x="1032"/>
        <item x="1080"/>
        <item x="516"/>
        <item x="789"/>
        <item x="1093"/>
        <item x="704"/>
        <item x="624"/>
        <item x="722"/>
        <item x="907"/>
        <item x="693"/>
        <item x="315"/>
        <item x="1094"/>
        <item x="654"/>
        <item x="694"/>
        <item x="769"/>
        <item x="248"/>
        <item x="1081"/>
        <item x="254"/>
        <item x="625"/>
        <item x="393"/>
        <item x="762"/>
        <item x="723"/>
        <item x="345"/>
        <item x="1037"/>
        <item x="790"/>
        <item x="724"/>
        <item x="1071"/>
        <item x="725"/>
        <item x="1104"/>
        <item x="770"/>
        <item x="726"/>
        <item x="1059"/>
        <item x="655"/>
        <item x="727"/>
        <item x="1105"/>
        <item x="626"/>
        <item x="394"/>
        <item x="791"/>
        <item x="162"/>
        <item x="1173"/>
        <item x="200"/>
        <item x="971"/>
        <item x="1002"/>
        <item x="346"/>
        <item x="728"/>
        <item x="665"/>
        <item x="395"/>
        <item x="305"/>
        <item x="364"/>
        <item x="972"/>
        <item x="396"/>
        <item x="363"/>
        <item x="201"/>
        <item x="1074"/>
        <item x="202"/>
        <item x="1106"/>
        <item x="1033"/>
        <item x="1034"/>
        <item x="1075"/>
        <item x="397"/>
        <item x="792"/>
        <item x="203"/>
        <item x="168"/>
        <item x="793"/>
        <item x="1121"/>
        <item x="442"/>
        <item x="1041"/>
        <item x="1003"/>
        <item x="398"/>
        <item x="318"/>
        <item x="1122"/>
        <item x="1123"/>
        <item x="1128"/>
        <item x="1129"/>
        <item x="763"/>
        <item x="831"/>
        <item x="1007"/>
        <item x="347"/>
        <item x="925"/>
        <item x="443"/>
        <item x="1107"/>
        <item x="832"/>
        <item x="1130"/>
        <item x="594"/>
        <item x="259"/>
        <item x="794"/>
        <item x="1108"/>
        <item x="362"/>
        <item x="926"/>
        <item x="940"/>
        <item x="306"/>
        <item x="795"/>
        <item x="1118"/>
        <item x="1084"/>
        <item x="1042"/>
        <item x="324"/>
        <item x="656"/>
        <item x="266"/>
        <item x="833"/>
        <item x="204"/>
        <item x="1043"/>
        <item x="973"/>
        <item x="1085"/>
        <item x="958"/>
        <item x="205"/>
        <item x="444"/>
        <item x="1124"/>
        <item x="796"/>
        <item x="1044"/>
        <item x="729"/>
        <item x="730"/>
        <item x="445"/>
        <item x="1095"/>
        <item x="399"/>
        <item x="567"/>
        <item x="206"/>
        <item x="307"/>
        <item x="764"/>
        <item x="595"/>
        <item x="808"/>
        <item x="731"/>
        <item x="1112"/>
        <item x="941"/>
        <item x="695"/>
        <item x="657"/>
        <item x="627"/>
        <item x="927"/>
        <item x="834"/>
        <item x="207"/>
        <item x="600"/>
        <item x="1252"/>
        <item x="797"/>
        <item x="1096"/>
        <item x="308"/>
        <item x="208"/>
        <item x="1097"/>
        <item x="798"/>
        <item x="1227"/>
        <item x="309"/>
        <item x="400"/>
        <item x="1113"/>
        <item x="705"/>
        <item x="928"/>
        <item x="1098"/>
        <item x="474"/>
        <item x="732"/>
        <item x="446"/>
        <item x="1114"/>
        <item x="942"/>
        <item x="929"/>
        <item x="893"/>
        <item x="401"/>
        <item x="1158"/>
        <item x="943"/>
        <item x="765"/>
        <item x="733"/>
        <item x="475"/>
        <item x="856"/>
        <item x="310"/>
        <item x="766"/>
        <item x="1091"/>
        <item x="696"/>
        <item x="908"/>
        <item x="447"/>
        <item x="249"/>
        <item x="738"/>
        <item x="658"/>
        <item x="771"/>
        <item x="978"/>
        <item x="596"/>
        <item x="974"/>
        <item x="628"/>
        <item x="697"/>
        <item x="1060"/>
        <item x="402"/>
        <item x="517"/>
        <item x="1131"/>
        <item x="1163"/>
        <item x="1004"/>
        <item x="597"/>
        <item x="876"/>
        <item x="629"/>
        <item x="348"/>
        <item x="666"/>
        <item x="767"/>
        <item x="601"/>
        <item x="351"/>
        <item x="799"/>
        <item x="698"/>
        <item x="835"/>
        <item x="1035"/>
        <item x="250"/>
        <item x="1202"/>
        <item x="1045"/>
        <item x="598"/>
        <item x="635"/>
        <item x="734"/>
        <item x="1115"/>
        <item x="1086"/>
        <item x="1008"/>
        <item x="169"/>
        <item x="356"/>
        <item x="979"/>
        <item x="630"/>
        <item x="1102"/>
        <item x="403"/>
        <item x="706"/>
        <item x="659"/>
        <item x="1036"/>
        <item x="317"/>
        <item x="325"/>
        <item x="349"/>
        <item x="660"/>
        <item x="1009"/>
        <item x="1064"/>
        <item x="1005"/>
        <item x="209"/>
        <item x="350"/>
        <item x="267"/>
        <item x="667"/>
        <item x="251"/>
        <item x="768"/>
        <item x="152"/>
        <item x="602"/>
        <item x="636"/>
        <item x="448"/>
        <item x="313"/>
        <item x="476"/>
        <item x="253"/>
        <item x="311"/>
        <item x="159"/>
        <item x="404"/>
        <item x="800"/>
        <item x="210"/>
        <item x="412"/>
        <item x="477"/>
        <item x="449"/>
        <item x="257"/>
        <item x="312"/>
        <item x="1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597">
        <item x="278"/>
        <item x="274"/>
        <item x="111"/>
        <item x="271"/>
        <item x="69"/>
        <item x="49"/>
        <item x="31"/>
        <item x="44"/>
        <item x="265"/>
        <item x="36"/>
        <item x="20"/>
        <item x="40"/>
        <item x="14"/>
        <item x="63"/>
        <item x="234"/>
        <item x="230"/>
        <item x="81"/>
        <item x="98"/>
        <item x="102"/>
        <item x="241"/>
        <item x="106"/>
        <item x="122"/>
        <item x="115"/>
        <item x="568"/>
        <item x="237"/>
        <item x="24"/>
        <item x="95"/>
        <item x="91"/>
        <item x="17"/>
        <item x="93"/>
        <item x="13"/>
        <item x="23"/>
        <item x="9"/>
        <item x="87"/>
        <item x="33"/>
        <item x="19"/>
        <item x="112"/>
        <item x="7"/>
        <item x="30"/>
        <item x="71"/>
        <item x="275"/>
        <item x="32"/>
        <item x="272"/>
        <item x="46"/>
        <item x="279"/>
        <item x="50"/>
        <item x="37"/>
        <item x="68"/>
        <item x="39"/>
        <item x="54"/>
        <item x="21"/>
        <item x="65"/>
        <item x="266"/>
        <item x="41"/>
        <item x="51"/>
        <item x="99"/>
        <item x="75"/>
        <item x="15"/>
        <item x="103"/>
        <item x="55"/>
        <item x="83"/>
        <item x="58"/>
        <item x="61"/>
        <item x="64"/>
        <item x="236"/>
        <item x="123"/>
        <item x="231"/>
        <item x="77"/>
        <item x="72"/>
        <item x="117"/>
        <item x="108"/>
        <item x="242"/>
        <item x="569"/>
        <item x="238"/>
        <item x="120"/>
        <item x="1"/>
        <item x="76"/>
        <item x="92"/>
        <item x="3"/>
        <item x="126"/>
        <item x="8"/>
        <item x="86"/>
        <item x="79"/>
        <item x="89"/>
        <item x="113"/>
        <item x="16"/>
        <item x="5"/>
        <item x="116"/>
        <item x="11"/>
        <item x="60"/>
        <item x="25"/>
        <item x="38"/>
        <item x="276"/>
        <item x="22"/>
        <item x="100"/>
        <item x="96"/>
        <item x="281"/>
        <item x="56"/>
        <item x="263"/>
        <item x="52"/>
        <item x="42"/>
        <item x="28"/>
        <item x="47"/>
        <item x="66"/>
        <item x="27"/>
        <item x="107"/>
        <item x="267"/>
        <item x="34"/>
        <item x="232"/>
        <item x="45"/>
        <item x="243"/>
        <item x="239"/>
        <item x="124"/>
        <item x="235"/>
        <item x="118"/>
        <item x="570"/>
        <item x="73"/>
        <item x="104"/>
        <item x="109"/>
        <item x="82"/>
        <item x="70"/>
        <item x="564"/>
        <item x="522"/>
        <item x="84"/>
        <item x="551"/>
        <item x="527"/>
        <item x="565"/>
        <item x="280"/>
        <item x="269"/>
        <item x="43"/>
        <item x="262"/>
        <item x="6"/>
        <item x="2"/>
        <item x="270"/>
        <item x="277"/>
        <item x="12"/>
        <item x="261"/>
        <item x="74"/>
        <item x="240"/>
        <item x="282"/>
        <item x="127"/>
        <item x="273"/>
        <item x="260"/>
        <item x="88"/>
        <item x="264"/>
        <item x="90"/>
        <item x="94"/>
        <item x="114"/>
        <item x="18"/>
        <item x="53"/>
        <item x="268"/>
        <item x="259"/>
        <item x="57"/>
        <item x="67"/>
        <item x="59"/>
        <item x="62"/>
        <item x="35"/>
        <item x="78"/>
        <item x="29"/>
        <item x="119"/>
        <item x="10"/>
        <item x="48"/>
        <item x="101"/>
        <item x="244"/>
        <item x="80"/>
        <item x="105"/>
        <item x="233"/>
        <item x="4"/>
        <item x="121"/>
        <item x="26"/>
        <item x="525"/>
        <item x="110"/>
        <item x="125"/>
        <item x="85"/>
        <item x="97"/>
        <item x="578"/>
        <item x="595"/>
        <item x="593"/>
        <item x="575"/>
        <item x="594"/>
        <item x="574"/>
        <item x="577"/>
        <item x="573"/>
        <item x="592"/>
        <item x="580"/>
        <item x="560"/>
        <item x="576"/>
        <item x="572"/>
        <item x="353"/>
        <item x="561"/>
        <item x="552"/>
        <item x="553"/>
        <item x="579"/>
        <item x="528"/>
        <item x="566"/>
        <item x="588"/>
        <item x="581"/>
        <item x="583"/>
        <item x="587"/>
        <item x="524"/>
        <item x="582"/>
        <item x="529"/>
        <item x="590"/>
        <item x="584"/>
        <item x="585"/>
        <item x="586"/>
        <item x="591"/>
        <item x="589"/>
        <item x="526"/>
        <item x="562"/>
        <item x="225"/>
        <item x="540"/>
        <item x="245"/>
        <item x="218"/>
        <item x="219"/>
        <item x="554"/>
        <item x="484"/>
        <item x="555"/>
        <item x="354"/>
        <item x="356"/>
        <item x="149"/>
        <item x="464"/>
        <item x="542"/>
        <item x="541"/>
        <item x="530"/>
        <item x="543"/>
        <item x="226"/>
        <item x="488"/>
        <item x="167"/>
        <item x="148"/>
        <item x="198"/>
        <item x="150"/>
        <item x="335"/>
        <item x="475"/>
        <item x="246"/>
        <item x="190"/>
        <item x="361"/>
        <item x="151"/>
        <item x="359"/>
        <item x="571"/>
        <item x="137"/>
        <item x="133"/>
        <item x="556"/>
        <item x="368"/>
        <item x="338"/>
        <item x="303"/>
        <item x="139"/>
        <item x="349"/>
        <item x="327"/>
        <item x="398"/>
        <item x="140"/>
        <item x="474"/>
        <item x="200"/>
        <item x="168"/>
        <item x="465"/>
        <item x="247"/>
        <item x="182"/>
        <item x="546"/>
        <item x="220"/>
        <item x="476"/>
        <item x="557"/>
        <item x="160"/>
        <item x="544"/>
        <item x="449"/>
        <item x="350"/>
        <item x="477"/>
        <item x="199"/>
        <item x="369"/>
        <item x="131"/>
        <item x="221"/>
        <item x="558"/>
        <item x="383"/>
        <item x="367"/>
        <item x="448"/>
        <item x="128"/>
        <item x="298"/>
        <item x="197"/>
        <item x="301"/>
        <item x="450"/>
        <item x="469"/>
        <item x="548"/>
        <item x="227"/>
        <item x="549"/>
        <item x="283"/>
        <item x="357"/>
        <item x="169"/>
        <item x="155"/>
        <item x="351"/>
        <item x="399"/>
        <item x="249"/>
        <item x="165"/>
        <item x="138"/>
        <item x="385"/>
        <item x="535"/>
        <item x="309"/>
        <item x="547"/>
        <item x="152"/>
        <item x="510"/>
        <item x="293"/>
        <item x="154"/>
        <item x="386"/>
        <item x="387"/>
        <item x="451"/>
        <item x="468"/>
        <item x="466"/>
        <item x="545"/>
        <item x="415"/>
        <item x="222"/>
        <item x="489"/>
        <item x="425"/>
        <item x="365"/>
        <item x="315"/>
        <item x="426"/>
        <item x="228"/>
        <item x="401"/>
        <item x="153"/>
        <item x="355"/>
        <item x="506"/>
        <item x="481"/>
        <item x="453"/>
        <item x="438"/>
        <item x="371"/>
        <item x="130"/>
        <item x="402"/>
        <item x="250"/>
        <item x="372"/>
        <item x="467"/>
        <item x="439"/>
        <item x="202"/>
        <item x="171"/>
        <item x="499"/>
        <item x="170"/>
        <item x="248"/>
        <item x="501"/>
        <item x="517"/>
        <item x="141"/>
        <item x="515"/>
        <item x="172"/>
        <item x="312"/>
        <item x="156"/>
        <item x="163"/>
        <item x="437"/>
        <item x="364"/>
        <item x="313"/>
        <item x="500"/>
        <item x="370"/>
        <item x="492"/>
        <item x="480"/>
        <item x="158"/>
        <item x="341"/>
        <item x="486"/>
        <item x="330"/>
        <item x="339"/>
        <item x="142"/>
        <item x="340"/>
        <item x="516"/>
        <item x="305"/>
        <item x="514"/>
        <item x="416"/>
        <item x="251"/>
        <item x="490"/>
        <item x="384"/>
        <item x="485"/>
        <item x="307"/>
        <item x="332"/>
        <item x="310"/>
        <item x="285"/>
        <item x="314"/>
        <item x="427"/>
        <item x="253"/>
        <item x="533"/>
        <item x="304"/>
        <item x="203"/>
        <item x="400"/>
        <item x="478"/>
        <item x="183"/>
        <item x="567"/>
        <item x="363"/>
        <item x="201"/>
        <item x="452"/>
        <item x="358"/>
        <item x="157"/>
        <item x="184"/>
        <item x="534"/>
        <item x="472"/>
        <item x="295"/>
        <item x="254"/>
        <item x="299"/>
        <item x="132"/>
        <item x="256"/>
        <item x="389"/>
        <item x="532"/>
        <item x="289"/>
        <item x="441"/>
        <item x="207"/>
        <item x="185"/>
        <item x="414"/>
        <item x="162"/>
        <item x="175"/>
        <item x="403"/>
        <item x="208"/>
        <item x="316"/>
        <item x="457"/>
        <item x="393"/>
        <item x="209"/>
        <item x="443"/>
        <item x="173"/>
        <item x="374"/>
        <item x="394"/>
        <item x="143"/>
        <item x="470"/>
        <item x="166"/>
        <item x="455"/>
        <item x="343"/>
        <item x="257"/>
        <item x="317"/>
        <item x="375"/>
        <item x="255"/>
        <item x="135"/>
        <item x="538"/>
        <item x="405"/>
        <item x="408"/>
        <item x="329"/>
        <item x="306"/>
        <item x="378"/>
        <item x="136"/>
        <item x="362"/>
        <item x="390"/>
        <item x="523"/>
        <item x="322"/>
        <item x="456"/>
        <item x="177"/>
        <item x="252"/>
        <item x="342"/>
        <item x="406"/>
        <item x="539"/>
        <item x="192"/>
        <item x="178"/>
        <item x="410"/>
        <item x="442"/>
        <item x="392"/>
        <item x="377"/>
        <item x="144"/>
        <item x="164"/>
        <item x="388"/>
        <item x="206"/>
        <item x="211"/>
        <item x="493"/>
        <item x="145"/>
        <item x="287"/>
        <item x="288"/>
        <item x="212"/>
        <item x="376"/>
        <item x="380"/>
        <item x="134"/>
        <item x="205"/>
        <item x="407"/>
        <item x="421"/>
        <item x="429"/>
        <item x="195"/>
        <item x="396"/>
        <item x="176"/>
        <item x="536"/>
        <item x="186"/>
        <item x="187"/>
        <item x="422"/>
        <item x="411"/>
        <item x="419"/>
        <item x="336"/>
        <item x="430"/>
        <item x="454"/>
        <item x="433"/>
        <item x="323"/>
        <item x="537"/>
        <item x="498"/>
        <item x="445"/>
        <item x="471"/>
        <item x="294"/>
        <item x="196"/>
        <item x="432"/>
        <item x="286"/>
        <item x="174"/>
        <item x="494"/>
        <item x="320"/>
        <item x="325"/>
        <item x="373"/>
        <item x="503"/>
        <item x="459"/>
        <item x="331"/>
        <item x="146"/>
        <item x="495"/>
        <item x="213"/>
        <item x="460"/>
        <item x="344"/>
        <item x="404"/>
        <item x="324"/>
        <item x="417"/>
        <item x="366"/>
        <item x="215"/>
        <item x="444"/>
        <item x="520"/>
        <item x="391"/>
        <item x="318"/>
        <item x="204"/>
        <item x="193"/>
        <item x="482"/>
        <item x="223"/>
        <item x="381"/>
        <item x="194"/>
        <item x="345"/>
        <item x="420"/>
        <item x="188"/>
        <item x="431"/>
        <item x="412"/>
        <item x="483"/>
        <item x="346"/>
        <item x="518"/>
        <item x="333"/>
        <item x="440"/>
        <item x="418"/>
        <item x="179"/>
        <item x="521"/>
        <item x="395"/>
        <item x="423"/>
        <item x="290"/>
        <item x="319"/>
        <item x="507"/>
        <item x="428"/>
        <item x="502"/>
        <item x="446"/>
        <item x="508"/>
        <item x="519"/>
        <item x="214"/>
        <item x="434"/>
        <item x="509"/>
        <item x="512"/>
        <item x="497"/>
        <item x="348"/>
        <item x="379"/>
        <item x="409"/>
        <item x="461"/>
        <item x="210"/>
        <item x="328"/>
        <item x="352"/>
        <item x="458"/>
        <item x="321"/>
        <item x="563"/>
        <item x="559"/>
        <item x="311"/>
        <item x="531"/>
        <item x="487"/>
        <item x="397"/>
        <item x="424"/>
        <item x="337"/>
        <item x="435"/>
        <item x="326"/>
        <item x="229"/>
        <item x="413"/>
        <item x="463"/>
        <item x="284"/>
        <item x="258"/>
        <item x="382"/>
        <item x="302"/>
        <item x="447"/>
        <item x="462"/>
        <item x="191"/>
        <item x="292"/>
        <item x="159"/>
        <item x="334"/>
        <item x="347"/>
        <item x="505"/>
        <item x="550"/>
        <item x="297"/>
        <item x="308"/>
        <item x="291"/>
        <item x="181"/>
        <item x="216"/>
        <item x="504"/>
        <item x="479"/>
        <item x="473"/>
        <item x="296"/>
        <item x="496"/>
        <item x="300"/>
        <item x="189"/>
        <item x="511"/>
        <item x="436"/>
        <item x="513"/>
        <item x="491"/>
        <item x="129"/>
        <item x="217"/>
        <item x="147"/>
        <item x="224"/>
        <item x="161"/>
        <item x="180"/>
        <item x="596"/>
        <item x="0"/>
        <item x="3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h="1" x="11"/>
        <item h="1" x="2"/>
        <item x="3"/>
        <item h="1" x="0"/>
        <item h="1" x="7"/>
        <item h="1" x="9"/>
        <item h="1" x="8"/>
        <item h="1" x="1"/>
        <item h="1" x="4"/>
        <item h="1" x="6"/>
        <item h="1" x="5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2"/>
        <item x="7"/>
        <item x="0"/>
        <item x="3"/>
        <item x="4"/>
        <item x="6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h="1" x="8"/>
        <item h="1" x="6"/>
        <item h="1" x="4"/>
        <item h="1" x="7"/>
        <item x="3"/>
        <item h="1" x="2"/>
        <item x="1"/>
        <item h="1" x="5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3">
    <field x="0"/>
    <field x="1"/>
    <field x="2"/>
    <field x="6"/>
    <field x="13"/>
    <field x="11"/>
    <field x="12"/>
    <field x="14"/>
    <field x="18"/>
    <field x="17"/>
    <field x="15"/>
    <field x="16"/>
    <field x="19"/>
  </rowFields>
  <rowItems count="45">
    <i>
      <x v="37"/>
      <x v="5"/>
      <x v="5"/>
      <x v="90"/>
      <x v="7"/>
      <x v="67"/>
      <x v="66"/>
      <x v="5"/>
      <x v="2"/>
      <x v="2"/>
      <x v="883"/>
      <x v="425"/>
      <x v="3"/>
    </i>
    <i r="7">
      <x v="21"/>
      <x v="2"/>
      <x v="2"/>
      <x v="1275"/>
      <x v="575"/>
      <x v="3"/>
    </i>
    <i r="7">
      <x v="41"/>
      <x v="1"/>
      <x v="2"/>
      <x v="747"/>
      <x v="595"/>
      <x v="3"/>
    </i>
    <i r="7">
      <x v="43"/>
      <x v="2"/>
      <x v="2"/>
      <x v="852"/>
      <x v="382"/>
      <x v="3"/>
    </i>
    <i r="4">
      <x v="8"/>
      <x v="67"/>
      <x v="66"/>
      <x v="6"/>
      <x v="2"/>
      <x v="2"/>
      <x v="1000"/>
      <x v="394"/>
      <x v="3"/>
    </i>
    <i>
      <x v="59"/>
      <x v="5"/>
      <x v="5"/>
      <x v="83"/>
      <x v="18"/>
      <x v="63"/>
      <x v="36"/>
      <x v="5"/>
      <x v="2"/>
      <x v="2"/>
      <x v="930"/>
      <x v="436"/>
      <x v="3"/>
    </i>
    <i r="7">
      <x v="6"/>
      <x v="2"/>
      <x v="2"/>
      <x v="990"/>
      <x v="392"/>
      <x v="3"/>
    </i>
    <i r="7">
      <x v="21"/>
      <x v="2"/>
      <x v="2"/>
      <x v="1222"/>
      <x v="559"/>
      <x v="3"/>
    </i>
    <i r="7">
      <x v="41"/>
      <x v="1"/>
      <x v="2"/>
      <x v="774"/>
      <x v="595"/>
      <x v="3"/>
    </i>
    <i r="7">
      <x v="43"/>
      <x v="2"/>
      <x v="2"/>
      <x v="863"/>
      <x v="388"/>
      <x v="3"/>
    </i>
    <i>
      <x v="60"/>
      <x v="5"/>
      <x v="5"/>
      <x v="84"/>
      <x v="18"/>
      <x v="60"/>
      <x v="41"/>
      <x v="5"/>
      <x v="1"/>
      <x v="2"/>
      <x v="950"/>
      <x v="595"/>
      <x v="3"/>
    </i>
    <i r="7">
      <x v="6"/>
      <x v="2"/>
      <x v="2"/>
      <x v="721"/>
      <x v="298"/>
      <x v="3"/>
    </i>
    <i r="7">
      <x v="21"/>
      <x v="2"/>
      <x v="2"/>
      <x v="1251"/>
      <x v="566"/>
      <x v="3"/>
    </i>
    <i r="7">
      <x v="41"/>
      <x v="1"/>
      <x v="2"/>
      <x v="950"/>
      <x v="595"/>
      <x v="3"/>
    </i>
    <i r="7">
      <x v="43"/>
      <x v="1"/>
      <x v="2"/>
      <x v="794"/>
      <x v="595"/>
      <x v="3"/>
    </i>
    <i>
      <x v="62"/>
      <x v="5"/>
      <x v="4"/>
      <x v="85"/>
      <x v="18"/>
      <x v="33"/>
      <x v="22"/>
      <x v="5"/>
      <x v="1"/>
      <x v="2"/>
      <x v="720"/>
      <x v="595"/>
      <x v="3"/>
    </i>
    <i r="7">
      <x v="6"/>
      <x v="2"/>
      <x v="2"/>
      <x v="393"/>
      <x v="245"/>
      <x v="3"/>
    </i>
    <i r="7">
      <x v="21"/>
      <x v="2"/>
      <x v="2"/>
      <x v="1249"/>
      <x v="562"/>
      <x v="3"/>
    </i>
    <i r="7">
      <x v="41"/>
      <x v="1"/>
      <x v="2"/>
      <x v="730"/>
      <x v="595"/>
      <x v="3"/>
    </i>
    <i r="7">
      <x v="43"/>
      <x v="2"/>
      <x v="2"/>
      <x v="702"/>
      <x v="340"/>
      <x v="3"/>
    </i>
    <i>
      <x v="63"/>
      <x v="5"/>
      <x v="5"/>
      <x v="87"/>
      <x v="18"/>
      <x v="48"/>
      <x v="9"/>
      <x v="5"/>
      <x v="2"/>
      <x v="2"/>
      <x v="1076"/>
      <x v="454"/>
      <x v="3"/>
    </i>
    <i r="7">
      <x v="6"/>
      <x v="2"/>
      <x v="2"/>
      <x v="1073"/>
      <x v="429"/>
      <x v="3"/>
    </i>
    <i r="7">
      <x v="21"/>
      <x v="2"/>
      <x v="2"/>
      <x v="1207"/>
      <x v="548"/>
      <x v="3"/>
    </i>
    <i r="7">
      <x v="41"/>
      <x v="2"/>
      <x v="2"/>
      <x v="939"/>
      <x v="411"/>
      <x v="3"/>
    </i>
    <i r="7">
      <x v="43"/>
      <x v="2"/>
      <x v="2"/>
      <x v="1060"/>
      <x v="454"/>
      <x v="3"/>
    </i>
    <i>
      <x v="64"/>
      <x v="5"/>
      <x v="5"/>
      <x v="88"/>
      <x v="19"/>
      <x v="22"/>
      <x v="30"/>
      <x v="5"/>
      <x v="2"/>
      <x v="2"/>
      <x v="973"/>
      <x v="425"/>
      <x v="3"/>
    </i>
    <i r="7">
      <x v="6"/>
      <x v="2"/>
      <x v="2"/>
      <x v="878"/>
      <x v="364"/>
      <x v="3"/>
    </i>
    <i r="7">
      <x v="21"/>
      <x v="2"/>
      <x v="2"/>
      <x v="1231"/>
      <x v="559"/>
      <x v="3"/>
    </i>
    <i r="7">
      <x v="41"/>
      <x v="2"/>
      <x v="2"/>
      <x v="883"/>
      <x v="397"/>
      <x v="3"/>
    </i>
    <i r="7">
      <x v="43"/>
      <x v="2"/>
      <x v="2"/>
      <x v="758"/>
      <x v="340"/>
      <x v="3"/>
    </i>
    <i>
      <x v="65"/>
      <x v="5"/>
      <x v="6"/>
      <x v="89"/>
      <x v="19"/>
      <x v="16"/>
      <x v="50"/>
      <x v="5"/>
      <x v="2"/>
      <x v="2"/>
      <x v="1080"/>
      <x v="459"/>
      <x v="3"/>
    </i>
    <i r="7">
      <x v="6"/>
      <x v="2"/>
      <x v="2"/>
      <x v="1042"/>
      <x v="413"/>
      <x v="3"/>
    </i>
    <i r="7">
      <x v="21"/>
      <x v="2"/>
      <x v="2"/>
      <x v="1233"/>
      <x v="553"/>
      <x v="3"/>
    </i>
    <i r="7">
      <x v="41"/>
      <x v="2"/>
      <x v="2"/>
      <x v="848"/>
      <x v="382"/>
      <x v="3"/>
    </i>
    <i r="7">
      <x v="43"/>
      <x v="2"/>
      <x v="2"/>
      <x v="1085"/>
      <x v="468"/>
      <x v="3"/>
    </i>
    <i>
      <x v="75"/>
      <x v="5"/>
      <x v="5"/>
      <x v="91"/>
      <x v="19"/>
      <x v="43"/>
      <x v="76"/>
      <x v="5"/>
      <x v="2"/>
      <x v="2"/>
      <x v="774"/>
      <x v="375"/>
      <x v="3"/>
    </i>
    <i r="7">
      <x v="21"/>
      <x v="2"/>
      <x v="2"/>
      <x v="1268"/>
      <x v="572"/>
      <x v="3"/>
    </i>
    <i r="7">
      <x v="41"/>
      <x v="1"/>
      <x v="2"/>
      <x v="663"/>
      <x v="595"/>
      <x v="3"/>
    </i>
    <i r="7">
      <x v="43"/>
      <x v="2"/>
      <x v="2"/>
      <x v="589"/>
      <x v="294"/>
      <x v="3"/>
    </i>
    <i r="4">
      <x v="23"/>
      <x v="43"/>
      <x v="76"/>
      <x v="6"/>
      <x v="2"/>
      <x v="2"/>
      <x v="636"/>
      <x v="279"/>
      <x v="3"/>
    </i>
    <i>
      <x v="76"/>
      <x v="5"/>
      <x v="5"/>
      <x v="86"/>
      <x v="33"/>
      <x v="11"/>
      <x v="21"/>
      <x v="5"/>
      <x v="2"/>
      <x v="2"/>
      <x v="654"/>
      <x v="365"/>
      <x v="3"/>
    </i>
    <i r="7">
      <x v="21"/>
      <x v="2"/>
      <x v="2"/>
      <x v="1265"/>
      <x v="572"/>
      <x v="3"/>
    </i>
    <i r="7">
      <x v="41"/>
      <x v="1"/>
      <x v="2"/>
      <x v="702"/>
      <x v="595"/>
      <x v="3"/>
    </i>
    <i r="7">
      <x v="43"/>
      <x v="1"/>
      <x v="2"/>
      <x v="702"/>
      <x v="595"/>
      <x v="3"/>
    </i>
    <i r="4">
      <x v="36"/>
      <x v="11"/>
      <x v="21"/>
      <x v="6"/>
      <x v="2"/>
      <x v="2"/>
      <x v="508"/>
      <x v="265"/>
      <x v="3"/>
    </i>
  </rowItems>
  <colItems count="1">
    <i/>
  </colItems>
  <pageFields count="1">
    <pageField fld="28" hier="-1"/>
  </pageFields>
  <formats count="250">
    <format dxfId="500">
      <pivotArea field="5" type="button" dataOnly="0" labelOnly="1" outline="0"/>
    </format>
    <format dxfId="499">
      <pivotArea outline="0" collapsedLevelsAreSubtotals="1" fieldPosition="0"/>
    </format>
    <format dxfId="498">
      <pivotArea outline="0" collapsedLevelsAreSubtotals="1" fieldPosition="0"/>
    </format>
    <format dxfId="497">
      <pivotArea outline="0" collapsedLevelsAreSubtotals="1" fieldPosition="0"/>
    </format>
    <format dxfId="496">
      <pivotArea field="14" type="button" dataOnly="0" labelOnly="1" outline="0" axis="axisRow" fieldPosition="7"/>
    </format>
    <format dxfId="495">
      <pivotArea field="17" type="button" dataOnly="0" labelOnly="1" outline="0" axis="axisRow" fieldPosition="9"/>
    </format>
    <format dxfId="494">
      <pivotArea outline="0" collapsedLevelsAreSubtotals="1" fieldPosition="0">
        <references count="1">
          <reference field="0" count="30" selected="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493">
      <pivotArea type="all" dataOnly="0" outline="0" fieldPosition="0"/>
    </format>
    <format dxfId="492">
      <pivotArea outline="0" collapsedLevelsAreSubtotals="1" fieldPosition="0"/>
    </format>
    <format dxfId="491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7"/>
          </reference>
          <reference field="11" count="1">
            <x v="14"/>
          </reference>
          <reference field="13" count="1" selected="0">
            <x v="9"/>
          </reference>
        </references>
      </pivotArea>
    </format>
    <format dxfId="49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7"/>
          </reference>
          <reference field="11" count="1" selected="0">
            <x v="14"/>
          </reference>
          <reference field="12" count="1">
            <x v="56"/>
          </reference>
          <reference field="13" count="1" selected="0">
            <x v="9"/>
          </reference>
        </references>
      </pivotArea>
    </format>
    <format dxfId="48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7"/>
          </reference>
          <reference field="13" count="1">
            <x v="9"/>
          </reference>
        </references>
      </pivotArea>
    </format>
    <format dxfId="488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"/>
          </reference>
          <reference field="11" count="1">
            <x v="73"/>
          </reference>
          <reference field="13" count="1" selected="0">
            <x v="5"/>
          </reference>
        </references>
      </pivotArea>
    </format>
    <format dxfId="487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6"/>
          </reference>
          <reference field="11" count="1">
            <x v="19"/>
          </reference>
          <reference field="13" count="1" selected="0">
            <x v="1"/>
          </reference>
        </references>
      </pivotArea>
    </format>
    <format dxfId="486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8"/>
          </reference>
          <reference field="11" count="1">
            <x v="18"/>
          </reference>
          <reference field="13" count="1" selected="0">
            <x v="10"/>
          </reference>
        </references>
      </pivotArea>
    </format>
    <format dxfId="485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9"/>
          </reference>
          <reference field="11" count="1">
            <x v="46"/>
          </reference>
          <reference field="13" count="1" selected="0">
            <x v="25"/>
          </reference>
        </references>
      </pivotArea>
    </format>
    <format dxfId="484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0"/>
          </reference>
          <reference field="11" count="1">
            <x v="10"/>
          </reference>
          <reference field="13" count="1" selected="0">
            <x v="35"/>
          </reference>
        </references>
      </pivotArea>
    </format>
    <format dxfId="483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0"/>
          </reference>
          <reference field="11" count="1">
            <x v="6"/>
          </reference>
          <reference field="13" count="1" selected="0">
            <x v="39"/>
          </reference>
        </references>
      </pivotArea>
    </format>
    <format dxfId="482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"/>
          </reference>
          <reference field="11" count="1">
            <x v="61"/>
          </reference>
          <reference field="13" count="1" selected="0">
            <x v="20"/>
          </reference>
        </references>
      </pivotArea>
    </format>
    <format dxfId="481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"/>
          </reference>
          <reference field="11" count="1" selected="0">
            <x v="73"/>
          </reference>
          <reference field="12" count="1">
            <x v="34"/>
          </reference>
          <reference field="13" count="1" selected="0">
            <x v="5"/>
          </reference>
        </references>
      </pivotArea>
    </format>
    <format dxfId="480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6"/>
          </reference>
          <reference field="11" count="1" selected="0">
            <x v="19"/>
          </reference>
          <reference field="12" count="1">
            <x v="38"/>
          </reference>
          <reference field="13" count="1" selected="0">
            <x v="1"/>
          </reference>
        </references>
      </pivotArea>
    </format>
    <format dxfId="479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8"/>
          </reference>
          <reference field="11" count="1" selected="0">
            <x v="18"/>
          </reference>
          <reference field="12" count="1">
            <x v="54"/>
          </reference>
          <reference field="13" count="1" selected="0">
            <x v="10"/>
          </reference>
        </references>
      </pivotArea>
    </format>
    <format dxfId="47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9"/>
          </reference>
          <reference field="11" count="1" selected="0">
            <x v="46"/>
          </reference>
          <reference field="12" count="1">
            <x v="70"/>
          </reference>
          <reference field="13" count="1" selected="0">
            <x v="25"/>
          </reference>
        </references>
      </pivotArea>
    </format>
    <format dxfId="477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0"/>
          </reference>
          <reference field="11" count="1" selected="0">
            <x v="10"/>
          </reference>
          <reference field="12" count="1">
            <x v="20"/>
          </reference>
          <reference field="13" count="1" selected="0">
            <x v="35"/>
          </reference>
        </references>
      </pivotArea>
    </format>
    <format dxfId="476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0"/>
          </reference>
          <reference field="11" count="1" selected="0">
            <x v="6"/>
          </reference>
          <reference field="12" count="1">
            <x v="51"/>
          </reference>
          <reference field="13" count="1" selected="0">
            <x v="39"/>
          </reference>
        </references>
      </pivotArea>
    </format>
    <format dxfId="475">
      <pivotArea dataOnly="0" labelOnly="1" outline="0" fieldPosition="0">
        <references count="7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"/>
          </reference>
          <reference field="11" count="1" selected="0">
            <x v="61"/>
          </reference>
          <reference field="12" count="1">
            <x v="77"/>
          </reference>
          <reference field="13" count="1" selected="0">
            <x v="20"/>
          </reference>
        </references>
      </pivotArea>
    </format>
    <format dxfId="47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8"/>
          </reference>
          <reference field="13" count="1">
            <x v="10"/>
          </reference>
        </references>
      </pivotArea>
    </format>
    <format dxfId="473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9"/>
          </reference>
          <reference field="13" count="1">
            <x v="25"/>
          </reference>
        </references>
      </pivotArea>
    </format>
    <format dxfId="472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0"/>
          </reference>
          <reference field="13" count="1">
            <x v="35"/>
          </reference>
        </references>
      </pivotArea>
    </format>
    <format dxfId="471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0"/>
          </reference>
          <reference field="13" count="1">
            <x v="39"/>
          </reference>
        </references>
      </pivotArea>
    </format>
    <format dxfId="470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"/>
          </reference>
          <reference field="13" count="1">
            <x v="20"/>
          </reference>
        </references>
      </pivotArea>
    </format>
    <format dxfId="46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1"/>
          </reference>
          <reference field="13" count="1">
            <x v="4"/>
          </reference>
        </references>
      </pivotArea>
    </format>
    <format dxfId="4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"/>
          </reference>
          <reference field="13" count="1">
            <x v="1"/>
          </reference>
        </references>
      </pivotArea>
    </format>
    <format dxfId="46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0"/>
          </reference>
          <reference field="13" count="1">
            <x v="7"/>
          </reference>
        </references>
      </pivotArea>
    </format>
    <format dxfId="46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2"/>
          </reference>
          <reference field="13" count="1">
            <x v="5"/>
          </reference>
        </references>
      </pivotArea>
    </format>
    <format dxfId="465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6"/>
          </reference>
          <reference field="13" count="1">
            <x v="4"/>
          </reference>
        </references>
      </pivotArea>
    </format>
    <format dxfId="46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1"/>
          </reference>
          <reference field="13" count="1">
            <x v="3"/>
          </reference>
        </references>
      </pivotArea>
    </format>
    <format dxfId="46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2"/>
          </reference>
          <reference field="13" count="1">
            <x v="1"/>
          </reference>
        </references>
      </pivotArea>
    </format>
    <format dxfId="46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8"/>
          </reference>
          <reference field="13" count="1">
            <x v="1"/>
          </reference>
        </references>
      </pivotArea>
    </format>
    <format dxfId="46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9"/>
          </reference>
          <reference field="13" count="1">
            <x v="2"/>
          </reference>
        </references>
      </pivotArea>
    </format>
    <format dxfId="46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5"/>
          </reference>
          <reference field="13" count="1">
            <x v="16"/>
          </reference>
        </references>
      </pivotArea>
    </format>
    <format dxfId="45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0"/>
          </reference>
          <reference field="13" count="1">
            <x v="17"/>
          </reference>
        </references>
      </pivotArea>
    </format>
    <format dxfId="45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4"/>
          </reference>
          <reference field="13" count="1">
            <x v="14"/>
          </reference>
        </references>
      </pivotArea>
    </format>
    <format dxfId="457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7"/>
          </reference>
          <reference field="13" count="1">
            <x v="15"/>
          </reference>
        </references>
      </pivotArea>
    </format>
    <format dxfId="456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6"/>
          </reference>
          <reference field="13" count="1">
            <x v="11"/>
          </reference>
        </references>
      </pivotArea>
    </format>
    <format dxfId="455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"/>
          </reference>
          <reference field="13" count="1">
            <x v="22"/>
          </reference>
        </references>
      </pivotArea>
    </format>
    <format dxfId="454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5"/>
          </reference>
          <reference field="13" count="1">
            <x v="30"/>
          </reference>
        </references>
      </pivotArea>
    </format>
    <format dxfId="453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4"/>
          </reference>
          <reference field="13" count="1">
            <x v="28"/>
          </reference>
        </references>
      </pivotArea>
    </format>
    <format dxfId="452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3"/>
          </reference>
          <reference field="13" count="1">
            <x v="31"/>
          </reference>
        </references>
      </pivotArea>
    </format>
    <format dxfId="451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"/>
          </reference>
          <reference field="13" count="1">
            <x v="32"/>
          </reference>
        </references>
      </pivotArea>
    </format>
    <format dxfId="450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2"/>
          </reference>
          <reference field="13" count="1">
            <x v="34"/>
          </reference>
        </references>
      </pivotArea>
    </format>
    <format dxfId="449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1"/>
          </reference>
          <reference field="13" count="1">
            <x v="37"/>
          </reference>
        </references>
      </pivotArea>
    </format>
    <format dxfId="448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3"/>
          </reference>
          <reference field="13" count="1">
            <x v="38"/>
          </reference>
        </references>
      </pivotArea>
    </format>
    <format dxfId="44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1"/>
          </reference>
          <reference field="11" count="1">
            <x v="59"/>
          </reference>
          <reference field="13" count="1" selected="0">
            <x v="4"/>
          </reference>
        </references>
      </pivotArea>
    </format>
    <format dxfId="44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2"/>
          </reference>
          <reference field="11" count="1">
            <x v="58"/>
          </reference>
          <reference field="13" count="1" selected="0">
            <x v="4"/>
          </reference>
        </references>
      </pivotArea>
    </format>
    <format dxfId="445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3"/>
          </reference>
          <reference field="11" count="1">
            <x v="56"/>
          </reference>
          <reference field="13" count="1" selected="0">
            <x v="4"/>
          </reference>
        </references>
      </pivotArea>
    </format>
    <format dxfId="44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5"/>
          </reference>
          <reference field="11" count="1">
            <x v="50"/>
          </reference>
          <reference field="13" count="1" selected="0">
            <x v="4"/>
          </reference>
        </references>
      </pivotArea>
    </format>
    <format dxfId="44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4"/>
          </reference>
          <reference field="11" count="1">
            <x v="51"/>
          </reference>
          <reference field="13" count="1" selected="0">
            <x v="4"/>
          </reference>
        </references>
      </pivotArea>
    </format>
    <format dxfId="44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"/>
          </reference>
          <reference field="11" count="1">
            <x v="41"/>
          </reference>
          <reference field="13" count="1" selected="0">
            <x v="1"/>
          </reference>
        </references>
      </pivotArea>
    </format>
    <format dxfId="44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"/>
          </reference>
          <reference field="11" count="1">
            <x v="42"/>
          </reference>
          <reference field="13" count="1" selected="0">
            <x v="1"/>
          </reference>
        </references>
      </pivotArea>
    </format>
    <format dxfId="44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6"/>
          </reference>
          <reference field="11" count="1">
            <x v="35"/>
          </reference>
          <reference field="13" count="1" selected="0">
            <x v="1"/>
          </reference>
        </references>
      </pivotArea>
    </format>
    <format dxfId="43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8"/>
          </reference>
          <reference field="11" count="1">
            <x v="40"/>
          </reference>
          <reference field="13" count="1" selected="0">
            <x v="1"/>
          </reference>
        </references>
      </pivotArea>
    </format>
    <format dxfId="43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2"/>
          </reference>
          <reference field="11" count="1">
            <x v="64"/>
          </reference>
          <reference field="13" count="1" selected="0">
            <x v="1"/>
          </reference>
        </references>
      </pivotArea>
    </format>
    <format dxfId="43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1"/>
          </reference>
          <reference field="11" count="1">
            <x v="65"/>
          </reference>
          <reference field="13" count="1" selected="0">
            <x v="1"/>
          </reference>
        </references>
      </pivotArea>
    </format>
    <format dxfId="43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4"/>
          </reference>
          <reference field="11" count="1">
            <x v="57"/>
          </reference>
          <reference field="13" count="1" selected="0">
            <x v="1"/>
          </reference>
        </references>
      </pivotArea>
    </format>
    <format dxfId="43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3"/>
          </reference>
          <reference field="11" count="1">
            <x v="62"/>
          </reference>
          <reference field="13" count="1" selected="0">
            <x v="1"/>
          </reference>
        </references>
      </pivotArea>
    </format>
    <format dxfId="43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9"/>
          </reference>
          <reference field="11" count="1">
            <x v="44"/>
          </reference>
          <reference field="13" count="1" selected="0">
            <x v="1"/>
          </reference>
        </references>
      </pivotArea>
    </format>
    <format dxfId="43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7"/>
          </reference>
          <reference field="11" count="1">
            <x v="38"/>
          </reference>
          <reference field="13" count="1" selected="0">
            <x v="1"/>
          </reference>
        </references>
      </pivotArea>
    </format>
    <format dxfId="43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0"/>
          </reference>
          <reference field="11" count="1">
            <x v="68"/>
          </reference>
          <reference field="13" count="1" selected="0">
            <x v="7"/>
          </reference>
        </references>
      </pivotArea>
    </format>
    <format dxfId="43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1"/>
          </reference>
          <reference field="11" count="1">
            <x v="66"/>
          </reference>
          <reference field="13" count="1" selected="0">
            <x v="7"/>
          </reference>
        </references>
      </pivotArea>
    </format>
    <format dxfId="43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2"/>
          </reference>
          <reference field="11" count="1">
            <x v="75"/>
          </reference>
          <reference field="13" count="1" selected="0">
            <x v="5"/>
          </reference>
        </references>
      </pivotArea>
    </format>
    <format dxfId="42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"/>
          </reference>
          <reference field="11" count="1">
            <x v="74"/>
          </reference>
          <reference field="13" count="1" selected="0">
            <x v="5"/>
          </reference>
        </references>
      </pivotArea>
    </format>
    <format dxfId="428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"/>
          </reference>
          <reference field="11" count="1">
            <x v="77"/>
          </reference>
          <reference field="13" count="1" selected="0">
            <x v="5"/>
          </reference>
        </references>
      </pivotArea>
    </format>
    <format dxfId="42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"/>
          </reference>
          <reference field="11" count="1">
            <x v="72"/>
          </reference>
          <reference field="13" count="1" selected="0">
            <x v="5"/>
          </reference>
        </references>
      </pivotArea>
    </format>
    <format dxfId="42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6"/>
          </reference>
          <reference field="11" count="1">
            <x v="36"/>
          </reference>
          <reference field="13" count="1" selected="0">
            <x v="4"/>
          </reference>
        </references>
      </pivotArea>
    </format>
    <format dxfId="425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7"/>
          </reference>
          <reference field="11" count="1">
            <x v="37"/>
          </reference>
          <reference field="13" count="1" selected="0">
            <x v="4"/>
          </reference>
        </references>
      </pivotArea>
    </format>
    <format dxfId="42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8"/>
          </reference>
          <reference field="11" count="1">
            <x v="27"/>
          </reference>
          <reference field="13" count="1" selected="0">
            <x v="4"/>
          </reference>
        </references>
      </pivotArea>
    </format>
    <format dxfId="423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9"/>
          </reference>
          <reference field="11" count="1">
            <x v="26"/>
          </reference>
          <reference field="13" count="1" selected="0">
            <x v="4"/>
          </reference>
        </references>
      </pivotArea>
    </format>
    <format dxfId="422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1"/>
          </reference>
          <reference field="11" count="1">
            <x v="23"/>
          </reference>
          <reference field="13" count="1" selected="0">
            <x v="3"/>
          </reference>
        </references>
      </pivotArea>
    </format>
    <format dxfId="42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2"/>
          </reference>
          <reference field="11" count="1">
            <x v="25"/>
          </reference>
          <reference field="13" count="1" selected="0">
            <x v="1"/>
          </reference>
        </references>
      </pivotArea>
    </format>
    <format dxfId="420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5"/>
          </reference>
          <reference field="11" count="1">
            <x v="15"/>
          </reference>
          <reference field="13" count="1" selected="0">
            <x v="1"/>
          </reference>
        </references>
      </pivotArea>
    </format>
    <format dxfId="419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8"/>
          </reference>
          <reference field="11" count="1">
            <x v="12"/>
          </reference>
          <reference field="13" count="1" selected="0">
            <x v="1"/>
          </reference>
        </references>
      </pivotArea>
    </format>
    <format dxfId="418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9"/>
          </reference>
          <reference field="11" count="1">
            <x v="13"/>
          </reference>
          <reference field="13" count="1" selected="0">
            <x v="2"/>
          </reference>
        </references>
      </pivotArea>
    </format>
    <format dxfId="417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5"/>
          </reference>
          <reference field="11" count="1">
            <x v="3"/>
          </reference>
          <reference field="13" count="1" selected="0">
            <x v="16"/>
          </reference>
        </references>
      </pivotArea>
    </format>
    <format dxfId="416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0"/>
          </reference>
          <reference field="11" count="1">
            <x v="0"/>
          </reference>
          <reference field="13" count="1" selected="0">
            <x v="17"/>
          </reference>
        </references>
      </pivotArea>
    </format>
    <format dxfId="415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4"/>
          </reference>
          <reference field="11" count="1">
            <x v="4"/>
          </reference>
          <reference field="13" count="1" selected="0">
            <x v="14"/>
          </reference>
        </references>
      </pivotArea>
    </format>
    <format dxfId="414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7"/>
          </reference>
          <reference field="11" count="1">
            <x v="8"/>
          </reference>
          <reference field="13" count="1" selected="0">
            <x v="15"/>
          </reference>
        </references>
      </pivotArea>
    </format>
    <format dxfId="413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6"/>
          </reference>
          <reference field="11" count="1">
            <x v="2"/>
          </reference>
          <reference field="13" count="1" selected="0">
            <x v="11"/>
          </reference>
        </references>
      </pivotArea>
    </format>
    <format dxfId="412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"/>
          </reference>
          <reference field="11" count="1">
            <x v="43"/>
          </reference>
          <reference field="13" count="1" selected="0">
            <x v="22"/>
          </reference>
        </references>
      </pivotArea>
    </format>
    <format dxfId="41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5"/>
          </reference>
          <reference field="11" count="1">
            <x v="53"/>
          </reference>
          <reference field="13" count="1" selected="0">
            <x v="30"/>
          </reference>
        </references>
      </pivotArea>
    </format>
    <format dxfId="41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4"/>
          </reference>
          <reference field="11" count="1">
            <x v="54"/>
          </reference>
          <reference field="13" count="1" selected="0">
            <x v="28"/>
          </reference>
        </references>
      </pivotArea>
    </format>
    <format dxfId="409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3"/>
          </reference>
          <reference field="11" count="1">
            <x v="39"/>
          </reference>
          <reference field="13" count="1" selected="0">
            <x v="31"/>
          </reference>
        </references>
      </pivotArea>
    </format>
    <format dxfId="408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"/>
          </reference>
          <reference field="11" count="1">
            <x v="31"/>
          </reference>
          <reference field="13" count="1" selected="0">
            <x v="32"/>
          </reference>
        </references>
      </pivotArea>
    </format>
    <format dxfId="407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2"/>
          </reference>
          <reference field="11" count="1">
            <x v="17"/>
          </reference>
          <reference field="13" count="1" selected="0">
            <x v="34"/>
          </reference>
        </references>
      </pivotArea>
    </format>
    <format dxfId="406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1"/>
          </reference>
          <reference field="11" count="1">
            <x v="5"/>
          </reference>
          <reference field="13" count="1" selected="0">
            <x v="37"/>
          </reference>
        </references>
      </pivotArea>
    </format>
    <format dxfId="405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3"/>
          </reference>
          <reference field="11" count="1">
            <x v="1"/>
          </reference>
          <reference field="13" count="1" selected="0">
            <x v="38"/>
          </reference>
        </references>
      </pivotArea>
    </format>
    <format dxfId="40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1"/>
          </reference>
          <reference field="11" count="1" selected="0">
            <x v="59"/>
          </reference>
          <reference field="12" count="1">
            <x v="18"/>
          </reference>
          <reference field="13" count="1" selected="0">
            <x v="4"/>
          </reference>
        </references>
      </pivotArea>
    </format>
    <format dxfId="403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2"/>
          </reference>
          <reference field="11" count="1" selected="0">
            <x v="58"/>
          </reference>
          <reference field="12" count="1">
            <x v="17"/>
          </reference>
          <reference field="13" count="1" selected="0">
            <x v="4"/>
          </reference>
        </references>
      </pivotArea>
    </format>
    <format dxfId="402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3"/>
          </reference>
          <reference field="11" count="1" selected="0">
            <x v="56"/>
          </reference>
          <reference field="12" count="1">
            <x v="16"/>
          </reference>
          <reference field="13" count="1" selected="0">
            <x v="4"/>
          </reference>
        </references>
      </pivotArea>
    </format>
    <format dxfId="401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5"/>
          </reference>
          <reference field="11" count="1" selected="0">
            <x v="50"/>
          </reference>
          <reference field="12" count="1">
            <x v="12"/>
          </reference>
          <reference field="13" count="1" selected="0">
            <x v="4"/>
          </reference>
        </references>
      </pivotArea>
    </format>
    <format dxfId="400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4"/>
          </reference>
          <reference field="11" count="1" selected="0">
            <x v="51"/>
          </reference>
          <reference field="12" count="1">
            <x v="11"/>
          </reference>
          <reference field="13" count="1" selected="0">
            <x v="4"/>
          </reference>
        </references>
      </pivotArea>
    </format>
    <format dxfId="399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"/>
          </reference>
          <reference field="11" count="1" selected="0">
            <x v="41"/>
          </reference>
          <reference field="12" count="1">
            <x v="48"/>
          </reference>
          <reference field="13" count="1" selected="0">
            <x v="1"/>
          </reference>
        </references>
      </pivotArea>
    </format>
    <format dxfId="398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"/>
          </reference>
          <reference field="11" count="1" selected="0">
            <x v="42"/>
          </reference>
          <reference field="12" count="1">
            <x v="47"/>
          </reference>
          <reference field="13" count="1" selected="0">
            <x v="1"/>
          </reference>
        </references>
      </pivotArea>
    </format>
    <format dxfId="397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6"/>
          </reference>
          <reference field="11" count="1" selected="0">
            <x v="35"/>
          </reference>
          <reference field="12" count="1">
            <x v="28"/>
          </reference>
          <reference field="13" count="1" selected="0">
            <x v="1"/>
          </reference>
        </references>
      </pivotArea>
    </format>
    <format dxfId="396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8"/>
          </reference>
          <reference field="11" count="1" selected="0">
            <x v="40"/>
          </reference>
          <reference field="12" count="1">
            <x v="29"/>
          </reference>
          <reference field="13" count="1" selected="0">
            <x v="1"/>
          </reference>
        </references>
      </pivotArea>
    </format>
    <format dxfId="395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2"/>
          </reference>
          <reference field="11" count="1" selected="0">
            <x v="64"/>
          </reference>
          <reference field="12" count="1">
            <x v="39"/>
          </reference>
          <reference field="13" count="1" selected="0">
            <x v="1"/>
          </reference>
        </references>
      </pivotArea>
    </format>
    <format dxfId="394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1"/>
          </reference>
          <reference field="11" count="1" selected="0">
            <x v="65"/>
          </reference>
          <reference field="12" count="1">
            <x v="33"/>
          </reference>
          <reference field="13" count="1" selected="0">
            <x v="1"/>
          </reference>
        </references>
      </pivotArea>
    </format>
    <format dxfId="393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4"/>
          </reference>
          <reference field="11" count="1" selected="0">
            <x v="57"/>
          </reference>
          <reference field="12" count="1">
            <x v="32"/>
          </reference>
          <reference field="13" count="1" selected="0">
            <x v="1"/>
          </reference>
        </references>
      </pivotArea>
    </format>
    <format dxfId="392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3"/>
          </reference>
          <reference field="11" count="1" selected="0">
            <x v="62"/>
          </reference>
          <reference field="12" count="1">
            <x v="37"/>
          </reference>
          <reference field="13" count="1" selected="0">
            <x v="1"/>
          </reference>
        </references>
      </pivotArea>
    </format>
    <format dxfId="391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9"/>
          </reference>
          <reference field="11" count="1" selected="0">
            <x v="44"/>
          </reference>
          <reference field="12" count="1">
            <x v="27"/>
          </reference>
          <reference field="13" count="1" selected="0">
            <x v="1"/>
          </reference>
        </references>
      </pivotArea>
    </format>
    <format dxfId="390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7"/>
          </reference>
          <reference field="11" count="1" selected="0">
            <x v="38"/>
          </reference>
          <reference field="12" count="1">
            <x v="25"/>
          </reference>
          <reference field="13" count="1" selected="0">
            <x v="1"/>
          </reference>
        </references>
      </pivotArea>
    </format>
    <format dxfId="389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0"/>
          </reference>
          <reference field="11" count="1" selected="0">
            <x v="68"/>
          </reference>
          <reference field="12" count="1">
            <x v="67"/>
          </reference>
          <reference field="13" count="1" selected="0">
            <x v="7"/>
          </reference>
        </references>
      </pivotArea>
    </format>
    <format dxfId="388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1"/>
          </reference>
          <reference field="11" count="1" selected="0">
            <x v="66"/>
          </reference>
          <reference field="12" count="1">
            <x v="68"/>
          </reference>
          <reference field="13" count="1" selected="0">
            <x v="7"/>
          </reference>
        </references>
      </pivotArea>
    </format>
    <format dxfId="387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2"/>
          </reference>
          <reference field="11" count="1" selected="0">
            <x v="75"/>
          </reference>
          <reference field="12" count="1">
            <x v="45"/>
          </reference>
          <reference field="13" count="1" selected="0">
            <x v="5"/>
          </reference>
        </references>
      </pivotArea>
    </format>
    <format dxfId="386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"/>
          </reference>
          <reference field="11" count="1" selected="0">
            <x v="74"/>
          </reference>
          <reference field="12" count="1">
            <x v="46"/>
          </reference>
          <reference field="13" count="1" selected="0">
            <x v="5"/>
          </reference>
        </references>
      </pivotArea>
    </format>
    <format dxfId="385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"/>
          </reference>
          <reference field="11" count="1" selected="0">
            <x v="77"/>
          </reference>
          <reference field="12" count="1">
            <x v="60"/>
          </reference>
          <reference field="13" count="1" selected="0">
            <x v="5"/>
          </reference>
        </references>
      </pivotArea>
    </format>
    <format dxfId="384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"/>
          </reference>
          <reference field="11" count="1" selected="0">
            <x v="72"/>
          </reference>
          <reference field="12" count="1">
            <x v="61"/>
          </reference>
          <reference field="13" count="1" selected="0">
            <x v="5"/>
          </reference>
        </references>
      </pivotArea>
    </format>
    <format dxfId="38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6"/>
          </reference>
          <reference field="11" count="1" selected="0">
            <x v="36"/>
          </reference>
          <reference field="12" count="1">
            <x v="13"/>
          </reference>
          <reference field="13" count="1" selected="0">
            <x v="4"/>
          </reference>
        </references>
      </pivotArea>
    </format>
    <format dxfId="38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7"/>
          </reference>
          <reference field="11" count="1" selected="0">
            <x v="37"/>
          </reference>
          <reference field="12" count="1">
            <x v="10"/>
          </reference>
          <reference field="13" count="1" selected="0">
            <x v="4"/>
          </reference>
        </references>
      </pivotArea>
    </format>
    <format dxfId="38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8"/>
          </reference>
          <reference field="11" count="1" selected="0">
            <x v="27"/>
          </reference>
          <reference field="12" count="1">
            <x v="7"/>
          </reference>
          <reference field="13" count="1" selected="0">
            <x v="4"/>
          </reference>
        </references>
      </pivotArea>
    </format>
    <format dxfId="38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9"/>
          </reference>
          <reference field="11" count="1" selected="0">
            <x v="26"/>
          </reference>
          <reference field="12" count="1">
            <x v="6"/>
          </reference>
          <reference field="13" count="1" selected="0">
            <x v="4"/>
          </reference>
        </references>
      </pivotArea>
    </format>
    <format dxfId="37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1"/>
          </reference>
          <reference field="11" count="1" selected="0">
            <x v="23"/>
          </reference>
          <reference field="12" count="1">
            <x v="43"/>
          </reference>
          <reference field="13" count="1" selected="0">
            <x v="3"/>
          </reference>
        </references>
      </pivotArea>
    </format>
    <format dxfId="37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2"/>
          </reference>
          <reference field="11" count="1" selected="0">
            <x v="25"/>
          </reference>
          <reference field="12" count="1">
            <x v="35"/>
          </reference>
          <reference field="13" count="1" selected="0">
            <x v="1"/>
          </reference>
        </references>
      </pivotArea>
    </format>
    <format dxfId="37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5"/>
          </reference>
          <reference field="11" count="1" selected="0">
            <x v="15"/>
          </reference>
          <reference field="12" count="1">
            <x v="57"/>
          </reference>
          <reference field="13" count="1" selected="0">
            <x v="1"/>
          </reference>
        </references>
      </pivotArea>
    </format>
    <format dxfId="376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8"/>
          </reference>
          <reference field="11" count="1" selected="0">
            <x v="12"/>
          </reference>
          <reference field="12" count="1">
            <x v="59"/>
          </reference>
          <reference field="13" count="1" selected="0">
            <x v="1"/>
          </reference>
        </references>
      </pivotArea>
    </format>
    <format dxfId="375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9"/>
          </reference>
          <reference field="11" count="1" selected="0">
            <x v="13"/>
          </reference>
          <reference field="12" count="1">
            <x v="58"/>
          </reference>
          <reference field="13" count="1" selected="0">
            <x v="2"/>
          </reference>
        </references>
      </pivotArea>
    </format>
    <format dxfId="374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5"/>
          </reference>
          <reference field="11" count="1" selected="0">
            <x v="3"/>
          </reference>
          <reference field="12" count="1">
            <x v="1"/>
          </reference>
          <reference field="13" count="1" selected="0">
            <x v="16"/>
          </reference>
        </references>
      </pivotArea>
    </format>
    <format dxfId="373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0"/>
          </reference>
          <reference field="11" count="1" selected="0">
            <x v="0"/>
          </reference>
          <reference field="12" count="1">
            <x v="5"/>
          </reference>
          <reference field="13" count="1" selected="0">
            <x v="17"/>
          </reference>
        </references>
      </pivotArea>
    </format>
    <format dxfId="372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4"/>
          </reference>
          <reference field="11" count="1" selected="0">
            <x v="4"/>
          </reference>
          <reference field="12" count="1">
            <x v="2"/>
          </reference>
          <reference field="13" count="1" selected="0">
            <x v="14"/>
          </reference>
        </references>
      </pivotArea>
    </format>
    <format dxfId="371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7"/>
          </reference>
          <reference field="11" count="1" selected="0">
            <x v="8"/>
          </reference>
          <reference field="12" count="1">
            <x v="3"/>
          </reference>
          <reference field="13" count="1" selected="0">
            <x v="15"/>
          </reference>
        </references>
      </pivotArea>
    </format>
    <format dxfId="370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6"/>
          </reference>
          <reference field="11" count="1" selected="0">
            <x v="2"/>
          </reference>
          <reference field="12" count="1">
            <x v="0"/>
          </reference>
          <reference field="13" count="1" selected="0">
            <x v="11"/>
          </reference>
        </references>
      </pivotArea>
    </format>
    <format dxfId="36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"/>
          </reference>
          <reference field="11" count="1" selected="0">
            <x v="43"/>
          </reference>
          <reference field="12" count="1">
            <x v="76"/>
          </reference>
          <reference field="13" count="1" selected="0">
            <x v="22"/>
          </reference>
        </references>
      </pivotArea>
    </format>
    <format dxfId="36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5"/>
          </reference>
          <reference field="11" count="1" selected="0">
            <x v="53"/>
          </reference>
          <reference field="12" count="1">
            <x v="74"/>
          </reference>
          <reference field="13" count="1" selected="0">
            <x v="30"/>
          </reference>
        </references>
      </pivotArea>
    </format>
    <format dxfId="367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4"/>
          </reference>
          <reference field="11" count="1" selected="0">
            <x v="54"/>
          </reference>
          <reference field="12" count="1">
            <x v="73"/>
          </reference>
          <reference field="13" count="1" selected="0">
            <x v="28"/>
          </reference>
        </references>
      </pivotArea>
    </format>
    <format dxfId="366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3"/>
          </reference>
          <reference field="11" count="1" selected="0">
            <x v="39"/>
          </reference>
          <reference field="12" count="1">
            <x v="72"/>
          </reference>
          <reference field="13" count="1" selected="0">
            <x v="31"/>
          </reference>
        </references>
      </pivotArea>
    </format>
    <format dxfId="365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"/>
          </reference>
          <reference field="11" count="1" selected="0">
            <x v="31"/>
          </reference>
          <reference field="12" count="1">
            <x v="44"/>
          </reference>
          <reference field="13" count="1" selected="0">
            <x v="32"/>
          </reference>
        </references>
      </pivotArea>
    </format>
    <format dxfId="364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2"/>
          </reference>
          <reference field="11" count="1" selected="0">
            <x v="17"/>
          </reference>
          <reference field="12" count="1">
            <x v="23"/>
          </reference>
          <reference field="13" count="1" selected="0">
            <x v="34"/>
          </reference>
        </references>
      </pivotArea>
    </format>
    <format dxfId="363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1"/>
          </reference>
          <reference field="11" count="1" selected="0">
            <x v="5"/>
          </reference>
          <reference field="12" count="1">
            <x v="19"/>
          </reference>
          <reference field="13" count="1" selected="0">
            <x v="37"/>
          </reference>
        </references>
      </pivotArea>
    </format>
    <format dxfId="362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3"/>
          </reference>
          <reference field="11" count="1" selected="0">
            <x v="1"/>
          </reference>
          <reference field="12" count="1">
            <x v="14"/>
          </reference>
          <reference field="13" count="1" selected="0">
            <x v="38"/>
          </reference>
        </references>
      </pivotArea>
    </format>
    <format dxfId="361">
      <pivotArea dataOnly="0" labelOnly="1" outline="0" fieldPosition="0">
        <references count="5">
          <reference field="0" count="1" selected="0">
            <x v="38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3" count="1">
            <x v="7"/>
          </reference>
        </references>
      </pivotArea>
    </format>
    <format dxfId="360">
      <pivotArea field="19" type="button" dataOnly="0" labelOnly="1" outline="0" axis="axisRow" fieldPosition="12"/>
    </format>
    <format dxfId="359">
      <pivotArea field="13" type="button" dataOnly="0" labelOnly="1" outline="0" axis="axisRow" fieldPosition="4"/>
    </format>
    <format dxfId="358">
      <pivotArea dataOnly="0" labelOnly="1" outline="0" fieldPosition="0">
        <references count="5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3" count="2">
            <x v="7"/>
            <x v="8"/>
          </reference>
        </references>
      </pivotArea>
    </format>
    <format dxfId="357">
      <pivotArea dataOnly="0" labelOnly="1" outline="0" fieldPosition="0">
        <references count="5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3" count="1">
            <x v="18"/>
          </reference>
        </references>
      </pivotArea>
    </format>
    <format dxfId="356">
      <pivotArea dataOnly="0" labelOnly="1" outline="0" fieldPosition="0">
        <references count="5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3" count="2">
            <x v="19"/>
            <x v="23"/>
          </reference>
        </references>
      </pivotArea>
    </format>
    <format dxfId="355">
      <pivotArea dataOnly="0" labelOnly="1" outline="0" fieldPosition="0">
        <references count="5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3" count="2">
            <x v="33"/>
            <x v="36"/>
          </reference>
        </references>
      </pivotArea>
    </format>
    <format dxfId="354">
      <pivotArea dataOnly="0" labelOnly="1" outline="0" fieldPosition="0">
        <references count="6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>
            <x v="67"/>
          </reference>
          <reference field="13" count="1" selected="0">
            <x v="7"/>
          </reference>
        </references>
      </pivotArea>
    </format>
    <format dxfId="353">
      <pivotArea dataOnly="0" labelOnly="1" outline="0" fieldPosition="0">
        <references count="6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>
            <x v="63"/>
          </reference>
          <reference field="13" count="1" selected="0">
            <x v="18"/>
          </reference>
        </references>
      </pivotArea>
    </format>
    <format dxfId="352">
      <pivotArea dataOnly="0" labelOnly="1" outline="0" fieldPosition="0">
        <references count="6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>
            <x v="60"/>
          </reference>
          <reference field="13" count="1" selected="0">
            <x v="18"/>
          </reference>
        </references>
      </pivotArea>
    </format>
    <format dxfId="351">
      <pivotArea dataOnly="0" labelOnly="1" outline="0" fieldPosition="0">
        <references count="6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>
            <x v="33"/>
          </reference>
          <reference field="13" count="1" selected="0">
            <x v="18"/>
          </reference>
        </references>
      </pivotArea>
    </format>
    <format dxfId="350">
      <pivotArea dataOnly="0" labelOnly="1" outline="0" fieldPosition="0">
        <references count="6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>
            <x v="48"/>
          </reference>
          <reference field="13" count="1" selected="0">
            <x v="18"/>
          </reference>
        </references>
      </pivotArea>
    </format>
    <format dxfId="349">
      <pivotArea dataOnly="0" labelOnly="1" outline="0" fieldPosition="0">
        <references count="6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>
            <x v="22"/>
          </reference>
          <reference field="13" count="1" selected="0">
            <x v="19"/>
          </reference>
        </references>
      </pivotArea>
    </format>
    <format dxfId="348">
      <pivotArea dataOnly="0" labelOnly="1" outline="0" fieldPosition="0">
        <references count="6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>
            <x v="16"/>
          </reference>
          <reference field="13" count="1" selected="0">
            <x v="19"/>
          </reference>
        </references>
      </pivotArea>
    </format>
    <format dxfId="347">
      <pivotArea dataOnly="0" labelOnly="1" outline="0" fieldPosition="0">
        <references count="6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>
            <x v="43"/>
          </reference>
          <reference field="13" count="1" selected="0">
            <x v="19"/>
          </reference>
        </references>
      </pivotArea>
    </format>
    <format dxfId="346">
      <pivotArea dataOnly="0" labelOnly="1" outline="0" fieldPosition="0">
        <references count="6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1" count="1">
            <x v="11"/>
          </reference>
          <reference field="13" count="1" selected="0">
            <x v="33"/>
          </reference>
        </references>
      </pivotArea>
    </format>
    <format dxfId="345">
      <pivotArea dataOnly="0" labelOnly="1" outline="0" fieldPosition="0">
        <references count="7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>
            <x v="66"/>
          </reference>
          <reference field="13" count="1" selected="0">
            <x v="7"/>
          </reference>
        </references>
      </pivotArea>
    </format>
    <format dxfId="344">
      <pivotArea dataOnly="0" labelOnly="1" outline="0" fieldPosition="0">
        <references count="7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>
            <x v="36"/>
          </reference>
          <reference field="13" count="1" selected="0">
            <x v="18"/>
          </reference>
        </references>
      </pivotArea>
    </format>
    <format dxfId="343">
      <pivotArea dataOnly="0" labelOnly="1" outline="0" fieldPosition="0">
        <references count="7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 selected="0">
            <x v="60"/>
          </reference>
          <reference field="12" count="1">
            <x v="41"/>
          </reference>
          <reference field="13" count="1" selected="0">
            <x v="18"/>
          </reference>
        </references>
      </pivotArea>
    </format>
    <format dxfId="342">
      <pivotArea dataOnly="0" labelOnly="1" outline="0" fieldPosition="0">
        <references count="7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 selected="0">
            <x v="33"/>
          </reference>
          <reference field="12" count="1">
            <x v="22"/>
          </reference>
          <reference field="13" count="1" selected="0">
            <x v="18"/>
          </reference>
        </references>
      </pivotArea>
    </format>
    <format dxfId="341">
      <pivotArea dataOnly="0" labelOnly="1" outline="0" fieldPosition="0">
        <references count="7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>
            <x v="9"/>
          </reference>
          <reference field="13" count="1" selected="0">
            <x v="18"/>
          </reference>
        </references>
      </pivotArea>
    </format>
    <format dxfId="340">
      <pivotArea dataOnly="0" labelOnly="1" outline="0" fieldPosition="0">
        <references count="7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>
            <x v="30"/>
          </reference>
          <reference field="13" count="1" selected="0">
            <x v="19"/>
          </reference>
        </references>
      </pivotArea>
    </format>
    <format dxfId="339">
      <pivotArea dataOnly="0" labelOnly="1" outline="0" fieldPosition="0">
        <references count="7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>
            <x v="50"/>
          </reference>
          <reference field="13" count="1" selected="0">
            <x v="19"/>
          </reference>
        </references>
      </pivotArea>
    </format>
    <format dxfId="338">
      <pivotArea dataOnly="0" labelOnly="1" outline="0" fieldPosition="0">
        <references count="7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>
            <x v="76"/>
          </reference>
          <reference field="13" count="1" selected="0">
            <x v="19"/>
          </reference>
        </references>
      </pivotArea>
    </format>
    <format dxfId="337">
      <pivotArea dataOnly="0" labelOnly="1" outline="0" fieldPosition="0">
        <references count="7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1" count="1" selected="0">
            <x v="11"/>
          </reference>
          <reference field="12" count="1">
            <x v="21"/>
          </reference>
          <reference field="13" count="1" selected="0">
            <x v="33"/>
          </reference>
        </references>
      </pivotArea>
    </format>
    <format dxfId="336">
      <pivotArea dataOnly="0" labelOnly="1" outline="0" fieldPosition="0">
        <references count="11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7"/>
          </reference>
          <reference field="14" count="1" selected="0">
            <x v="5"/>
          </reference>
          <reference field="15" count="1">
            <x v="883"/>
          </reference>
          <reference field="17" count="0" selected="0"/>
          <reference field="18" count="1" selected="0">
            <x v="2"/>
          </reference>
        </references>
      </pivotArea>
    </format>
    <format dxfId="335">
      <pivotArea dataOnly="0" labelOnly="1" outline="0" fieldPosition="0">
        <references count="11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7"/>
          </reference>
          <reference field="14" count="1" selected="0">
            <x v="21"/>
          </reference>
          <reference field="15" count="1">
            <x v="1275"/>
          </reference>
          <reference field="17" count="0" selected="0"/>
          <reference field="18" count="1" selected="0">
            <x v="2"/>
          </reference>
        </references>
      </pivotArea>
    </format>
    <format dxfId="334">
      <pivotArea dataOnly="0" labelOnly="1" outline="0" fieldPosition="0">
        <references count="11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7"/>
          </reference>
          <reference field="14" count="1" selected="0">
            <x v="41"/>
          </reference>
          <reference field="15" count="1">
            <x v="747"/>
          </reference>
          <reference field="17" count="0" selected="0"/>
          <reference field="18" count="1" selected="0">
            <x v="1"/>
          </reference>
        </references>
      </pivotArea>
    </format>
    <format dxfId="333">
      <pivotArea dataOnly="0" labelOnly="1" outline="0" fieldPosition="0">
        <references count="11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18"/>
          </reference>
          <reference field="14" count="1" selected="0">
            <x v="5"/>
          </reference>
          <reference field="15" count="1">
            <x v="930"/>
          </reference>
          <reference field="17" count="0" selected="0"/>
          <reference field="18" count="1" selected="0">
            <x v="2"/>
          </reference>
        </references>
      </pivotArea>
    </format>
    <format dxfId="332">
      <pivotArea dataOnly="0" labelOnly="1" outline="0" fieldPosition="0">
        <references count="11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18"/>
          </reference>
          <reference field="14" count="1" selected="0">
            <x v="21"/>
          </reference>
          <reference field="15" count="1">
            <x v="1222"/>
          </reference>
          <reference field="17" count="0" selected="0"/>
          <reference field="18" count="1" selected="0">
            <x v="2"/>
          </reference>
        </references>
      </pivotArea>
    </format>
    <format dxfId="331">
      <pivotArea dataOnly="0" labelOnly="1" outline="0" fieldPosition="0">
        <references count="11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18"/>
          </reference>
          <reference field="14" count="1" selected="0">
            <x v="41"/>
          </reference>
          <reference field="15" count="1">
            <x v="774"/>
          </reference>
          <reference field="17" count="0" selected="0"/>
          <reference field="18" count="1" selected="0">
            <x v="1"/>
          </reference>
        </references>
      </pivotArea>
    </format>
    <format dxfId="330">
      <pivotArea dataOnly="0" labelOnly="1" outline="0" fieldPosition="0">
        <references count="11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 selected="0">
            <x v="60"/>
          </reference>
          <reference field="12" count="1" selected="0">
            <x v="41"/>
          </reference>
          <reference field="13" count="1" selected="0">
            <x v="18"/>
          </reference>
          <reference field="14" count="1" selected="0">
            <x v="5"/>
          </reference>
          <reference field="15" count="1">
            <x v="950"/>
          </reference>
          <reference field="17" count="0" selected="0"/>
          <reference field="18" count="1" selected="0">
            <x v="1"/>
          </reference>
        </references>
      </pivotArea>
    </format>
    <format dxfId="329">
      <pivotArea dataOnly="0" labelOnly="1" outline="0" fieldPosition="0">
        <references count="11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 selected="0">
            <x v="60"/>
          </reference>
          <reference field="12" count="1" selected="0">
            <x v="41"/>
          </reference>
          <reference field="13" count="1" selected="0">
            <x v="18"/>
          </reference>
          <reference field="14" count="1" selected="0">
            <x v="21"/>
          </reference>
          <reference field="15" count="1">
            <x v="1251"/>
          </reference>
          <reference field="17" count="0" selected="0"/>
          <reference field="18" count="1" selected="0">
            <x v="2"/>
          </reference>
        </references>
      </pivotArea>
    </format>
    <format dxfId="328">
      <pivotArea dataOnly="0" labelOnly="1" outline="0" fieldPosition="0">
        <references count="11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 selected="0">
            <x v="60"/>
          </reference>
          <reference field="12" count="1" selected="0">
            <x v="41"/>
          </reference>
          <reference field="13" count="1" selected="0">
            <x v="18"/>
          </reference>
          <reference field="14" count="1" selected="0">
            <x v="41"/>
          </reference>
          <reference field="15" count="1">
            <x v="950"/>
          </reference>
          <reference field="17" count="0" selected="0"/>
          <reference field="18" count="1" selected="0">
            <x v="1"/>
          </reference>
        </references>
      </pivotArea>
    </format>
    <format dxfId="327">
      <pivotArea dataOnly="0" labelOnly="1" outline="0" fieldPosition="0">
        <references count="11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 selected="0">
            <x v="60"/>
          </reference>
          <reference field="12" count="1" selected="0">
            <x v="41"/>
          </reference>
          <reference field="13" count="1" selected="0">
            <x v="18"/>
          </reference>
          <reference field="14" count="1" selected="0">
            <x v="43"/>
          </reference>
          <reference field="15" count="1">
            <x v="794"/>
          </reference>
          <reference field="17" count="0" selected="0"/>
          <reference field="18" count="1" selected="0">
            <x v="1"/>
          </reference>
        </references>
      </pivotArea>
    </format>
    <format dxfId="326">
      <pivotArea dataOnly="0" labelOnly="1" outline="0" fieldPosition="0">
        <references count="11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18"/>
          </reference>
          <reference field="14" count="1" selected="0">
            <x v="5"/>
          </reference>
          <reference field="15" count="1">
            <x v="720"/>
          </reference>
          <reference field="17" count="0" selected="0"/>
          <reference field="18" count="1" selected="0">
            <x v="1"/>
          </reference>
        </references>
      </pivotArea>
    </format>
    <format dxfId="325">
      <pivotArea dataOnly="0" labelOnly="1" outline="0" fieldPosition="0">
        <references count="11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18"/>
          </reference>
          <reference field="14" count="1" selected="0">
            <x v="21"/>
          </reference>
          <reference field="15" count="1">
            <x v="1249"/>
          </reference>
          <reference field="17" count="0" selected="0"/>
          <reference field="18" count="1" selected="0">
            <x v="2"/>
          </reference>
        </references>
      </pivotArea>
    </format>
    <format dxfId="324">
      <pivotArea dataOnly="0" labelOnly="1" outline="0" fieldPosition="0">
        <references count="11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18"/>
          </reference>
          <reference field="14" count="1" selected="0">
            <x v="41"/>
          </reference>
          <reference field="15" count="1">
            <x v="730"/>
          </reference>
          <reference field="17" count="0" selected="0"/>
          <reference field="18" count="1" selected="0">
            <x v="1"/>
          </reference>
        </references>
      </pivotArea>
    </format>
    <format dxfId="323">
      <pivotArea dataOnly="0" labelOnly="1" outline="0" fieldPosition="0">
        <references count="11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 selected="0">
            <x v="9"/>
          </reference>
          <reference field="13" count="1" selected="0">
            <x v="18"/>
          </reference>
          <reference field="14" count="1" selected="0">
            <x v="5"/>
          </reference>
          <reference field="15" count="1">
            <x v="1076"/>
          </reference>
          <reference field="17" count="0" selected="0"/>
          <reference field="18" count="1" selected="0">
            <x v="2"/>
          </reference>
        </references>
      </pivotArea>
    </format>
    <format dxfId="322">
      <pivotArea dataOnly="0" labelOnly="1" outline="0" fieldPosition="0">
        <references count="11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 selected="0">
            <x v="9"/>
          </reference>
          <reference field="13" count="1" selected="0">
            <x v="18"/>
          </reference>
          <reference field="14" count="1" selected="0">
            <x v="6"/>
          </reference>
          <reference field="15" count="1">
            <x v="1073"/>
          </reference>
          <reference field="17" count="0" selected="0"/>
          <reference field="18" count="1" selected="0">
            <x v="2"/>
          </reference>
        </references>
      </pivotArea>
    </format>
    <format dxfId="321">
      <pivotArea dataOnly="0" labelOnly="1" outline="0" fieldPosition="0">
        <references count="11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 selected="0">
            <x v="9"/>
          </reference>
          <reference field="13" count="1" selected="0">
            <x v="18"/>
          </reference>
          <reference field="14" count="1" selected="0">
            <x v="21"/>
          </reference>
          <reference field="15" count="1">
            <x v="1207"/>
          </reference>
          <reference field="17" count="0" selected="0"/>
          <reference field="18" count="1" selected="0">
            <x v="2"/>
          </reference>
        </references>
      </pivotArea>
    </format>
    <format dxfId="320">
      <pivotArea dataOnly="0" labelOnly="1" outline="0" fieldPosition="0">
        <references count="11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 selected="0">
            <x v="9"/>
          </reference>
          <reference field="13" count="1" selected="0">
            <x v="18"/>
          </reference>
          <reference field="14" count="1" selected="0">
            <x v="41"/>
          </reference>
          <reference field="15" count="1">
            <x v="939"/>
          </reference>
          <reference field="17" count="0" selected="0"/>
          <reference field="18" count="1" selected="0">
            <x v="2"/>
          </reference>
        </references>
      </pivotArea>
    </format>
    <format dxfId="319">
      <pivotArea dataOnly="0" labelOnly="1" outline="0" fieldPosition="0">
        <references count="11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 selected="0">
            <x v="9"/>
          </reference>
          <reference field="13" count="1" selected="0">
            <x v="18"/>
          </reference>
          <reference field="14" count="1" selected="0">
            <x v="43"/>
          </reference>
          <reference field="15" count="1">
            <x v="1060"/>
          </reference>
          <reference field="17" count="0" selected="0"/>
          <reference field="18" count="1" selected="0">
            <x v="2"/>
          </reference>
        </references>
      </pivotArea>
    </format>
    <format dxfId="318">
      <pivotArea dataOnly="0" labelOnly="1" outline="0" fieldPosition="0">
        <references count="11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 selected="0">
            <x v="30"/>
          </reference>
          <reference field="13" count="1" selected="0">
            <x v="19"/>
          </reference>
          <reference field="14" count="1" selected="0">
            <x v="5"/>
          </reference>
          <reference field="15" count="1">
            <x v="973"/>
          </reference>
          <reference field="17" count="0" selected="0"/>
          <reference field="18" count="1" selected="0">
            <x v="2"/>
          </reference>
        </references>
      </pivotArea>
    </format>
    <format dxfId="317">
      <pivotArea dataOnly="0" labelOnly="1" outline="0" fieldPosition="0">
        <references count="11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 selected="0">
            <x v="30"/>
          </reference>
          <reference field="13" count="1" selected="0">
            <x v="19"/>
          </reference>
          <reference field="14" count="1" selected="0">
            <x v="21"/>
          </reference>
          <reference field="15" count="1">
            <x v="1231"/>
          </reference>
          <reference field="17" count="0" selected="0"/>
          <reference field="18" count="1" selected="0">
            <x v="2"/>
          </reference>
        </references>
      </pivotArea>
    </format>
    <format dxfId="316">
      <pivotArea dataOnly="0" labelOnly="1" outline="0" fieldPosition="0">
        <references count="11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 selected="0">
            <x v="50"/>
          </reference>
          <reference field="13" count="1" selected="0">
            <x v="19"/>
          </reference>
          <reference field="14" count="1" selected="0">
            <x v="5"/>
          </reference>
          <reference field="15" count="1">
            <x v="1080"/>
          </reference>
          <reference field="17" count="0" selected="0"/>
          <reference field="18" count="1" selected="0">
            <x v="2"/>
          </reference>
        </references>
      </pivotArea>
    </format>
    <format dxfId="315">
      <pivotArea dataOnly="0" labelOnly="1" outline="0" fieldPosition="0">
        <references count="11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 selected="0">
            <x v="50"/>
          </reference>
          <reference field="13" count="1" selected="0">
            <x v="19"/>
          </reference>
          <reference field="14" count="1" selected="0">
            <x v="6"/>
          </reference>
          <reference field="15" count="1">
            <x v="1042"/>
          </reference>
          <reference field="17" count="0" selected="0"/>
          <reference field="18" count="1" selected="0">
            <x v="2"/>
          </reference>
        </references>
      </pivotArea>
    </format>
    <format dxfId="314">
      <pivotArea dataOnly="0" labelOnly="1" outline="0" fieldPosition="0">
        <references count="11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 selected="0">
            <x v="50"/>
          </reference>
          <reference field="13" count="1" selected="0">
            <x v="19"/>
          </reference>
          <reference field="14" count="1" selected="0">
            <x v="21"/>
          </reference>
          <reference field="15" count="1">
            <x v="1233"/>
          </reference>
          <reference field="17" count="0" selected="0"/>
          <reference field="18" count="1" selected="0">
            <x v="2"/>
          </reference>
        </references>
      </pivotArea>
    </format>
    <format dxfId="313">
      <pivotArea dataOnly="0" labelOnly="1" outline="0" fieldPosition="0">
        <references count="11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 selected="0">
            <x v="50"/>
          </reference>
          <reference field="13" count="1" selected="0">
            <x v="19"/>
          </reference>
          <reference field="14" count="1" selected="0">
            <x v="43"/>
          </reference>
          <reference field="15" count="1">
            <x v="1085"/>
          </reference>
          <reference field="17" count="0" selected="0"/>
          <reference field="18" count="1" selected="0">
            <x v="2"/>
          </reference>
        </references>
      </pivotArea>
    </format>
    <format dxfId="312">
      <pivotArea dataOnly="0" labelOnly="1" outline="0" fieldPosition="0">
        <references count="11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19"/>
          </reference>
          <reference field="14" count="1" selected="0">
            <x v="21"/>
          </reference>
          <reference field="15" count="1">
            <x v="1268"/>
          </reference>
          <reference field="17" count="0" selected="0"/>
          <reference field="18" count="1" selected="0">
            <x v="2"/>
          </reference>
        </references>
      </pivotArea>
    </format>
    <format dxfId="311">
      <pivotArea dataOnly="0" labelOnly="1" outline="0" fieldPosition="0">
        <references count="11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19"/>
          </reference>
          <reference field="14" count="1" selected="0">
            <x v="41"/>
          </reference>
          <reference field="15" count="1">
            <x v="663"/>
          </reference>
          <reference field="17" count="0" selected="0"/>
          <reference field="18" count="1" selected="0">
            <x v="1"/>
          </reference>
        </references>
      </pivotArea>
    </format>
    <format dxfId="310">
      <pivotArea dataOnly="0" labelOnly="1" outline="0" fieldPosition="0">
        <references count="11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1" count="1" selected="0">
            <x v="11"/>
          </reference>
          <reference field="12" count="1" selected="0">
            <x v="21"/>
          </reference>
          <reference field="13" count="1" selected="0">
            <x v="33"/>
          </reference>
          <reference field="14" count="1" selected="0">
            <x v="21"/>
          </reference>
          <reference field="15" count="1">
            <x v="1265"/>
          </reference>
          <reference field="17" count="0" selected="0"/>
          <reference field="18" count="1" selected="0">
            <x v="2"/>
          </reference>
        </references>
      </pivotArea>
    </format>
    <format dxfId="309">
      <pivotArea dataOnly="0" labelOnly="1" outline="0" fieldPosition="0">
        <references count="11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1" count="1" selected="0">
            <x v="11"/>
          </reference>
          <reference field="12" count="1" selected="0">
            <x v="21"/>
          </reference>
          <reference field="13" count="1" selected="0">
            <x v="33"/>
          </reference>
          <reference field="14" count="1" selected="0">
            <x v="41"/>
          </reference>
          <reference field="15" count="1">
            <x v="702"/>
          </reference>
          <reference field="17" count="0" selected="0"/>
          <reference field="18" count="1" selected="0">
            <x v="1"/>
          </reference>
        </references>
      </pivotArea>
    </format>
    <format dxfId="308">
      <pivotArea dataOnly="0" labelOnly="1" outline="0" fieldPosition="0">
        <references count="12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7"/>
          </reference>
          <reference field="14" count="1" selected="0">
            <x v="5"/>
          </reference>
          <reference field="15" count="1" selected="0">
            <x v="883"/>
          </reference>
          <reference field="16" count="1">
            <x v="425"/>
          </reference>
          <reference field="17" count="0" selected="0"/>
          <reference field="18" count="1" selected="0">
            <x v="2"/>
          </reference>
        </references>
      </pivotArea>
    </format>
    <format dxfId="307">
      <pivotArea dataOnly="0" labelOnly="1" outline="0" fieldPosition="0">
        <references count="12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7"/>
          </reference>
          <reference field="14" count="1" selected="0">
            <x v="21"/>
          </reference>
          <reference field="15" count="1" selected="0">
            <x v="1275"/>
          </reference>
          <reference field="16" count="1">
            <x v="575"/>
          </reference>
          <reference field="17" count="0" selected="0"/>
          <reference field="18" count="1" selected="0">
            <x v="2"/>
          </reference>
        </references>
      </pivotArea>
    </format>
    <format dxfId="306">
      <pivotArea dataOnly="0" labelOnly="1" outline="0" fieldPosition="0">
        <references count="12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7"/>
          </reference>
          <reference field="14" count="1" selected="0">
            <x v="41"/>
          </reference>
          <reference field="15" count="1" selected="0">
            <x v="747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305">
      <pivotArea dataOnly="0" labelOnly="1" outline="0" fieldPosition="0">
        <references count="12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18"/>
          </reference>
          <reference field="14" count="1" selected="0">
            <x v="5"/>
          </reference>
          <reference field="15" count="1" selected="0">
            <x v="930"/>
          </reference>
          <reference field="16" count="1">
            <x v="436"/>
          </reference>
          <reference field="17" count="0" selected="0"/>
          <reference field="18" count="1" selected="0">
            <x v="2"/>
          </reference>
        </references>
      </pivotArea>
    </format>
    <format dxfId="304">
      <pivotArea dataOnly="0" labelOnly="1" outline="0" fieldPosition="0">
        <references count="12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18"/>
          </reference>
          <reference field="14" count="1" selected="0">
            <x v="21"/>
          </reference>
          <reference field="15" count="1" selected="0">
            <x v="1222"/>
          </reference>
          <reference field="16" count="1">
            <x v="559"/>
          </reference>
          <reference field="17" count="0" selected="0"/>
          <reference field="18" count="1" selected="0">
            <x v="2"/>
          </reference>
        </references>
      </pivotArea>
    </format>
    <format dxfId="303">
      <pivotArea dataOnly="0" labelOnly="1" outline="0" fieldPosition="0">
        <references count="12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18"/>
          </reference>
          <reference field="14" count="1" selected="0">
            <x v="41"/>
          </reference>
          <reference field="15" count="1" selected="0">
            <x v="774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302">
      <pivotArea dataOnly="0" labelOnly="1" outline="0" fieldPosition="0">
        <references count="12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 selected="0">
            <x v="60"/>
          </reference>
          <reference field="12" count="1" selected="0">
            <x v="41"/>
          </reference>
          <reference field="13" count="1" selected="0">
            <x v="18"/>
          </reference>
          <reference field="14" count="1" selected="0">
            <x v="5"/>
          </reference>
          <reference field="15" count="1" selected="0">
            <x v="950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301">
      <pivotArea dataOnly="0" labelOnly="1" outline="0" fieldPosition="0">
        <references count="12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 selected="0">
            <x v="60"/>
          </reference>
          <reference field="12" count="1" selected="0">
            <x v="41"/>
          </reference>
          <reference field="13" count="1" selected="0">
            <x v="18"/>
          </reference>
          <reference field="14" count="1" selected="0">
            <x v="21"/>
          </reference>
          <reference field="15" count="1" selected="0">
            <x v="1251"/>
          </reference>
          <reference field="16" count="1">
            <x v="566"/>
          </reference>
          <reference field="17" count="0" selected="0"/>
          <reference field="18" count="1" selected="0">
            <x v="2"/>
          </reference>
        </references>
      </pivotArea>
    </format>
    <format dxfId="300">
      <pivotArea dataOnly="0" labelOnly="1" outline="0" fieldPosition="0">
        <references count="12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 selected="0">
            <x v="60"/>
          </reference>
          <reference field="12" count="1" selected="0">
            <x v="41"/>
          </reference>
          <reference field="13" count="1" selected="0">
            <x v="18"/>
          </reference>
          <reference field="14" count="1" selected="0">
            <x v="41"/>
          </reference>
          <reference field="15" count="1" selected="0">
            <x v="950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299">
      <pivotArea dataOnly="0" labelOnly="1" outline="0" fieldPosition="0">
        <references count="12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18"/>
          </reference>
          <reference field="14" count="1" selected="0">
            <x v="21"/>
          </reference>
          <reference field="15" count="1" selected="0">
            <x v="1249"/>
          </reference>
          <reference field="16" count="1">
            <x v="562"/>
          </reference>
          <reference field="17" count="0" selected="0"/>
          <reference field="18" count="1" selected="0">
            <x v="2"/>
          </reference>
        </references>
      </pivotArea>
    </format>
    <format dxfId="298">
      <pivotArea dataOnly="0" labelOnly="1" outline="0" fieldPosition="0">
        <references count="12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18"/>
          </reference>
          <reference field="14" count="1" selected="0">
            <x v="41"/>
          </reference>
          <reference field="15" count="1" selected="0">
            <x v="730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297">
      <pivotArea dataOnly="0" labelOnly="1" outline="0" fieldPosition="0">
        <references count="12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 selected="0">
            <x v="9"/>
          </reference>
          <reference field="13" count="1" selected="0">
            <x v="18"/>
          </reference>
          <reference field="14" count="1" selected="0">
            <x v="5"/>
          </reference>
          <reference field="15" count="1" selected="0">
            <x v="1076"/>
          </reference>
          <reference field="16" count="1">
            <x v="454"/>
          </reference>
          <reference field="17" count="0" selected="0"/>
          <reference field="18" count="1" selected="0">
            <x v="2"/>
          </reference>
        </references>
      </pivotArea>
    </format>
    <format dxfId="296">
      <pivotArea dataOnly="0" labelOnly="1" outline="0" fieldPosition="0">
        <references count="12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 selected="0">
            <x v="9"/>
          </reference>
          <reference field="13" count="1" selected="0">
            <x v="18"/>
          </reference>
          <reference field="14" count="1" selected="0">
            <x v="6"/>
          </reference>
          <reference field="15" count="1" selected="0">
            <x v="1073"/>
          </reference>
          <reference field="16" count="1">
            <x v="429"/>
          </reference>
          <reference field="17" count="0" selected="0"/>
          <reference field="18" count="1" selected="0">
            <x v="2"/>
          </reference>
        </references>
      </pivotArea>
    </format>
    <format dxfId="295">
      <pivotArea dataOnly="0" labelOnly="1" outline="0" fieldPosition="0">
        <references count="12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 selected="0">
            <x v="9"/>
          </reference>
          <reference field="13" count="1" selected="0">
            <x v="18"/>
          </reference>
          <reference field="14" count="1" selected="0">
            <x v="21"/>
          </reference>
          <reference field="15" count="1" selected="0">
            <x v="1207"/>
          </reference>
          <reference field="16" count="1">
            <x v="548"/>
          </reference>
          <reference field="17" count="0" selected="0"/>
          <reference field="18" count="1" selected="0">
            <x v="2"/>
          </reference>
        </references>
      </pivotArea>
    </format>
    <format dxfId="294">
      <pivotArea dataOnly="0" labelOnly="1" outline="0" fieldPosition="0">
        <references count="12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 selected="0">
            <x v="9"/>
          </reference>
          <reference field="13" count="1" selected="0">
            <x v="18"/>
          </reference>
          <reference field="14" count="1" selected="0">
            <x v="41"/>
          </reference>
          <reference field="15" count="1" selected="0">
            <x v="939"/>
          </reference>
          <reference field="16" count="1">
            <x v="411"/>
          </reference>
          <reference field="17" count="0" selected="0"/>
          <reference field="18" count="1" selected="0">
            <x v="2"/>
          </reference>
        </references>
      </pivotArea>
    </format>
    <format dxfId="293">
      <pivotArea dataOnly="0" labelOnly="1" outline="0" fieldPosition="0">
        <references count="12">
          <reference field="0" count="1" selected="0">
            <x v="63"/>
          </reference>
          <reference field="1" count="0" selected="0"/>
          <reference field="2" count="1" selected="0">
            <x v="5"/>
          </reference>
          <reference field="6" count="1" selected="0">
            <x v="87"/>
          </reference>
          <reference field="11" count="1" selected="0">
            <x v="48"/>
          </reference>
          <reference field="12" count="1" selected="0">
            <x v="9"/>
          </reference>
          <reference field="13" count="1" selected="0">
            <x v="18"/>
          </reference>
          <reference field="14" count="1" selected="0">
            <x v="43"/>
          </reference>
          <reference field="15" count="1" selected="0">
            <x v="1060"/>
          </reference>
          <reference field="16" count="1">
            <x v="454"/>
          </reference>
          <reference field="17" count="0" selected="0"/>
          <reference field="18" count="1" selected="0">
            <x v="2"/>
          </reference>
        </references>
      </pivotArea>
    </format>
    <format dxfId="292">
      <pivotArea dataOnly="0" labelOnly="1" outline="0" fieldPosition="0">
        <references count="12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 selected="0">
            <x v="30"/>
          </reference>
          <reference field="13" count="1" selected="0">
            <x v="19"/>
          </reference>
          <reference field="14" count="1" selected="0">
            <x v="5"/>
          </reference>
          <reference field="15" count="1" selected="0">
            <x v="973"/>
          </reference>
          <reference field="16" count="1">
            <x v="425"/>
          </reference>
          <reference field="17" count="0" selected="0"/>
          <reference field="18" count="1" selected="0">
            <x v="2"/>
          </reference>
        </references>
      </pivotArea>
    </format>
    <format dxfId="291">
      <pivotArea dataOnly="0" labelOnly="1" outline="0" fieldPosition="0">
        <references count="12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 selected="0">
            <x v="30"/>
          </reference>
          <reference field="13" count="1" selected="0">
            <x v="19"/>
          </reference>
          <reference field="14" count="1" selected="0">
            <x v="21"/>
          </reference>
          <reference field="15" count="1" selected="0">
            <x v="1231"/>
          </reference>
          <reference field="16" count="1">
            <x v="559"/>
          </reference>
          <reference field="17" count="0" selected="0"/>
          <reference field="18" count="1" selected="0">
            <x v="2"/>
          </reference>
        </references>
      </pivotArea>
    </format>
    <format dxfId="290">
      <pivotArea dataOnly="0" labelOnly="1" outline="0" fieldPosition="0">
        <references count="12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 selected="0">
            <x v="50"/>
          </reference>
          <reference field="13" count="1" selected="0">
            <x v="19"/>
          </reference>
          <reference field="14" count="1" selected="0">
            <x v="5"/>
          </reference>
          <reference field="15" count="1" selected="0">
            <x v="1080"/>
          </reference>
          <reference field="16" count="1">
            <x v="459"/>
          </reference>
          <reference field="17" count="0" selected="0"/>
          <reference field="18" count="1" selected="0">
            <x v="2"/>
          </reference>
        </references>
      </pivotArea>
    </format>
    <format dxfId="289">
      <pivotArea dataOnly="0" labelOnly="1" outline="0" fieldPosition="0">
        <references count="12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 selected="0">
            <x v="50"/>
          </reference>
          <reference field="13" count="1" selected="0">
            <x v="19"/>
          </reference>
          <reference field="14" count="1" selected="0">
            <x v="6"/>
          </reference>
          <reference field="15" count="1" selected="0">
            <x v="1042"/>
          </reference>
          <reference field="16" count="1">
            <x v="413"/>
          </reference>
          <reference field="17" count="0" selected="0"/>
          <reference field="18" count="1" selected="0">
            <x v="2"/>
          </reference>
        </references>
      </pivotArea>
    </format>
    <format dxfId="288">
      <pivotArea dataOnly="0" labelOnly="1" outline="0" fieldPosition="0">
        <references count="12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 selected="0">
            <x v="50"/>
          </reference>
          <reference field="13" count="1" selected="0">
            <x v="19"/>
          </reference>
          <reference field="14" count="1" selected="0">
            <x v="21"/>
          </reference>
          <reference field="15" count="1" selected="0">
            <x v="1233"/>
          </reference>
          <reference field="16" count="1">
            <x v="553"/>
          </reference>
          <reference field="17" count="0" selected="0"/>
          <reference field="18" count="1" selected="0">
            <x v="2"/>
          </reference>
        </references>
      </pivotArea>
    </format>
    <format dxfId="287">
      <pivotArea dataOnly="0" labelOnly="1" outline="0" fieldPosition="0">
        <references count="12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 selected="0">
            <x v="50"/>
          </reference>
          <reference field="13" count="1" selected="0">
            <x v="19"/>
          </reference>
          <reference field="14" count="1" selected="0">
            <x v="43"/>
          </reference>
          <reference field="15" count="1" selected="0">
            <x v="1085"/>
          </reference>
          <reference field="16" count="1">
            <x v="468"/>
          </reference>
          <reference field="17" count="0" selected="0"/>
          <reference field="18" count="1" selected="0">
            <x v="2"/>
          </reference>
        </references>
      </pivotArea>
    </format>
    <format dxfId="286">
      <pivotArea dataOnly="0" labelOnly="1" outline="0" fieldPosition="0">
        <references count="12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19"/>
          </reference>
          <reference field="14" count="1" selected="0">
            <x v="21"/>
          </reference>
          <reference field="15" count="1" selected="0">
            <x v="1268"/>
          </reference>
          <reference field="16" count="1">
            <x v="572"/>
          </reference>
          <reference field="17" count="0" selected="0"/>
          <reference field="18" count="1" selected="0">
            <x v="2"/>
          </reference>
        </references>
      </pivotArea>
    </format>
    <format dxfId="285">
      <pivotArea dataOnly="0" labelOnly="1" outline="0" fieldPosition="0">
        <references count="12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19"/>
          </reference>
          <reference field="14" count="1" selected="0">
            <x v="41"/>
          </reference>
          <reference field="15" count="1" selected="0">
            <x v="663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284">
      <pivotArea dataOnly="0" labelOnly="1" outline="0" fieldPosition="0">
        <references count="12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1" count="1" selected="0">
            <x v="11"/>
          </reference>
          <reference field="12" count="1" selected="0">
            <x v="21"/>
          </reference>
          <reference field="13" count="1" selected="0">
            <x v="33"/>
          </reference>
          <reference field="14" count="1" selected="0">
            <x v="21"/>
          </reference>
          <reference field="15" count="1" selected="0">
            <x v="1265"/>
          </reference>
          <reference field="16" count="1">
            <x v="572"/>
          </reference>
          <reference field="17" count="0" selected="0"/>
          <reference field="18" count="1" selected="0">
            <x v="2"/>
          </reference>
        </references>
      </pivotArea>
    </format>
    <format dxfId="283">
      <pivotArea dataOnly="0" labelOnly="1" outline="0" fieldPosition="0">
        <references count="12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1" count="1" selected="0">
            <x v="11"/>
          </reference>
          <reference field="12" count="1" selected="0">
            <x v="21"/>
          </reference>
          <reference field="13" count="1" selected="0">
            <x v="33"/>
          </reference>
          <reference field="14" count="1" selected="0">
            <x v="41"/>
          </reference>
          <reference field="15" count="1" selected="0">
            <x v="702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282">
      <pivotArea dataOnly="0" labelOnly="1" outline="0" fieldPosition="0">
        <references count="11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18"/>
          </reference>
          <reference field="14" count="1" selected="0">
            <x v="6"/>
          </reference>
          <reference field="15" count="1">
            <x v="393"/>
          </reference>
          <reference field="17" count="0" selected="0"/>
          <reference field="18" count="1" selected="0">
            <x v="2"/>
          </reference>
        </references>
      </pivotArea>
    </format>
    <format dxfId="281">
      <pivotArea dataOnly="0" labelOnly="1" outline="0" fieldPosition="0">
        <references count="12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18"/>
          </reference>
          <reference field="14" count="1" selected="0">
            <x v="6"/>
          </reference>
          <reference field="15" count="1" selected="0">
            <x v="393"/>
          </reference>
          <reference field="16" count="1">
            <x v="245"/>
          </reference>
          <reference field="17" count="0" selected="0"/>
          <reference field="18" count="1" selected="0">
            <x v="2"/>
          </reference>
        </references>
      </pivotArea>
    </format>
    <format dxfId="280">
      <pivotArea dataOnly="0" labelOnly="1" outline="0" fieldPosition="0">
        <references count="11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18"/>
          </reference>
          <reference field="14" count="1" selected="0">
            <x v="43"/>
          </reference>
          <reference field="15" count="1">
            <x v="702"/>
          </reference>
          <reference field="17" count="0" selected="0"/>
          <reference field="18" count="1" selected="0">
            <x v="2"/>
          </reference>
        </references>
      </pivotArea>
    </format>
    <format dxfId="279">
      <pivotArea dataOnly="0" labelOnly="1" outline="0" fieldPosition="0">
        <references count="12">
          <reference field="0" count="1" selected="0">
            <x v="62"/>
          </reference>
          <reference field="1" count="0" selected="0"/>
          <reference field="2" count="1" selected="0">
            <x v="4"/>
          </reference>
          <reference field="6" count="1" selected="0">
            <x v="85"/>
          </reference>
          <reference field="11" count="1" selected="0">
            <x v="33"/>
          </reference>
          <reference field="12" count="1" selected="0">
            <x v="22"/>
          </reference>
          <reference field="13" count="1" selected="0">
            <x v="18"/>
          </reference>
          <reference field="14" count="1" selected="0">
            <x v="43"/>
          </reference>
          <reference field="15" count="1" selected="0">
            <x v="702"/>
          </reference>
          <reference field="16" count="1">
            <x v="340"/>
          </reference>
          <reference field="17" count="0" selected="0"/>
          <reference field="18" count="1" selected="0">
            <x v="2"/>
          </reference>
        </references>
      </pivotArea>
    </format>
    <format dxfId="278">
      <pivotArea dataOnly="0" labelOnly="1" outline="0" fieldPosition="0">
        <references count="11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18"/>
          </reference>
          <reference field="14" count="1" selected="0">
            <x v="43"/>
          </reference>
          <reference field="15" count="1">
            <x v="863"/>
          </reference>
          <reference field="17" count="0" selected="0"/>
          <reference field="18" count="1" selected="0">
            <x v="2"/>
          </reference>
        </references>
      </pivotArea>
    </format>
    <format dxfId="277">
      <pivotArea dataOnly="0" labelOnly="1" outline="0" fieldPosition="0">
        <references count="12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18"/>
          </reference>
          <reference field="14" count="1" selected="0">
            <x v="43"/>
          </reference>
          <reference field="15" count="1" selected="0">
            <x v="863"/>
          </reference>
          <reference field="16" count="1">
            <x v="388"/>
          </reference>
          <reference field="17" count="0" selected="0"/>
          <reference field="18" count="1" selected="0">
            <x v="2"/>
          </reference>
        </references>
      </pivotArea>
    </format>
    <format dxfId="276">
      <pivotArea dataOnly="0" labelOnly="1" outline="0" fieldPosition="0">
        <references count="11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 selected="0">
            <x v="60"/>
          </reference>
          <reference field="12" count="1" selected="0">
            <x v="41"/>
          </reference>
          <reference field="13" count="1" selected="0">
            <x v="18"/>
          </reference>
          <reference field="14" count="1" selected="0">
            <x v="6"/>
          </reference>
          <reference field="15" count="1">
            <x v="721"/>
          </reference>
          <reference field="17" count="0" selected="0"/>
          <reference field="18" count="1" selected="0">
            <x v="2"/>
          </reference>
        </references>
      </pivotArea>
    </format>
    <format dxfId="275">
      <pivotArea dataOnly="0" labelOnly="1" outline="0" fieldPosition="0">
        <references count="12">
          <reference field="0" count="1" selected="0">
            <x v="60"/>
          </reference>
          <reference field="1" count="0" selected="0"/>
          <reference field="2" count="1" selected="0">
            <x v="5"/>
          </reference>
          <reference field="6" count="1" selected="0">
            <x v="84"/>
          </reference>
          <reference field="11" count="1" selected="0">
            <x v="60"/>
          </reference>
          <reference field="12" count="1" selected="0">
            <x v="41"/>
          </reference>
          <reference field="13" count="1" selected="0">
            <x v="18"/>
          </reference>
          <reference field="14" count="1" selected="0">
            <x v="6"/>
          </reference>
          <reference field="15" count="1" selected="0">
            <x v="721"/>
          </reference>
          <reference field="16" count="1">
            <x v="298"/>
          </reference>
          <reference field="17" count="0" selected="0"/>
          <reference field="18" count="1" selected="0">
            <x v="2"/>
          </reference>
        </references>
      </pivotArea>
    </format>
    <format dxfId="274">
      <pivotArea dataOnly="0" labelOnly="1" outline="0" fieldPosition="0">
        <references count="11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 selected="0">
            <x v="30"/>
          </reference>
          <reference field="13" count="1" selected="0">
            <x v="19"/>
          </reference>
          <reference field="14" count="1" selected="0">
            <x v="6"/>
          </reference>
          <reference field="15" count="1">
            <x v="878"/>
          </reference>
          <reference field="17" count="0" selected="0"/>
          <reference field="18" count="1" selected="0">
            <x v="2"/>
          </reference>
        </references>
      </pivotArea>
    </format>
    <format dxfId="273">
      <pivotArea dataOnly="0" labelOnly="1" outline="0" fieldPosition="0">
        <references count="12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 selected="0">
            <x v="30"/>
          </reference>
          <reference field="13" count="1" selected="0">
            <x v="19"/>
          </reference>
          <reference field="14" count="1" selected="0">
            <x v="6"/>
          </reference>
          <reference field="15" count="1" selected="0">
            <x v="878"/>
          </reference>
          <reference field="16" count="1">
            <x v="364"/>
          </reference>
          <reference field="17" count="0" selected="0"/>
          <reference field="18" count="1" selected="0">
            <x v="2"/>
          </reference>
        </references>
      </pivotArea>
    </format>
    <format dxfId="272">
      <pivotArea dataOnly="0" labelOnly="1" outline="0" fieldPosition="0">
        <references count="11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 selected="0">
            <x v="30"/>
          </reference>
          <reference field="13" count="1" selected="0">
            <x v="19"/>
          </reference>
          <reference field="14" count="1" selected="0">
            <x v="41"/>
          </reference>
          <reference field="15" count="1">
            <x v="883"/>
          </reference>
          <reference field="17" count="0" selected="0"/>
          <reference field="18" count="1" selected="0">
            <x v="2"/>
          </reference>
        </references>
      </pivotArea>
    </format>
    <format dxfId="271">
      <pivotArea dataOnly="0" labelOnly="1" outline="0" fieldPosition="0">
        <references count="11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 selected="0">
            <x v="30"/>
          </reference>
          <reference field="13" count="1" selected="0">
            <x v="19"/>
          </reference>
          <reference field="14" count="1" selected="0">
            <x v="43"/>
          </reference>
          <reference field="15" count="1">
            <x v="758"/>
          </reference>
          <reference field="17" count="0" selected="0"/>
          <reference field="18" count="1" selected="0">
            <x v="2"/>
          </reference>
        </references>
      </pivotArea>
    </format>
    <format dxfId="270">
      <pivotArea dataOnly="0" labelOnly="1" outline="0" fieldPosition="0">
        <references count="12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 selected="0">
            <x v="30"/>
          </reference>
          <reference field="13" count="1" selected="0">
            <x v="19"/>
          </reference>
          <reference field="14" count="1" selected="0">
            <x v="41"/>
          </reference>
          <reference field="15" count="1" selected="0">
            <x v="883"/>
          </reference>
          <reference field="16" count="1">
            <x v="397"/>
          </reference>
          <reference field="17" count="0" selected="0"/>
          <reference field="18" count="1" selected="0">
            <x v="2"/>
          </reference>
        </references>
      </pivotArea>
    </format>
    <format dxfId="269">
      <pivotArea dataOnly="0" labelOnly="1" outline="0" fieldPosition="0">
        <references count="12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1" count="1" selected="0">
            <x v="22"/>
          </reference>
          <reference field="12" count="1" selected="0">
            <x v="30"/>
          </reference>
          <reference field="13" count="1" selected="0">
            <x v="19"/>
          </reference>
          <reference field="14" count="1" selected="0">
            <x v="43"/>
          </reference>
          <reference field="15" count="1" selected="0">
            <x v="758"/>
          </reference>
          <reference field="16" count="1">
            <x v="340"/>
          </reference>
          <reference field="17" count="0" selected="0"/>
          <reference field="18" count="1" selected="0">
            <x v="2"/>
          </reference>
        </references>
      </pivotArea>
    </format>
    <format dxfId="268">
      <pivotArea dataOnly="0" labelOnly="1" outline="0" fieldPosition="0">
        <references count="11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 selected="0">
            <x v="50"/>
          </reference>
          <reference field="13" count="1" selected="0">
            <x v="19"/>
          </reference>
          <reference field="14" count="1" selected="0">
            <x v="41"/>
          </reference>
          <reference field="15" count="1">
            <x v="848"/>
          </reference>
          <reference field="17" count="0" selected="0"/>
          <reference field="18" count="1" selected="0">
            <x v="2"/>
          </reference>
        </references>
      </pivotArea>
    </format>
    <format dxfId="267">
      <pivotArea dataOnly="0" labelOnly="1" outline="0" fieldPosition="0">
        <references count="12">
          <reference field="0" count="1" selected="0">
            <x v="65"/>
          </reference>
          <reference field="1" count="0" selected="0"/>
          <reference field="2" count="1" selected="0">
            <x v="6"/>
          </reference>
          <reference field="6" count="1" selected="0">
            <x v="89"/>
          </reference>
          <reference field="11" count="1" selected="0">
            <x v="16"/>
          </reference>
          <reference field="12" count="1" selected="0">
            <x v="50"/>
          </reference>
          <reference field="13" count="1" selected="0">
            <x v="19"/>
          </reference>
          <reference field="14" count="1" selected="0">
            <x v="41"/>
          </reference>
          <reference field="15" count="1" selected="0">
            <x v="848"/>
          </reference>
          <reference field="16" count="1">
            <x v="382"/>
          </reference>
          <reference field="17" count="0" selected="0"/>
          <reference field="18" count="1" selected="0">
            <x v="2"/>
          </reference>
        </references>
      </pivotArea>
    </format>
    <format dxfId="266">
      <pivotArea dataOnly="0" labelOnly="1" outline="0" fieldPosition="0">
        <references count="11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19"/>
          </reference>
          <reference field="14" count="1" selected="0">
            <x v="5"/>
          </reference>
          <reference field="15" count="1">
            <x v="774"/>
          </reference>
          <reference field="17" count="0" selected="0"/>
          <reference field="18" count="1" selected="0">
            <x v="2"/>
          </reference>
        </references>
      </pivotArea>
    </format>
    <format dxfId="265">
      <pivotArea dataOnly="0" labelOnly="1" outline="0" fieldPosition="0">
        <references count="12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19"/>
          </reference>
          <reference field="14" count="1" selected="0">
            <x v="5"/>
          </reference>
          <reference field="15" count="1" selected="0">
            <x v="774"/>
          </reference>
          <reference field="16" count="1">
            <x v="375"/>
          </reference>
          <reference field="17" count="0" selected="0"/>
          <reference field="18" count="1" selected="0">
            <x v="2"/>
          </reference>
        </references>
      </pivotArea>
    </format>
    <format dxfId="264">
      <pivotArea dataOnly="0" labelOnly="1" outline="0" fieldPosition="0">
        <references count="11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19"/>
          </reference>
          <reference field="14" count="1" selected="0">
            <x v="43"/>
          </reference>
          <reference field="15" count="1">
            <x v="589"/>
          </reference>
          <reference field="17" count="0" selected="0"/>
          <reference field="18" count="1" selected="0">
            <x v="2"/>
          </reference>
        </references>
      </pivotArea>
    </format>
    <format dxfId="263">
      <pivotArea dataOnly="0" labelOnly="1" outline="0" fieldPosition="0">
        <references count="11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3"/>
          </reference>
          <reference field="14" count="1" selected="0">
            <x v="6"/>
          </reference>
          <reference field="15" count="1">
            <x v="636"/>
          </reference>
          <reference field="17" count="0" selected="0"/>
          <reference field="18" count="1" selected="0">
            <x v="2"/>
          </reference>
        </references>
      </pivotArea>
    </format>
    <format dxfId="262">
      <pivotArea dataOnly="0" labelOnly="1" outline="0" fieldPosition="0">
        <references count="11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1" count="1" selected="0">
            <x v="11"/>
          </reference>
          <reference field="12" count="1" selected="0">
            <x v="21"/>
          </reference>
          <reference field="13" count="1" selected="0">
            <x v="33"/>
          </reference>
          <reference field="14" count="1" selected="0">
            <x v="5"/>
          </reference>
          <reference field="15" count="1">
            <x v="654"/>
          </reference>
          <reference field="17" count="0" selected="0"/>
          <reference field="18" count="1" selected="0">
            <x v="2"/>
          </reference>
        </references>
      </pivotArea>
    </format>
    <format dxfId="261">
      <pivotArea dataOnly="0" labelOnly="1" outline="0" fieldPosition="0">
        <references count="12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19"/>
          </reference>
          <reference field="14" count="1" selected="0">
            <x v="43"/>
          </reference>
          <reference field="15" count="1" selected="0">
            <x v="589"/>
          </reference>
          <reference field="16" count="1">
            <x v="294"/>
          </reference>
          <reference field="17" count="0" selected="0"/>
          <reference field="18" count="1" selected="0">
            <x v="2"/>
          </reference>
        </references>
      </pivotArea>
    </format>
    <format dxfId="260">
      <pivotArea dataOnly="0" labelOnly="1" outline="0" fieldPosition="0">
        <references count="12">
          <reference field="0" count="1" selected="0">
            <x v="75"/>
          </reference>
          <reference field="1" count="0" selected="0"/>
          <reference field="2" count="1" selected="0">
            <x v="5"/>
          </reference>
          <reference field="6" count="1" selected="0">
            <x v="91"/>
          </reference>
          <reference field="11" count="1" selected="0">
            <x v="43"/>
          </reference>
          <reference field="12" count="1" selected="0">
            <x v="76"/>
          </reference>
          <reference field="13" count="1" selected="0">
            <x v="23"/>
          </reference>
          <reference field="14" count="1" selected="0">
            <x v="6"/>
          </reference>
          <reference field="15" count="1" selected="0">
            <x v="636"/>
          </reference>
          <reference field="16" count="1">
            <x v="279"/>
          </reference>
          <reference field="17" count="0" selected="0"/>
          <reference field="18" count="1" selected="0">
            <x v="2"/>
          </reference>
        </references>
      </pivotArea>
    </format>
    <format dxfId="259">
      <pivotArea dataOnly="0" labelOnly="1" outline="0" fieldPosition="0">
        <references count="12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1" count="1" selected="0">
            <x v="11"/>
          </reference>
          <reference field="12" count="1" selected="0">
            <x v="21"/>
          </reference>
          <reference field="13" count="1" selected="0">
            <x v="33"/>
          </reference>
          <reference field="14" count="1" selected="0">
            <x v="5"/>
          </reference>
          <reference field="15" count="1" selected="0">
            <x v="654"/>
          </reference>
          <reference field="16" count="1">
            <x v="365"/>
          </reference>
          <reference field="17" count="0" selected="0"/>
          <reference field="18" count="1" selected="0">
            <x v="2"/>
          </reference>
        </references>
      </pivotArea>
    </format>
    <format dxfId="258">
      <pivotArea dataOnly="0" labelOnly="1" outline="0" fieldPosition="0">
        <references count="11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1" count="1" selected="0">
            <x v="11"/>
          </reference>
          <reference field="12" count="1" selected="0">
            <x v="21"/>
          </reference>
          <reference field="13" count="1" selected="0">
            <x v="36"/>
          </reference>
          <reference field="14" count="1" selected="0">
            <x v="6"/>
          </reference>
          <reference field="15" count="1">
            <x v="508"/>
          </reference>
          <reference field="17" count="0" selected="0"/>
          <reference field="18" count="1" selected="0">
            <x v="2"/>
          </reference>
        </references>
      </pivotArea>
    </format>
    <format dxfId="257">
      <pivotArea dataOnly="0" labelOnly="1" outline="0" fieldPosition="0">
        <references count="12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1" count="1" selected="0">
            <x v="11"/>
          </reference>
          <reference field="12" count="1" selected="0">
            <x v="21"/>
          </reference>
          <reference field="13" count="1" selected="0">
            <x v="36"/>
          </reference>
          <reference field="14" count="1" selected="0">
            <x v="6"/>
          </reference>
          <reference field="15" count="1" selected="0">
            <x v="508"/>
          </reference>
          <reference field="16" count="1">
            <x v="265"/>
          </reference>
          <reference field="17" count="0" selected="0"/>
          <reference field="18" count="1" selected="0">
            <x v="2"/>
          </reference>
        </references>
      </pivotArea>
    </format>
    <format dxfId="256">
      <pivotArea dataOnly="0" labelOnly="1" outline="0" fieldPosition="0">
        <references count="11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7"/>
          </reference>
          <reference field="14" count="1" selected="0">
            <x v="43"/>
          </reference>
          <reference field="15" count="1">
            <x v="852"/>
          </reference>
          <reference field="17" count="0" selected="0"/>
          <reference field="18" count="1" selected="0">
            <x v="2"/>
          </reference>
        </references>
      </pivotArea>
    </format>
    <format dxfId="255">
      <pivotArea dataOnly="0" labelOnly="1" outline="0" fieldPosition="0">
        <references count="12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7"/>
          </reference>
          <reference field="14" count="1" selected="0">
            <x v="43"/>
          </reference>
          <reference field="15" count="1" selected="0">
            <x v="852"/>
          </reference>
          <reference field="16" count="1">
            <x v="382"/>
          </reference>
          <reference field="17" count="0" selected="0"/>
          <reference field="18" count="1" selected="0">
            <x v="2"/>
          </reference>
        </references>
      </pivotArea>
    </format>
    <format dxfId="254">
      <pivotArea dataOnly="0" labelOnly="1" outline="0" fieldPosition="0">
        <references count="11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18"/>
          </reference>
          <reference field="14" count="1" selected="0">
            <x v="6"/>
          </reference>
          <reference field="15" count="1">
            <x v="990"/>
          </reference>
          <reference field="17" count="0" selected="0"/>
          <reference field="18" count="1" selected="0">
            <x v="2"/>
          </reference>
        </references>
      </pivotArea>
    </format>
    <format dxfId="253">
      <pivotArea dataOnly="0" labelOnly="1" outline="0" fieldPosition="0">
        <references count="12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1" count="1" selected="0">
            <x v="63"/>
          </reference>
          <reference field="12" count="1" selected="0">
            <x v="36"/>
          </reference>
          <reference field="13" count="1" selected="0">
            <x v="18"/>
          </reference>
          <reference field="14" count="1" selected="0">
            <x v="6"/>
          </reference>
          <reference field="15" count="1" selected="0">
            <x v="990"/>
          </reference>
          <reference field="16" count="1">
            <x v="392"/>
          </reference>
          <reference field="17" count="0" selected="0"/>
          <reference field="18" count="1" selected="0">
            <x v="2"/>
          </reference>
        </references>
      </pivotArea>
    </format>
    <format dxfId="252">
      <pivotArea dataOnly="0" labelOnly="1" outline="0" fieldPosition="0">
        <references count="11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8"/>
          </reference>
          <reference field="14" count="1" selected="0">
            <x v="6"/>
          </reference>
          <reference field="15" count="1">
            <x v="1000"/>
          </reference>
          <reference field="17" count="0" selected="0"/>
          <reference field="18" count="1" selected="0">
            <x v="2"/>
          </reference>
        </references>
      </pivotArea>
    </format>
    <format dxfId="251">
      <pivotArea dataOnly="0" labelOnly="1" outline="0" fieldPosition="0">
        <references count="12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1" count="1" selected="0">
            <x v="67"/>
          </reference>
          <reference field="12" count="1" selected="0">
            <x v="66"/>
          </reference>
          <reference field="13" count="1" selected="0">
            <x v="8"/>
          </reference>
          <reference field="14" count="1" selected="0">
            <x v="6"/>
          </reference>
          <reference field="15" count="1" selected="0">
            <x v="1000"/>
          </reference>
          <reference field="16" count="1">
            <x v="394"/>
          </reference>
          <reference field="17" count="0" selected="0"/>
          <reference field="18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Tableau croisé dynamique6" cacheId="4" applyNumberFormats="0" applyBorderFormats="0" applyFontFormats="0" applyPatternFormats="0" applyAlignmentFormats="0" applyWidthHeightFormats="1" dataCaption="Valeurs" updatedVersion="4" minRefreshableVersion="3" showDrill="0" useAutoFormatting="1" rowGrandTotals="0" colGrandTotals="0" itemPrintTitles="1" createdVersion="4" indent="0" compact="0" compactData="0" multipleFieldFilters="0" chartFormat="3">
  <location ref="A3:M33" firstHeaderRow="1" firstDataRow="1" firstDataCol="13" rowPageCount="1" colPageCount="1"/>
  <pivotFields count="40">
    <pivotField axis="axisRow" compact="0" outline="0" showAll="0" defaultSubtotal="0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51"/>
        <item x="52"/>
        <item x="53"/>
        <item x="54"/>
        <item h="1" x="55"/>
        <item x="56"/>
        <item x="57"/>
        <item x="34"/>
        <item x="35"/>
        <item x="36"/>
        <item x="37"/>
        <item x="38"/>
        <item x="5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9"/>
        <item x="60"/>
        <item h="1"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93"/>
        <item x="78"/>
        <item x="86"/>
        <item x="79"/>
        <item x="87"/>
        <item x="80"/>
        <item x="88"/>
        <item x="89"/>
        <item x="81"/>
        <item x="82"/>
        <item x="83"/>
        <item x="84"/>
        <item x="85"/>
        <item x="90"/>
        <item x="91"/>
        <item x="92"/>
        <item x="77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7"/>
        <item x="2"/>
        <item h="1" x="0"/>
        <item x="5"/>
        <item x="3"/>
        <item h="1" x="4"/>
        <item x="1"/>
        <item h="1" x="6"/>
        <item h="1" x="8"/>
        <item h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3"/>
        <item x="5"/>
        <item x="0"/>
        <item x="9"/>
        <item x="11"/>
        <item x="7"/>
        <item x="12"/>
        <item x="10"/>
        <item x="8"/>
        <item x="14"/>
        <item x="6"/>
        <item x="4"/>
        <item x="1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85">
        <item x="16"/>
        <item x="54"/>
        <item x="17"/>
        <item x="18"/>
        <item x="19"/>
        <item x="20"/>
        <item x="44"/>
        <item x="6"/>
        <item x="5"/>
        <item x="10"/>
        <item x="9"/>
        <item x="12"/>
        <item x="11"/>
        <item x="7"/>
        <item x="8"/>
        <item x="13"/>
        <item x="60"/>
        <item x="74"/>
        <item x="0"/>
        <item x="2"/>
        <item x="76"/>
        <item x="4"/>
        <item x="3"/>
        <item x="61"/>
        <item x="22"/>
        <item x="23"/>
        <item x="24"/>
        <item x="25"/>
        <item x="27"/>
        <item x="77"/>
        <item x="62"/>
        <item x="63"/>
        <item x="28"/>
        <item x="30"/>
        <item x="31"/>
        <item x="32"/>
        <item x="48"/>
        <item x="47"/>
        <item x="46"/>
        <item x="49"/>
        <item x="36"/>
        <item x="34"/>
        <item x="38"/>
        <item x="37"/>
        <item x="33"/>
        <item x="50"/>
        <item x="65"/>
        <item x="78"/>
        <item x="21"/>
        <item x="58"/>
        <item x="59"/>
        <item x="66"/>
        <item x="14"/>
        <item x="79"/>
        <item x="80"/>
        <item x="45"/>
        <item x="71"/>
        <item x="1"/>
        <item x="67"/>
        <item x="68"/>
        <item x="26"/>
        <item x="43"/>
        <item x="81"/>
        <item x="29"/>
        <item x="82"/>
        <item x="42"/>
        <item x="69"/>
        <item x="70"/>
        <item x="57"/>
        <item x="64"/>
        <item x="52"/>
        <item x="39"/>
        <item x="40"/>
        <item x="41"/>
        <item x="15"/>
        <item x="56"/>
        <item x="51"/>
        <item x="55"/>
        <item x="72"/>
        <item x="83"/>
        <item x="75"/>
        <item x="53"/>
        <item x="73"/>
        <item x="84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3">
        <item x="64"/>
        <item x="52"/>
        <item x="50"/>
        <item x="39"/>
        <item x="18"/>
        <item x="19"/>
        <item x="20"/>
        <item x="21"/>
        <item x="44"/>
        <item x="6"/>
        <item x="5"/>
        <item x="10"/>
        <item x="9"/>
        <item x="12"/>
        <item x="11"/>
        <item x="40"/>
        <item x="7"/>
        <item x="14"/>
        <item x="8"/>
        <item x="13"/>
        <item x="45"/>
        <item x="0"/>
        <item x="1"/>
        <item x="2"/>
        <item x="4"/>
        <item x="3"/>
        <item x="22"/>
        <item x="23"/>
        <item x="24"/>
        <item x="25"/>
        <item x="35"/>
        <item x="26"/>
        <item x="27"/>
        <item x="43"/>
        <item x="41"/>
        <item x="28"/>
        <item x="29"/>
        <item x="30"/>
        <item x="31"/>
        <item x="32"/>
        <item x="48"/>
        <item x="47"/>
        <item x="46"/>
        <item x="49"/>
        <item x="36"/>
        <item x="34"/>
        <item x="38"/>
        <item x="37"/>
        <item x="33"/>
        <item x="42"/>
        <item x="15"/>
        <item x="16"/>
        <item x="17"/>
        <item x="56"/>
        <item x="51"/>
        <item x="55"/>
        <item x="72"/>
        <item x="65"/>
        <item x="84"/>
        <item x="77"/>
        <item x="85"/>
        <item x="66"/>
        <item x="78"/>
        <item x="86"/>
        <item x="87"/>
        <item x="71"/>
        <item x="79"/>
        <item x="67"/>
        <item x="68"/>
        <item x="80"/>
        <item x="81"/>
        <item x="82"/>
        <item x="83"/>
        <item x="88"/>
        <item x="89"/>
        <item x="90"/>
        <item x="69"/>
        <item x="70"/>
        <item x="57"/>
        <item x="76"/>
        <item x="91"/>
        <item x="75"/>
        <item x="53"/>
        <item x="58"/>
        <item x="59"/>
        <item x="60"/>
        <item x="74"/>
        <item x="61"/>
        <item x="62"/>
        <item x="63"/>
        <item x="54"/>
        <item x="73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1">
        <item x="35"/>
        <item x="49"/>
        <item x="38"/>
        <item x="34"/>
        <item x="36"/>
        <item x="47"/>
        <item x="48"/>
        <item x="79"/>
        <item x="37"/>
        <item x="67"/>
        <item x="45"/>
        <item x="68"/>
        <item x="31"/>
        <item x="32"/>
        <item x="30"/>
        <item x="28"/>
        <item x="62"/>
        <item x="46"/>
        <item x="33"/>
        <item x="29"/>
        <item x="78"/>
        <item x="74"/>
        <item x="61"/>
        <item x="26"/>
        <item x="77"/>
        <item x="27"/>
        <item x="25"/>
        <item x="24"/>
        <item x="55"/>
        <item x="73"/>
        <item x="56"/>
        <item x="44"/>
        <item x="76"/>
        <item x="59"/>
        <item x="70"/>
        <item x="7"/>
        <item x="22"/>
        <item x="23"/>
        <item x="14"/>
        <item x="43"/>
        <item x="8"/>
        <item x="5"/>
        <item x="6"/>
        <item x="39"/>
        <item x="13"/>
        <item x="65"/>
        <item x="42"/>
        <item x="66"/>
        <item x="60"/>
        <item x="72"/>
        <item x="3"/>
        <item x="4"/>
        <item x="64"/>
        <item x="40"/>
        <item x="41"/>
        <item x="71"/>
        <item x="2"/>
        <item x="11"/>
        <item x="1"/>
        <item x="0"/>
        <item x="58"/>
        <item x="50"/>
        <item x="12"/>
        <item x="57"/>
        <item x="9"/>
        <item x="10"/>
        <item x="16"/>
        <item x="54"/>
        <item x="15"/>
        <item x="51"/>
        <item x="53"/>
        <item x="52"/>
        <item x="20"/>
        <item x="21"/>
        <item x="18"/>
        <item x="17"/>
        <item x="75"/>
        <item x="19"/>
        <item x="63"/>
        <item x="69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1">
        <item x="38"/>
        <item x="34"/>
        <item x="36"/>
        <item x="37"/>
        <item x="56"/>
        <item x="35"/>
        <item x="25"/>
        <item x="24"/>
        <item x="72"/>
        <item x="60"/>
        <item x="23"/>
        <item x="4"/>
        <item x="3"/>
        <item x="22"/>
        <item x="49"/>
        <item x="71"/>
        <item x="2"/>
        <item x="1"/>
        <item x="0"/>
        <item x="47"/>
        <item x="45"/>
        <item x="68"/>
        <item x="59"/>
        <item x="46"/>
        <item x="76"/>
        <item x="14"/>
        <item x="70"/>
        <item x="13"/>
        <item x="7"/>
        <item x="8"/>
        <item x="61"/>
        <item x="73"/>
        <item x="11"/>
        <item x="10"/>
        <item x="21"/>
        <item x="27"/>
        <item x="57"/>
        <item x="12"/>
        <item x="29"/>
        <item x="9"/>
        <item x="78"/>
        <item x="58"/>
        <item x="52"/>
        <item x="26"/>
        <item x="44"/>
        <item x="17"/>
        <item x="18"/>
        <item x="6"/>
        <item x="5"/>
        <item x="74"/>
        <item x="62"/>
        <item x="48"/>
        <item x="79"/>
        <item x="77"/>
        <item x="33"/>
        <item x="67"/>
        <item x="30"/>
        <item x="28"/>
        <item x="32"/>
        <item x="31"/>
        <item x="19"/>
        <item x="20"/>
        <item x="75"/>
        <item x="55"/>
        <item x="51"/>
        <item x="53"/>
        <item x="54"/>
        <item x="15"/>
        <item x="16"/>
        <item x="65"/>
        <item x="42"/>
        <item x="66"/>
        <item x="43"/>
        <item x="41"/>
        <item x="40"/>
        <item x="64"/>
        <item x="39"/>
        <item x="50"/>
        <item x="63"/>
        <item x="69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0"/>
        <item x="1"/>
        <item x="6"/>
        <item x="4"/>
        <item x="0"/>
        <item x="3"/>
        <item x="25"/>
        <item x="2"/>
        <item x="26"/>
        <item m="1" x="42"/>
        <item x="7"/>
        <item x="12"/>
        <item x="27"/>
        <item x="28"/>
        <item x="10"/>
        <item x="11"/>
        <item x="8"/>
        <item x="9"/>
        <item x="29"/>
        <item x="30"/>
        <item x="24"/>
        <item x="32"/>
        <item x="13"/>
        <item x="38"/>
        <item x="31"/>
        <item x="16"/>
        <item x="34"/>
        <item x="35"/>
        <item x="15"/>
        <item x="33"/>
        <item x="14"/>
        <item x="17"/>
        <item x="18"/>
        <item x="39"/>
        <item x="20"/>
        <item x="19"/>
        <item x="36"/>
        <item x="21"/>
        <item x="23"/>
        <item x="22"/>
        <item x="37"/>
        <item x="4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h="1" x="33"/>
        <item h="1" x="43"/>
        <item h="1" x="13"/>
        <item h="1" x="14"/>
        <item h="1" x="25"/>
        <item x="30"/>
        <item x="31"/>
        <item h="1" x="24"/>
        <item h="1" x="23"/>
        <item h="1" x="28"/>
        <item h="1" x="34"/>
        <item h="1" x="1"/>
        <item h="1" x="35"/>
        <item h="1" x="22"/>
        <item h="1" x="41"/>
        <item h="1" x="38"/>
        <item h="1" x="42"/>
        <item h="1" x="2"/>
        <item h="1" x="0"/>
        <item h="1" x="4"/>
        <item h="1" x="8"/>
        <item x="16"/>
        <item h="1" x="17"/>
        <item h="1" x="12"/>
        <item h="1" x="9"/>
        <item h="1" x="3"/>
        <item h="1" x="5"/>
        <item h="1" x="36"/>
        <item h="1" x="39"/>
        <item h="1" x="6"/>
        <item h="1" x="45"/>
        <item h="1" x="46"/>
        <item h="1" x="44"/>
        <item h="1" x="7"/>
        <item h="1" x="10"/>
        <item h="1" x="11"/>
        <item h="1" x="15"/>
        <item h="1" x="18"/>
        <item h="1" x="19"/>
        <item h="1" x="20"/>
        <item h="1" x="21"/>
        <item x="26"/>
        <item h="1" x="27"/>
        <item x="29"/>
        <item h="1" x="37"/>
        <item h="1" x="32"/>
        <item h="1"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06">
        <item x="145"/>
        <item x="541"/>
        <item x="0"/>
        <item x="518"/>
        <item x="556"/>
        <item x="546"/>
        <item x="65"/>
        <item x="533"/>
        <item x="48"/>
        <item x="27"/>
        <item x="21"/>
        <item x="83"/>
        <item x="482"/>
        <item x="119"/>
        <item x="551"/>
        <item x="131"/>
        <item x="89"/>
        <item x="43"/>
        <item x="60"/>
        <item x="55"/>
        <item x="141"/>
        <item x="135"/>
        <item x="486"/>
        <item x="478"/>
        <item x="101"/>
        <item x="491"/>
        <item x="127"/>
        <item x="1274"/>
        <item x="123"/>
        <item x="110"/>
        <item x="82"/>
        <item x="4"/>
        <item x="33"/>
        <item x="116"/>
        <item x="112"/>
        <item x="24"/>
        <item x="15"/>
        <item x="107"/>
        <item x="13"/>
        <item x="41"/>
        <item x="548"/>
        <item x="557"/>
        <item x="67"/>
        <item x="50"/>
        <item x="88"/>
        <item x="29"/>
        <item x="534"/>
        <item x="68"/>
        <item x="120"/>
        <item x="542"/>
        <item x="147"/>
        <item x="114"/>
        <item x="22"/>
        <item x="20"/>
        <item x="519"/>
        <item x="2"/>
        <item x="31"/>
        <item x="84"/>
        <item x="45"/>
        <item x="132"/>
        <item x="483"/>
        <item x="26"/>
        <item x="90"/>
        <item x="552"/>
        <item x="44"/>
        <item x="61"/>
        <item x="57"/>
        <item x="77"/>
        <item x="80"/>
        <item x="139"/>
        <item x="142"/>
        <item x="113"/>
        <item x="136"/>
        <item x="91"/>
        <item x="525"/>
        <item x="8"/>
        <item x="3"/>
        <item x="538"/>
        <item x="96"/>
        <item x="99"/>
        <item x="76"/>
        <item x="488"/>
        <item x="53"/>
        <item x="103"/>
        <item x="85"/>
        <item x="148"/>
        <item x="528"/>
        <item x="479"/>
        <item x="94"/>
        <item x="14"/>
        <item x="23"/>
        <item x="117"/>
        <item x="73"/>
        <item x="106"/>
        <item x="11"/>
        <item x="35"/>
        <item x="109"/>
        <item x="72"/>
        <item x="128"/>
        <item x="133"/>
        <item x="493"/>
        <item x="30"/>
        <item x="520"/>
        <item x="38"/>
        <item x="97"/>
        <item x="18"/>
        <item x="1275"/>
        <item x="484"/>
        <item x="66"/>
        <item x="553"/>
        <item x="560"/>
        <item x="79"/>
        <item x="74"/>
        <item x="530"/>
        <item x="146"/>
        <item x="547"/>
        <item x="95"/>
        <item x="121"/>
        <item x="51"/>
        <item x="56"/>
        <item x="543"/>
        <item x="1"/>
        <item x="531"/>
        <item x="69"/>
        <item x="71"/>
        <item x="39"/>
        <item x="487"/>
        <item x="124"/>
        <item x="494"/>
        <item x="28"/>
        <item x="480"/>
        <item x="58"/>
        <item x="49"/>
        <item x="492"/>
        <item x="86"/>
        <item x="62"/>
        <item x="7"/>
        <item x="489"/>
        <item x="535"/>
        <item x="46"/>
        <item x="1277"/>
        <item x="143"/>
        <item x="102"/>
        <item x="1133"/>
        <item x="1140"/>
        <item x="1253"/>
        <item x="1254"/>
        <item x="1135"/>
        <item x="137"/>
        <item x="92"/>
        <item x="1255"/>
        <item x="125"/>
        <item x="1138"/>
        <item x="1256"/>
        <item x="558"/>
        <item x="129"/>
        <item x="1203"/>
        <item x="1204"/>
        <item x="93"/>
        <item x="1205"/>
        <item x="59"/>
        <item x="539"/>
        <item x="529"/>
        <item x="490"/>
        <item x="554"/>
        <item x="544"/>
        <item x="1206"/>
        <item x="1257"/>
        <item x="1137"/>
        <item x="5"/>
        <item x="12"/>
        <item x="115"/>
        <item x="134"/>
        <item x="108"/>
        <item x="149"/>
        <item x="526"/>
        <item x="19"/>
        <item x="549"/>
        <item x="532"/>
        <item x="561"/>
        <item x="1258"/>
        <item x="70"/>
        <item x="25"/>
        <item x="536"/>
        <item x="111"/>
        <item x="523"/>
        <item x="1259"/>
        <item x="87"/>
        <item x="78"/>
        <item x="75"/>
        <item x="47"/>
        <item x="1260"/>
        <item x="138"/>
        <item x="32"/>
        <item x="521"/>
        <item x="485"/>
        <item x="81"/>
        <item x="52"/>
        <item x="1139"/>
        <item x="98"/>
        <item x="40"/>
        <item x="495"/>
        <item x="122"/>
        <item x="16"/>
        <item x="104"/>
        <item x="63"/>
        <item x="126"/>
        <item x="100"/>
        <item x="481"/>
        <item x="1142"/>
        <item x="1301"/>
        <item x="1261"/>
        <item x="1294"/>
        <item x="140"/>
        <item x="9"/>
        <item x="1276"/>
        <item x="1278"/>
        <item x="1285"/>
        <item x="130"/>
        <item x="36"/>
        <item x="1145"/>
        <item x="1304"/>
        <item x="144"/>
        <item x="1302"/>
        <item x="1282"/>
        <item x="1280"/>
        <item x="1262"/>
        <item x="1300"/>
        <item x="1263"/>
        <item x="1132"/>
        <item x="1279"/>
        <item x="1286"/>
        <item x="1228"/>
        <item x="105"/>
        <item x="1296"/>
        <item x="413"/>
        <item x="1149"/>
        <item x="1264"/>
        <item x="1265"/>
        <item x="1289"/>
        <item x="118"/>
        <item x="1303"/>
        <item x="1281"/>
        <item x="1284"/>
        <item x="1287"/>
        <item x="1266"/>
        <item x="1229"/>
        <item x="1283"/>
        <item x="1230"/>
        <item x="1231"/>
        <item x="1232"/>
        <item x="801"/>
        <item x="1233"/>
        <item x="1267"/>
        <item x="1234"/>
        <item x="1235"/>
        <item x="1268"/>
        <item x="1236"/>
        <item x="1150"/>
        <item x="1237"/>
        <item x="1292"/>
        <item x="1293"/>
        <item x="836"/>
        <item x="1238"/>
        <item x="802"/>
        <item x="414"/>
        <item x="1239"/>
        <item x="1207"/>
        <item x="837"/>
        <item x="809"/>
        <item x="1208"/>
        <item x="810"/>
        <item x="1148"/>
        <item x="1297"/>
        <item x="838"/>
        <item x="496"/>
        <item x="839"/>
        <item x="1147"/>
        <item x="803"/>
        <item x="211"/>
        <item x="1161"/>
        <item x="1156"/>
        <item x="174"/>
        <item x="272"/>
        <item x="1240"/>
        <item x="1176"/>
        <item x="450"/>
        <item x="451"/>
        <item x="497"/>
        <item x="1209"/>
        <item x="811"/>
        <item x="857"/>
        <item x="1159"/>
        <item x="1210"/>
        <item x="1269"/>
        <item x="804"/>
        <item x="1177"/>
        <item x="498"/>
        <item x="1288"/>
        <item x="1295"/>
        <item x="1178"/>
        <item x="894"/>
        <item x="812"/>
        <item x="840"/>
        <item x="365"/>
        <item x="1179"/>
        <item x="1270"/>
        <item x="452"/>
        <item x="415"/>
        <item x="453"/>
        <item x="1143"/>
        <item x="366"/>
        <item x="959"/>
        <item x="1180"/>
        <item x="805"/>
        <item x="1181"/>
        <item x="367"/>
        <item x="858"/>
        <item x="499"/>
        <item x="1298"/>
        <item x="1146"/>
        <item x="1291"/>
        <item x="212"/>
        <item x="841"/>
        <item x="813"/>
        <item x="895"/>
        <item x="1165"/>
        <item x="368"/>
        <item x="500"/>
        <item x="354"/>
        <item x="369"/>
        <item x="501"/>
        <item x="273"/>
        <item x="454"/>
        <item x="842"/>
        <item x="859"/>
        <item x="814"/>
        <item x="1211"/>
        <item x="896"/>
        <item x="1299"/>
        <item x="860"/>
        <item x="352"/>
        <item x="960"/>
        <item x="815"/>
        <item x="897"/>
        <item x="1155"/>
        <item x="455"/>
        <item x="175"/>
        <item x="1154"/>
        <item x="877"/>
        <item x="961"/>
        <item x="1010"/>
        <item x="806"/>
        <item x="370"/>
        <item x="962"/>
        <item x="371"/>
        <item x="1011"/>
        <item x="213"/>
        <item x="502"/>
        <item x="416"/>
        <item x="214"/>
        <item x="456"/>
        <item x="699"/>
        <item x="816"/>
        <item x="980"/>
        <item x="215"/>
        <item x="216"/>
        <item x="1182"/>
        <item x="1241"/>
        <item x="981"/>
        <item x="457"/>
        <item x="357"/>
        <item x="1242"/>
        <item x="1290"/>
        <item x="878"/>
        <item x="1212"/>
        <item x="1243"/>
        <item x="1213"/>
        <item x="1168"/>
        <item x="735"/>
        <item x="1012"/>
        <item x="217"/>
        <item x="1244"/>
        <item x="1157"/>
        <item x="218"/>
        <item x="982"/>
        <item x="1214"/>
        <item x="405"/>
        <item x="458"/>
        <item x="1183"/>
        <item x="459"/>
        <item x="879"/>
        <item x="1013"/>
        <item x="668"/>
        <item x="406"/>
        <item x="372"/>
        <item x="880"/>
        <item x="1164"/>
        <item x="983"/>
        <item x="661"/>
        <item x="1184"/>
        <item x="1215"/>
        <item x="219"/>
        <item x="151"/>
        <item x="817"/>
        <item x="1153"/>
        <item x="158"/>
        <item x="1014"/>
        <item x="460"/>
        <item x="1015"/>
        <item x="1216"/>
        <item x="153"/>
        <item x="1245"/>
        <item x="461"/>
        <item x="503"/>
        <item x="220"/>
        <item x="603"/>
        <item x="568"/>
        <item x="358"/>
        <item x="176"/>
        <item x="417"/>
        <item x="373"/>
        <item x="274"/>
        <item x="984"/>
        <item x="221"/>
        <item x="669"/>
        <item x="462"/>
        <item x="1246"/>
        <item x="772"/>
        <item x="1016"/>
        <item x="707"/>
        <item x="818"/>
        <item x="1136"/>
        <item x="819"/>
        <item x="739"/>
        <item x="820"/>
        <item x="1017"/>
        <item x="637"/>
        <item x="985"/>
        <item x="314"/>
        <item x="1217"/>
        <item x="821"/>
        <item x="156"/>
        <item x="222"/>
        <item x="223"/>
        <item x="316"/>
        <item x="986"/>
        <item x="987"/>
        <item x="252"/>
        <item x="1247"/>
        <item x="773"/>
        <item x="504"/>
        <item x="166"/>
        <item x="861"/>
        <item x="631"/>
        <item x="1018"/>
        <item x="822"/>
        <item x="898"/>
        <item x="155"/>
        <item x="463"/>
        <item x="963"/>
        <item x="505"/>
        <item x="322"/>
        <item x="1019"/>
        <item x="1006"/>
        <item x="823"/>
        <item x="1185"/>
        <item x="1020"/>
        <item x="843"/>
        <item x="1186"/>
        <item x="562"/>
        <item x="1046"/>
        <item x="1187"/>
        <item x="407"/>
        <item x="320"/>
        <item x="1188"/>
        <item x="1218"/>
        <item x="418"/>
        <item x="256"/>
        <item x="1219"/>
        <item x="1189"/>
        <item x="464"/>
        <item x="708"/>
        <item x="709"/>
        <item x="1061"/>
        <item x="774"/>
        <item x="419"/>
        <item x="420"/>
        <item x="710"/>
        <item x="1144"/>
        <item x="421"/>
        <item x="844"/>
        <item x="177"/>
        <item x="881"/>
        <item x="178"/>
        <item x="422"/>
        <item x="975"/>
        <item x="179"/>
        <item x="988"/>
        <item x="275"/>
        <item x="255"/>
        <item x="423"/>
        <item x="224"/>
        <item x="944"/>
        <item x="225"/>
        <item x="276"/>
        <item x="424"/>
        <item x="1248"/>
        <item x="1021"/>
        <item x="277"/>
        <item x="278"/>
        <item x="775"/>
        <item x="824"/>
        <item x="425"/>
        <item x="945"/>
        <item x="426"/>
        <item x="882"/>
        <item x="909"/>
        <item x="1151"/>
        <item x="1249"/>
        <item x="180"/>
        <item x="465"/>
        <item x="862"/>
        <item x="1271"/>
        <item x="181"/>
        <item x="930"/>
        <item x="279"/>
        <item x="1220"/>
        <item x="711"/>
        <item x="408"/>
        <item x="280"/>
        <item x="182"/>
        <item x="776"/>
        <item x="374"/>
        <item x="1022"/>
        <item x="375"/>
        <item x="777"/>
        <item x="604"/>
        <item x="1023"/>
        <item x="226"/>
        <item x="712"/>
        <item x="910"/>
        <item x="427"/>
        <item x="931"/>
        <item x="466"/>
        <item x="1190"/>
        <item x="1191"/>
        <item x="227"/>
        <item x="228"/>
        <item x="160"/>
        <item x="281"/>
        <item x="428"/>
        <item x="183"/>
        <item x="376"/>
        <item x="1192"/>
        <item x="911"/>
        <item x="429"/>
        <item x="778"/>
        <item x="1193"/>
        <item x="282"/>
        <item x="1024"/>
        <item x="229"/>
        <item x="283"/>
        <item x="989"/>
        <item x="1194"/>
        <item x="779"/>
        <item x="1076"/>
        <item x="990"/>
        <item x="430"/>
        <item x="1109"/>
        <item x="431"/>
        <item x="377"/>
        <item x="1162"/>
        <item x="740"/>
        <item x="506"/>
        <item x="976"/>
        <item x="163"/>
        <item x="184"/>
        <item x="991"/>
        <item x="1195"/>
        <item x="1103"/>
        <item x="185"/>
        <item x="992"/>
        <item x="993"/>
        <item x="994"/>
        <item x="64"/>
        <item x="670"/>
        <item x="845"/>
        <item x="932"/>
        <item x="977"/>
        <item x="671"/>
        <item x="150"/>
        <item x="550"/>
        <item x="34"/>
        <item x="559"/>
        <item x="933"/>
        <item x="10"/>
        <item x="54"/>
        <item x="555"/>
        <item x="672"/>
        <item x="522"/>
        <item x="6"/>
        <item x="1053"/>
        <item x="1166"/>
        <item x="537"/>
        <item x="673"/>
        <item x="569"/>
        <item x="741"/>
        <item x="524"/>
        <item x="1272"/>
        <item x="912"/>
        <item x="736"/>
        <item x="527"/>
        <item x="540"/>
        <item x="825"/>
        <item x="545"/>
        <item x="742"/>
        <item x="17"/>
        <item x="432"/>
        <item x="1065"/>
        <item x="674"/>
        <item x="638"/>
        <item x="605"/>
        <item x="639"/>
        <item x="260"/>
        <item x="1066"/>
        <item x="675"/>
        <item x="676"/>
        <item x="570"/>
        <item x="42"/>
        <item x="378"/>
        <item x="743"/>
        <item x="700"/>
        <item x="284"/>
        <item x="677"/>
        <item x="328"/>
        <item x="995"/>
        <item x="230"/>
        <item x="467"/>
        <item x="355"/>
        <item x="379"/>
        <item x="231"/>
        <item x="186"/>
        <item x="1038"/>
        <item x="744"/>
        <item x="1196"/>
        <item x="678"/>
        <item x="1221"/>
        <item x="1116"/>
        <item x="571"/>
        <item x="807"/>
        <item x="1039"/>
        <item x="572"/>
        <item x="1110"/>
        <item x="37"/>
        <item x="468"/>
        <item x="713"/>
        <item x="679"/>
        <item x="164"/>
        <item x="1077"/>
        <item x="640"/>
        <item x="606"/>
        <item x="285"/>
        <item x="319"/>
        <item x="1222"/>
        <item x="1197"/>
        <item x="607"/>
        <item x="780"/>
        <item x="573"/>
        <item x="745"/>
        <item x="380"/>
        <item x="232"/>
        <item x="574"/>
        <item x="883"/>
        <item x="233"/>
        <item x="746"/>
        <item x="714"/>
        <item x="286"/>
        <item x="1054"/>
        <item x="157"/>
        <item x="1067"/>
        <item x="1198"/>
        <item x="608"/>
        <item x="609"/>
        <item x="575"/>
        <item x="329"/>
        <item x="884"/>
        <item x="680"/>
        <item x="264"/>
        <item x="409"/>
        <item x="946"/>
        <item x="1072"/>
        <item x="507"/>
        <item x="234"/>
        <item x="187"/>
        <item x="188"/>
        <item x="235"/>
        <item x="747"/>
        <item x="287"/>
        <item x="330"/>
        <item x="781"/>
        <item x="1025"/>
        <item x="165"/>
        <item x="863"/>
        <item x="1062"/>
        <item x="288"/>
        <item x="641"/>
        <item x="331"/>
        <item x="610"/>
        <item x="189"/>
        <item x="1092"/>
        <item x="236"/>
        <item x="237"/>
        <item x="632"/>
        <item x="611"/>
        <item x="576"/>
        <item x="642"/>
        <item x="332"/>
        <item x="238"/>
        <item x="846"/>
        <item x="167"/>
        <item x="612"/>
        <item x="681"/>
        <item x="1026"/>
        <item x="433"/>
        <item x="947"/>
        <item x="899"/>
        <item x="577"/>
        <item x="508"/>
        <item x="434"/>
        <item x="662"/>
        <item x="782"/>
        <item x="190"/>
        <item x="613"/>
        <item x="948"/>
        <item x="913"/>
        <item x="333"/>
        <item x="715"/>
        <item x="914"/>
        <item x="173"/>
        <item x="949"/>
        <item x="239"/>
        <item x="915"/>
        <item x="334"/>
        <item x="435"/>
        <item x="436"/>
        <item x="1119"/>
        <item x="323"/>
        <item x="716"/>
        <item x="783"/>
        <item x="191"/>
        <item x="335"/>
        <item x="964"/>
        <item x="1027"/>
        <item x="900"/>
        <item x="682"/>
        <item x="934"/>
        <item x="192"/>
        <item x="193"/>
        <item x="916"/>
        <item x="683"/>
        <item x="1223"/>
        <item x="950"/>
        <item x="996"/>
        <item x="885"/>
        <item x="965"/>
        <item x="643"/>
        <item x="997"/>
        <item x="1171"/>
        <item x="1160"/>
        <item x="847"/>
        <item x="917"/>
        <item x="1125"/>
        <item x="614"/>
        <item x="563"/>
        <item x="289"/>
        <item x="935"/>
        <item x="848"/>
        <item x="290"/>
        <item x="194"/>
        <item x="717"/>
        <item x="644"/>
        <item x="291"/>
        <item x="615"/>
        <item x="564"/>
        <item x="469"/>
        <item x="849"/>
        <item x="748"/>
        <item x="749"/>
        <item x="633"/>
        <item x="292"/>
        <item x="750"/>
        <item x="1055"/>
        <item x="918"/>
        <item x="599"/>
        <item x="901"/>
        <item x="381"/>
        <item x="1250"/>
        <item x="864"/>
        <item x="293"/>
        <item x="578"/>
        <item x="265"/>
        <item x="1199"/>
        <item x="1152"/>
        <item x="951"/>
        <item x="684"/>
        <item x="865"/>
        <item x="437"/>
        <item x="634"/>
        <item x="509"/>
        <item x="902"/>
        <item x="751"/>
        <item x="382"/>
        <item x="866"/>
        <item x="410"/>
        <item x="850"/>
        <item x="438"/>
        <item x="718"/>
        <item x="998"/>
        <item x="161"/>
        <item x="685"/>
        <item x="579"/>
        <item x="580"/>
        <item x="581"/>
        <item x="663"/>
        <item x="645"/>
        <item x="360"/>
        <item x="784"/>
        <item x="646"/>
        <item x="353"/>
        <item x="826"/>
        <item x="785"/>
        <item x="616"/>
        <item x="439"/>
        <item x="263"/>
        <item x="752"/>
        <item x="195"/>
        <item x="1078"/>
        <item x="240"/>
        <item x="336"/>
        <item x="196"/>
        <item x="262"/>
        <item x="966"/>
        <item x="1099"/>
        <item x="753"/>
        <item x="294"/>
        <item x="295"/>
        <item x="510"/>
        <item x="271"/>
        <item x="1224"/>
        <item x="296"/>
        <item x="1073"/>
        <item x="326"/>
        <item x="297"/>
        <item x="1273"/>
        <item x="511"/>
        <item x="686"/>
        <item x="321"/>
        <item x="936"/>
        <item x="754"/>
        <item x="886"/>
        <item x="687"/>
        <item x="851"/>
        <item x="298"/>
        <item x="470"/>
        <item x="1068"/>
        <item x="512"/>
        <item x="1047"/>
        <item x="1251"/>
        <item x="1069"/>
        <item x="617"/>
        <item x="1087"/>
        <item x="852"/>
        <item x="1082"/>
        <item x="853"/>
        <item x="383"/>
        <item x="647"/>
        <item x="755"/>
        <item x="756"/>
        <item x="1167"/>
        <item x="648"/>
        <item x="1225"/>
        <item x="582"/>
        <item x="327"/>
        <item x="854"/>
        <item x="1117"/>
        <item x="1028"/>
        <item x="299"/>
        <item x="649"/>
        <item x="701"/>
        <item x="618"/>
        <item x="827"/>
        <item x="197"/>
        <item x="565"/>
        <item x="719"/>
        <item x="1083"/>
        <item x="1226"/>
        <item x="1048"/>
        <item x="258"/>
        <item x="1111"/>
        <item x="967"/>
        <item x="1088"/>
        <item x="999"/>
        <item x="1100"/>
        <item x="261"/>
        <item x="1000"/>
        <item x="952"/>
        <item x="619"/>
        <item x="1063"/>
        <item x="241"/>
        <item x="1134"/>
        <item x="1029"/>
        <item x="337"/>
        <item x="440"/>
        <item x="1120"/>
        <item x="1049"/>
        <item x="583"/>
        <item x="338"/>
        <item x="1089"/>
        <item x="1170"/>
        <item x="513"/>
        <item x="650"/>
        <item x="1090"/>
        <item x="1050"/>
        <item x="339"/>
        <item x="411"/>
        <item x="1051"/>
        <item x="953"/>
        <item x="584"/>
        <item x="514"/>
        <item x="566"/>
        <item x="515"/>
        <item x="585"/>
        <item x="586"/>
        <item x="1056"/>
        <item x="855"/>
        <item x="786"/>
        <item x="968"/>
        <item x="887"/>
        <item x="702"/>
        <item x="720"/>
        <item x="471"/>
        <item x="472"/>
        <item x="888"/>
        <item x="620"/>
        <item x="651"/>
        <item x="969"/>
        <item x="652"/>
        <item x="340"/>
        <item x="270"/>
        <item x="269"/>
        <item x="889"/>
        <item x="300"/>
        <item x="954"/>
        <item x="441"/>
        <item x="341"/>
        <item x="1200"/>
        <item x="890"/>
        <item x="342"/>
        <item x="828"/>
        <item x="891"/>
        <item x="1126"/>
        <item x="955"/>
        <item x="970"/>
        <item x="1127"/>
        <item x="1172"/>
        <item x="937"/>
        <item x="242"/>
        <item x="343"/>
        <item x="1169"/>
        <item x="867"/>
        <item x="1057"/>
        <item x="956"/>
        <item x="737"/>
        <item x="892"/>
        <item x="957"/>
        <item x="919"/>
        <item x="938"/>
        <item x="868"/>
        <item x="621"/>
        <item x="243"/>
        <item x="920"/>
        <item x="688"/>
        <item x="1052"/>
        <item x="301"/>
        <item x="869"/>
        <item x="787"/>
        <item x="921"/>
        <item x="939"/>
        <item x="903"/>
        <item x="587"/>
        <item x="344"/>
        <item x="384"/>
        <item x="904"/>
        <item x="757"/>
        <item x="870"/>
        <item x="588"/>
        <item x="689"/>
        <item x="905"/>
        <item x="385"/>
        <item x="386"/>
        <item x="829"/>
        <item x="589"/>
        <item x="359"/>
        <item x="622"/>
        <item x="387"/>
        <item x="1101"/>
        <item x="302"/>
        <item x="590"/>
        <item x="871"/>
        <item x="198"/>
        <item x="906"/>
        <item x="591"/>
        <item x="872"/>
        <item x="1001"/>
        <item x="388"/>
        <item x="1201"/>
        <item x="922"/>
        <item x="1058"/>
        <item x="244"/>
        <item x="758"/>
        <item x="245"/>
        <item x="154"/>
        <item x="172"/>
        <item x="389"/>
        <item x="623"/>
        <item x="246"/>
        <item x="303"/>
        <item x="759"/>
        <item x="1030"/>
        <item x="390"/>
        <item x="1040"/>
        <item x="690"/>
        <item x="1031"/>
        <item x="592"/>
        <item x="473"/>
        <item x="653"/>
        <item x="664"/>
        <item x="171"/>
        <item x="721"/>
        <item x="873"/>
        <item x="361"/>
        <item x="788"/>
        <item x="391"/>
        <item x="923"/>
        <item x="691"/>
        <item x="199"/>
        <item x="1141"/>
        <item x="874"/>
        <item x="760"/>
        <item x="1070"/>
        <item x="1079"/>
        <item x="247"/>
        <item x="392"/>
        <item x="761"/>
        <item x="692"/>
        <item x="875"/>
        <item x="1175"/>
        <item x="170"/>
        <item x="268"/>
        <item x="703"/>
        <item x="1174"/>
        <item x="593"/>
        <item x="830"/>
        <item x="924"/>
        <item x="304"/>
        <item x="1032"/>
        <item x="1080"/>
        <item x="516"/>
        <item x="789"/>
        <item x="1093"/>
        <item x="704"/>
        <item x="624"/>
        <item x="722"/>
        <item x="907"/>
        <item x="693"/>
        <item x="315"/>
        <item x="1094"/>
        <item x="654"/>
        <item x="694"/>
        <item x="769"/>
        <item x="248"/>
        <item x="1081"/>
        <item x="254"/>
        <item x="625"/>
        <item x="393"/>
        <item x="762"/>
        <item x="723"/>
        <item x="345"/>
        <item x="1037"/>
        <item x="790"/>
        <item x="724"/>
        <item x="1071"/>
        <item x="725"/>
        <item x="1104"/>
        <item x="770"/>
        <item x="726"/>
        <item x="1059"/>
        <item x="655"/>
        <item x="727"/>
        <item x="1105"/>
        <item x="626"/>
        <item x="394"/>
        <item x="791"/>
        <item x="162"/>
        <item x="1173"/>
        <item x="200"/>
        <item x="971"/>
        <item x="1002"/>
        <item x="346"/>
        <item x="728"/>
        <item x="665"/>
        <item x="395"/>
        <item x="305"/>
        <item x="364"/>
        <item x="972"/>
        <item x="396"/>
        <item x="363"/>
        <item x="201"/>
        <item x="1074"/>
        <item x="202"/>
        <item x="1106"/>
        <item x="1033"/>
        <item x="1034"/>
        <item x="1075"/>
        <item x="397"/>
        <item x="792"/>
        <item x="203"/>
        <item x="168"/>
        <item x="793"/>
        <item x="1121"/>
        <item x="442"/>
        <item x="1041"/>
        <item x="1003"/>
        <item x="398"/>
        <item x="318"/>
        <item x="1122"/>
        <item x="1123"/>
        <item x="1128"/>
        <item x="1129"/>
        <item x="763"/>
        <item x="831"/>
        <item x="1007"/>
        <item x="347"/>
        <item x="925"/>
        <item x="443"/>
        <item x="1107"/>
        <item x="832"/>
        <item x="1130"/>
        <item x="594"/>
        <item x="259"/>
        <item x="794"/>
        <item x="1108"/>
        <item x="362"/>
        <item x="926"/>
        <item x="940"/>
        <item x="306"/>
        <item x="795"/>
        <item x="1118"/>
        <item x="1084"/>
        <item x="1042"/>
        <item x="324"/>
        <item x="656"/>
        <item x="266"/>
        <item x="833"/>
        <item x="204"/>
        <item x="1043"/>
        <item x="973"/>
        <item x="1085"/>
        <item x="958"/>
        <item x="205"/>
        <item x="444"/>
        <item x="1124"/>
        <item x="796"/>
        <item x="1044"/>
        <item x="729"/>
        <item x="730"/>
        <item x="445"/>
        <item x="1095"/>
        <item x="399"/>
        <item x="567"/>
        <item x="206"/>
        <item x="307"/>
        <item x="764"/>
        <item x="595"/>
        <item x="808"/>
        <item x="731"/>
        <item x="1112"/>
        <item x="941"/>
        <item x="695"/>
        <item x="657"/>
        <item x="627"/>
        <item x="927"/>
        <item x="834"/>
        <item x="207"/>
        <item x="600"/>
        <item x="1252"/>
        <item x="797"/>
        <item x="1096"/>
        <item x="308"/>
        <item x="208"/>
        <item x="1097"/>
        <item x="798"/>
        <item x="1227"/>
        <item x="309"/>
        <item x="400"/>
        <item x="1113"/>
        <item x="705"/>
        <item x="928"/>
        <item x="1098"/>
        <item x="474"/>
        <item x="732"/>
        <item x="446"/>
        <item x="1114"/>
        <item x="942"/>
        <item x="929"/>
        <item x="893"/>
        <item x="401"/>
        <item x="1158"/>
        <item x="943"/>
        <item x="765"/>
        <item x="733"/>
        <item x="475"/>
        <item x="856"/>
        <item x="310"/>
        <item x="766"/>
        <item x="1091"/>
        <item x="696"/>
        <item x="908"/>
        <item x="447"/>
        <item x="249"/>
        <item x="738"/>
        <item x="658"/>
        <item x="771"/>
        <item x="978"/>
        <item x="596"/>
        <item x="974"/>
        <item x="628"/>
        <item x="697"/>
        <item x="1060"/>
        <item x="402"/>
        <item x="517"/>
        <item x="1131"/>
        <item x="1163"/>
        <item x="1004"/>
        <item x="597"/>
        <item x="876"/>
        <item x="629"/>
        <item x="348"/>
        <item x="666"/>
        <item x="767"/>
        <item x="601"/>
        <item x="351"/>
        <item x="799"/>
        <item x="698"/>
        <item x="835"/>
        <item x="1035"/>
        <item x="250"/>
        <item x="1202"/>
        <item x="1045"/>
        <item x="598"/>
        <item x="635"/>
        <item x="734"/>
        <item x="1115"/>
        <item x="1086"/>
        <item x="1008"/>
        <item x="169"/>
        <item x="356"/>
        <item x="979"/>
        <item x="630"/>
        <item x="1102"/>
        <item x="403"/>
        <item x="706"/>
        <item x="659"/>
        <item x="1036"/>
        <item x="317"/>
        <item x="325"/>
        <item x="349"/>
        <item x="660"/>
        <item x="1009"/>
        <item x="1064"/>
        <item x="1005"/>
        <item x="209"/>
        <item x="350"/>
        <item x="267"/>
        <item x="667"/>
        <item x="251"/>
        <item x="768"/>
        <item x="152"/>
        <item x="602"/>
        <item x="636"/>
        <item x="448"/>
        <item x="313"/>
        <item x="476"/>
        <item x="253"/>
        <item x="311"/>
        <item x="159"/>
        <item x="404"/>
        <item x="800"/>
        <item x="210"/>
        <item x="412"/>
        <item x="477"/>
        <item x="449"/>
        <item x="257"/>
        <item x="312"/>
        <item x="1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597">
        <item x="278"/>
        <item x="274"/>
        <item x="111"/>
        <item x="271"/>
        <item x="69"/>
        <item x="49"/>
        <item x="31"/>
        <item x="44"/>
        <item x="265"/>
        <item x="36"/>
        <item x="20"/>
        <item x="40"/>
        <item x="14"/>
        <item x="63"/>
        <item x="234"/>
        <item x="230"/>
        <item x="81"/>
        <item x="98"/>
        <item x="102"/>
        <item x="241"/>
        <item x="106"/>
        <item x="122"/>
        <item x="115"/>
        <item x="568"/>
        <item x="237"/>
        <item x="24"/>
        <item x="95"/>
        <item x="91"/>
        <item x="17"/>
        <item x="93"/>
        <item x="13"/>
        <item x="23"/>
        <item x="9"/>
        <item x="87"/>
        <item x="33"/>
        <item x="19"/>
        <item x="112"/>
        <item x="7"/>
        <item x="30"/>
        <item x="71"/>
        <item x="275"/>
        <item x="32"/>
        <item x="272"/>
        <item x="46"/>
        <item x="279"/>
        <item x="50"/>
        <item x="37"/>
        <item x="68"/>
        <item x="39"/>
        <item x="54"/>
        <item x="21"/>
        <item x="65"/>
        <item x="266"/>
        <item x="41"/>
        <item x="51"/>
        <item x="99"/>
        <item x="75"/>
        <item x="15"/>
        <item x="103"/>
        <item x="55"/>
        <item x="83"/>
        <item x="58"/>
        <item x="61"/>
        <item x="64"/>
        <item x="236"/>
        <item x="123"/>
        <item x="231"/>
        <item x="77"/>
        <item x="72"/>
        <item x="117"/>
        <item x="108"/>
        <item x="242"/>
        <item x="569"/>
        <item x="238"/>
        <item x="120"/>
        <item x="1"/>
        <item x="76"/>
        <item x="92"/>
        <item x="3"/>
        <item x="126"/>
        <item x="8"/>
        <item x="86"/>
        <item x="79"/>
        <item x="89"/>
        <item x="113"/>
        <item x="16"/>
        <item x="5"/>
        <item x="116"/>
        <item x="11"/>
        <item x="60"/>
        <item x="25"/>
        <item x="38"/>
        <item x="276"/>
        <item x="22"/>
        <item x="100"/>
        <item x="96"/>
        <item x="281"/>
        <item x="56"/>
        <item x="263"/>
        <item x="52"/>
        <item x="42"/>
        <item x="28"/>
        <item x="47"/>
        <item x="66"/>
        <item x="27"/>
        <item x="107"/>
        <item x="267"/>
        <item x="34"/>
        <item x="232"/>
        <item x="45"/>
        <item x="243"/>
        <item x="239"/>
        <item x="124"/>
        <item x="235"/>
        <item x="118"/>
        <item x="570"/>
        <item x="73"/>
        <item x="104"/>
        <item x="109"/>
        <item x="82"/>
        <item x="70"/>
        <item x="564"/>
        <item x="522"/>
        <item x="84"/>
        <item x="551"/>
        <item x="527"/>
        <item x="565"/>
        <item x="280"/>
        <item x="269"/>
        <item x="43"/>
        <item x="262"/>
        <item x="6"/>
        <item x="2"/>
        <item x="270"/>
        <item x="277"/>
        <item x="12"/>
        <item x="261"/>
        <item x="74"/>
        <item x="240"/>
        <item x="282"/>
        <item x="127"/>
        <item x="273"/>
        <item x="260"/>
        <item x="88"/>
        <item x="264"/>
        <item x="90"/>
        <item x="94"/>
        <item x="114"/>
        <item x="18"/>
        <item x="53"/>
        <item x="268"/>
        <item x="259"/>
        <item x="57"/>
        <item x="67"/>
        <item x="59"/>
        <item x="62"/>
        <item x="35"/>
        <item x="78"/>
        <item x="29"/>
        <item x="119"/>
        <item x="10"/>
        <item x="48"/>
        <item x="101"/>
        <item x="244"/>
        <item x="80"/>
        <item x="105"/>
        <item x="233"/>
        <item x="4"/>
        <item x="121"/>
        <item x="26"/>
        <item x="525"/>
        <item x="110"/>
        <item x="125"/>
        <item x="85"/>
        <item x="97"/>
        <item x="578"/>
        <item x="595"/>
        <item x="593"/>
        <item x="575"/>
        <item x="594"/>
        <item x="574"/>
        <item x="577"/>
        <item x="573"/>
        <item x="592"/>
        <item x="580"/>
        <item x="560"/>
        <item x="576"/>
        <item x="572"/>
        <item x="353"/>
        <item x="561"/>
        <item x="552"/>
        <item x="553"/>
        <item x="579"/>
        <item x="528"/>
        <item x="566"/>
        <item x="588"/>
        <item x="581"/>
        <item x="583"/>
        <item x="587"/>
        <item x="524"/>
        <item x="582"/>
        <item x="529"/>
        <item x="590"/>
        <item x="584"/>
        <item x="585"/>
        <item x="586"/>
        <item x="591"/>
        <item x="589"/>
        <item x="526"/>
        <item x="562"/>
        <item x="225"/>
        <item x="540"/>
        <item x="245"/>
        <item x="218"/>
        <item x="219"/>
        <item x="554"/>
        <item x="484"/>
        <item x="555"/>
        <item x="354"/>
        <item x="356"/>
        <item x="149"/>
        <item x="464"/>
        <item x="542"/>
        <item x="541"/>
        <item x="530"/>
        <item x="543"/>
        <item x="226"/>
        <item x="488"/>
        <item x="167"/>
        <item x="148"/>
        <item x="198"/>
        <item x="150"/>
        <item x="335"/>
        <item x="475"/>
        <item x="246"/>
        <item x="190"/>
        <item x="361"/>
        <item x="151"/>
        <item x="359"/>
        <item x="571"/>
        <item x="137"/>
        <item x="133"/>
        <item x="556"/>
        <item x="368"/>
        <item x="338"/>
        <item x="303"/>
        <item x="139"/>
        <item x="349"/>
        <item x="327"/>
        <item x="398"/>
        <item x="140"/>
        <item x="474"/>
        <item x="200"/>
        <item x="168"/>
        <item x="465"/>
        <item x="247"/>
        <item x="182"/>
        <item x="546"/>
        <item x="220"/>
        <item x="476"/>
        <item x="557"/>
        <item x="160"/>
        <item x="544"/>
        <item x="449"/>
        <item x="350"/>
        <item x="477"/>
        <item x="199"/>
        <item x="369"/>
        <item x="131"/>
        <item x="221"/>
        <item x="558"/>
        <item x="383"/>
        <item x="367"/>
        <item x="448"/>
        <item x="128"/>
        <item x="298"/>
        <item x="197"/>
        <item x="301"/>
        <item x="450"/>
        <item x="469"/>
        <item x="548"/>
        <item x="227"/>
        <item x="549"/>
        <item x="283"/>
        <item x="357"/>
        <item x="169"/>
        <item x="155"/>
        <item x="351"/>
        <item x="399"/>
        <item x="249"/>
        <item x="165"/>
        <item x="138"/>
        <item x="385"/>
        <item x="535"/>
        <item x="309"/>
        <item x="547"/>
        <item x="152"/>
        <item x="510"/>
        <item x="293"/>
        <item x="154"/>
        <item x="386"/>
        <item x="387"/>
        <item x="451"/>
        <item x="468"/>
        <item x="466"/>
        <item x="545"/>
        <item x="415"/>
        <item x="222"/>
        <item x="489"/>
        <item x="425"/>
        <item x="365"/>
        <item x="315"/>
        <item x="426"/>
        <item x="228"/>
        <item x="401"/>
        <item x="153"/>
        <item x="355"/>
        <item x="506"/>
        <item x="481"/>
        <item x="453"/>
        <item x="438"/>
        <item x="371"/>
        <item x="130"/>
        <item x="402"/>
        <item x="250"/>
        <item x="372"/>
        <item x="467"/>
        <item x="439"/>
        <item x="202"/>
        <item x="171"/>
        <item x="499"/>
        <item x="170"/>
        <item x="248"/>
        <item x="501"/>
        <item x="517"/>
        <item x="141"/>
        <item x="515"/>
        <item x="172"/>
        <item x="312"/>
        <item x="156"/>
        <item x="163"/>
        <item x="437"/>
        <item x="364"/>
        <item x="313"/>
        <item x="500"/>
        <item x="370"/>
        <item x="492"/>
        <item x="480"/>
        <item x="158"/>
        <item x="341"/>
        <item x="486"/>
        <item x="330"/>
        <item x="339"/>
        <item x="142"/>
        <item x="340"/>
        <item x="516"/>
        <item x="305"/>
        <item x="514"/>
        <item x="416"/>
        <item x="251"/>
        <item x="490"/>
        <item x="384"/>
        <item x="485"/>
        <item x="307"/>
        <item x="332"/>
        <item x="310"/>
        <item x="285"/>
        <item x="314"/>
        <item x="427"/>
        <item x="253"/>
        <item x="533"/>
        <item x="304"/>
        <item x="203"/>
        <item x="400"/>
        <item x="478"/>
        <item x="183"/>
        <item x="567"/>
        <item x="363"/>
        <item x="201"/>
        <item x="452"/>
        <item x="358"/>
        <item x="157"/>
        <item x="184"/>
        <item x="534"/>
        <item x="472"/>
        <item x="295"/>
        <item x="254"/>
        <item x="299"/>
        <item x="132"/>
        <item x="256"/>
        <item x="389"/>
        <item x="532"/>
        <item x="289"/>
        <item x="441"/>
        <item x="207"/>
        <item x="185"/>
        <item x="414"/>
        <item x="162"/>
        <item x="175"/>
        <item x="403"/>
        <item x="208"/>
        <item x="316"/>
        <item x="457"/>
        <item x="393"/>
        <item x="209"/>
        <item x="443"/>
        <item x="173"/>
        <item x="374"/>
        <item x="394"/>
        <item x="143"/>
        <item x="470"/>
        <item x="166"/>
        <item x="455"/>
        <item x="343"/>
        <item x="257"/>
        <item x="317"/>
        <item x="375"/>
        <item x="255"/>
        <item x="135"/>
        <item x="538"/>
        <item x="405"/>
        <item x="408"/>
        <item x="329"/>
        <item x="306"/>
        <item x="378"/>
        <item x="136"/>
        <item x="362"/>
        <item x="390"/>
        <item x="523"/>
        <item x="322"/>
        <item x="456"/>
        <item x="177"/>
        <item x="252"/>
        <item x="342"/>
        <item x="406"/>
        <item x="539"/>
        <item x="192"/>
        <item x="178"/>
        <item x="410"/>
        <item x="442"/>
        <item x="392"/>
        <item x="377"/>
        <item x="144"/>
        <item x="164"/>
        <item x="388"/>
        <item x="206"/>
        <item x="211"/>
        <item x="493"/>
        <item x="145"/>
        <item x="287"/>
        <item x="288"/>
        <item x="212"/>
        <item x="376"/>
        <item x="380"/>
        <item x="134"/>
        <item x="205"/>
        <item x="407"/>
        <item x="421"/>
        <item x="429"/>
        <item x="195"/>
        <item x="396"/>
        <item x="176"/>
        <item x="536"/>
        <item x="186"/>
        <item x="187"/>
        <item x="422"/>
        <item x="411"/>
        <item x="419"/>
        <item x="336"/>
        <item x="430"/>
        <item x="454"/>
        <item x="433"/>
        <item x="323"/>
        <item x="537"/>
        <item x="498"/>
        <item x="445"/>
        <item x="471"/>
        <item x="294"/>
        <item x="196"/>
        <item x="432"/>
        <item x="286"/>
        <item x="174"/>
        <item x="494"/>
        <item x="320"/>
        <item x="325"/>
        <item x="373"/>
        <item x="503"/>
        <item x="459"/>
        <item x="331"/>
        <item x="146"/>
        <item x="495"/>
        <item x="213"/>
        <item x="460"/>
        <item x="344"/>
        <item x="404"/>
        <item x="324"/>
        <item x="417"/>
        <item x="366"/>
        <item x="215"/>
        <item x="444"/>
        <item x="520"/>
        <item x="391"/>
        <item x="318"/>
        <item x="204"/>
        <item x="193"/>
        <item x="482"/>
        <item x="223"/>
        <item x="381"/>
        <item x="194"/>
        <item x="345"/>
        <item x="420"/>
        <item x="188"/>
        <item x="431"/>
        <item x="412"/>
        <item x="483"/>
        <item x="346"/>
        <item x="518"/>
        <item x="333"/>
        <item x="440"/>
        <item x="418"/>
        <item x="179"/>
        <item x="521"/>
        <item x="395"/>
        <item x="423"/>
        <item x="290"/>
        <item x="319"/>
        <item x="507"/>
        <item x="428"/>
        <item x="502"/>
        <item x="446"/>
        <item x="508"/>
        <item x="519"/>
        <item x="214"/>
        <item x="434"/>
        <item x="509"/>
        <item x="512"/>
        <item x="497"/>
        <item x="348"/>
        <item x="379"/>
        <item x="409"/>
        <item x="461"/>
        <item x="210"/>
        <item x="328"/>
        <item x="352"/>
        <item x="458"/>
        <item x="321"/>
        <item x="563"/>
        <item x="559"/>
        <item x="311"/>
        <item x="531"/>
        <item x="487"/>
        <item x="397"/>
        <item x="424"/>
        <item x="337"/>
        <item x="435"/>
        <item x="326"/>
        <item x="229"/>
        <item x="413"/>
        <item x="463"/>
        <item x="284"/>
        <item x="258"/>
        <item x="382"/>
        <item x="302"/>
        <item x="447"/>
        <item x="462"/>
        <item x="191"/>
        <item x="292"/>
        <item x="159"/>
        <item x="334"/>
        <item x="347"/>
        <item x="505"/>
        <item x="550"/>
        <item x="297"/>
        <item x="308"/>
        <item x="291"/>
        <item x="181"/>
        <item x="216"/>
        <item x="504"/>
        <item x="479"/>
        <item x="473"/>
        <item x="296"/>
        <item x="496"/>
        <item x="300"/>
        <item x="189"/>
        <item x="511"/>
        <item x="436"/>
        <item x="513"/>
        <item x="491"/>
        <item x="129"/>
        <item x="217"/>
        <item x="147"/>
        <item x="224"/>
        <item x="161"/>
        <item x="180"/>
        <item x="596"/>
        <item x="0"/>
        <item x="3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h="1" x="11"/>
        <item h="1" x="2"/>
        <item x="3"/>
        <item h="1" x="0"/>
        <item h="1" x="7"/>
        <item h="1" x="9"/>
        <item h="1" x="8"/>
        <item h="1" x="1"/>
        <item h="1" x="4"/>
        <item h="1" x="6"/>
        <item h="1" x="5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2"/>
        <item x="7"/>
        <item x="0"/>
        <item x="3"/>
        <item x="4"/>
        <item x="6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h="1" x="8"/>
        <item h="1" x="6"/>
        <item h="1" x="4"/>
        <item h="1" x="7"/>
        <item x="3"/>
        <item h="1" x="2"/>
        <item h="1" x="1"/>
        <item x="5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3">
    <field x="0"/>
    <field x="1"/>
    <field x="2"/>
    <field x="6"/>
    <field x="13"/>
    <field x="11"/>
    <field x="12"/>
    <field x="14"/>
    <field x="18"/>
    <field x="17"/>
    <field x="15"/>
    <field x="16"/>
    <field x="19"/>
  </rowFields>
  <rowItems count="30">
    <i>
      <x v="34"/>
      <x v="6"/>
      <x v="11"/>
      <x v="54"/>
      <x v="5"/>
      <x v="69"/>
      <x v="64"/>
      <x v="5"/>
      <x v="1"/>
      <x v="2"/>
      <x v="479"/>
      <x v="595"/>
      <x v="7"/>
    </i>
    <i r="7">
      <x v="6"/>
      <x v="2"/>
      <x v="2"/>
      <x v="347"/>
      <x v="240"/>
      <x v="7"/>
    </i>
    <i r="7">
      <x v="21"/>
      <x v="2"/>
      <x v="2"/>
      <x v="1203"/>
      <x v="547"/>
      <x v="7"/>
    </i>
    <i r="7">
      <x v="41"/>
      <x v="1"/>
      <x v="2"/>
      <x v="476"/>
      <x v="595"/>
      <x v="7"/>
    </i>
    <i r="7">
      <x v="43"/>
      <x v="2"/>
      <x v="2"/>
      <x v="647"/>
      <x v="260"/>
      <x v="7"/>
    </i>
    <i>
      <x v="35"/>
      <x v="1"/>
      <x v="1"/>
      <x v="1"/>
      <x v="6"/>
      <x v="71"/>
      <x v="42"/>
      <x v="5"/>
      <x v="2"/>
      <x v="2"/>
      <x v="718"/>
      <x v="381"/>
      <x v="3"/>
    </i>
    <i r="7">
      <x v="6"/>
      <x v="2"/>
      <x v="2"/>
      <x v="712"/>
      <x v="339"/>
      <x v="3"/>
    </i>
    <i r="7">
      <x v="21"/>
      <x v="2"/>
      <x v="2"/>
      <x v="1257"/>
      <x v="567"/>
      <x v="3"/>
    </i>
    <i r="7">
      <x v="41"/>
      <x v="1"/>
      <x v="2"/>
      <x v="637"/>
      <x v="595"/>
      <x v="3"/>
    </i>
    <i r="7">
      <x v="43"/>
      <x v="2"/>
      <x v="2"/>
      <x v="415"/>
      <x v="237"/>
      <x v="3"/>
    </i>
    <i>
      <x v="36"/>
      <x v="4"/>
      <x v="10"/>
      <x v="82"/>
      <x v="6"/>
      <x v="70"/>
      <x v="65"/>
      <x v="5"/>
      <x v="1"/>
      <x v="2"/>
      <x v="579"/>
      <x v="595"/>
      <x v="3"/>
    </i>
    <i r="7">
      <x v="6"/>
      <x v="2"/>
      <x v="2"/>
      <x v="509"/>
      <x v="253"/>
      <x v="3"/>
    </i>
    <i r="7">
      <x v="21"/>
      <x v="2"/>
      <x v="2"/>
      <x v="1258"/>
      <x v="571"/>
      <x v="3"/>
    </i>
    <i r="7">
      <x v="41"/>
      <x v="1"/>
      <x v="2"/>
      <x v="546"/>
      <x v="595"/>
      <x v="3"/>
    </i>
    <i r="7">
      <x v="43"/>
      <x v="2"/>
      <x v="2"/>
      <x v="665"/>
      <x v="280"/>
      <x v="3"/>
    </i>
    <i>
      <x v="39"/>
      <x v="6"/>
      <x v="8"/>
      <x v="55"/>
      <x v="10"/>
      <x v="18"/>
      <x v="54"/>
      <x v="5"/>
      <x v="1"/>
      <x v="2"/>
      <x v="449"/>
      <x v="595"/>
      <x v="7"/>
    </i>
    <i r="7">
      <x v="6"/>
      <x v="1"/>
      <x v="2"/>
      <x v="359"/>
      <x v="595"/>
      <x v="7"/>
    </i>
    <i r="7">
      <x v="21"/>
      <x v="2"/>
      <x v="2"/>
      <x v="1196"/>
      <x v="546"/>
      <x v="7"/>
    </i>
    <i r="7">
      <x v="41"/>
      <x v="1"/>
      <x v="2"/>
      <x v="427"/>
      <x v="595"/>
      <x v="7"/>
    </i>
    <i r="7">
      <x v="43"/>
      <x v="2"/>
      <x v="2"/>
      <x v="266"/>
      <x v="209"/>
      <x v="7"/>
    </i>
    <i>
      <x v="40"/>
      <x v="3"/>
      <x v="3"/>
      <x v="53"/>
      <x v="12"/>
      <x v="28"/>
      <x v="63"/>
      <x v="5"/>
      <x v="2"/>
      <x v="2"/>
      <x v="256"/>
      <x v="194"/>
      <x v="3"/>
    </i>
    <i r="7">
      <x v="6"/>
      <x v="1"/>
      <x v="2"/>
      <x v="388"/>
      <x v="595"/>
      <x v="3"/>
    </i>
    <i r="7">
      <x v="21"/>
      <x v="2"/>
      <x v="2"/>
      <x v="893"/>
      <x v="376"/>
      <x v="3"/>
    </i>
    <i r="7">
      <x v="41"/>
      <x v="1"/>
      <x v="2"/>
      <x v="253"/>
      <x v="595"/>
      <x v="3"/>
    </i>
    <i r="7">
      <x v="43"/>
      <x v="2"/>
      <x v="2"/>
      <x v="186"/>
      <x v="126"/>
      <x v="3"/>
    </i>
    <i>
      <x v="66"/>
      <x/>
      <x/>
      <x/>
      <x v="24"/>
      <x v="78"/>
      <x v="78"/>
      <x v="5"/>
      <x v="1"/>
      <x v="2"/>
      <x v="512"/>
      <x v="595"/>
      <x v="3"/>
    </i>
    <i r="7">
      <x v="6"/>
      <x v="2"/>
      <x v="2"/>
      <x v="404"/>
      <x v="247"/>
      <x v="3"/>
    </i>
    <i r="7">
      <x v="21"/>
      <x v="2"/>
      <x v="2"/>
      <x v="1193"/>
      <x v="543"/>
      <x v="3"/>
    </i>
    <i r="7">
      <x v="41"/>
      <x v="1"/>
      <x v="2"/>
      <x v="465"/>
      <x v="595"/>
      <x v="3"/>
    </i>
    <i r="7">
      <x v="43"/>
      <x v="1"/>
      <x v="2"/>
      <x v="379"/>
      <x v="595"/>
      <x v="3"/>
    </i>
  </rowItems>
  <colItems count="1">
    <i/>
  </colItems>
  <pageFields count="1">
    <pageField fld="28" hier="-1"/>
  </pageFields>
  <formats count="251">
    <format dxfId="250">
      <pivotArea field="5" type="button" dataOnly="0" labelOnly="1" outline="0"/>
    </format>
    <format dxfId="249">
      <pivotArea outline="0" collapsedLevelsAreSubtotals="1" fieldPosition="0"/>
    </format>
    <format dxfId="248">
      <pivotArea outline="0" collapsedLevelsAreSubtotals="1" fieldPosition="0"/>
    </format>
    <format dxfId="247">
      <pivotArea outline="0" collapsedLevelsAreSubtotals="1" fieldPosition="0"/>
    </format>
    <format dxfId="246">
      <pivotArea field="14" type="button" dataOnly="0" labelOnly="1" outline="0" axis="axisRow" fieldPosition="7"/>
    </format>
    <format dxfId="245">
      <pivotArea field="17" type="button" dataOnly="0" labelOnly="1" outline="0" axis="axisRow" fieldPosition="9"/>
    </format>
    <format dxfId="244">
      <pivotArea outline="0" collapsedLevelsAreSubtotals="1" fieldPosition="0">
        <references count="1">
          <reference field="0" count="30" selected="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7"/>
          </reference>
          <reference field="11" count="1">
            <x v="14"/>
          </reference>
          <reference field="13" count="1" selected="0">
            <x v="9"/>
          </reference>
        </references>
      </pivotArea>
    </format>
    <format dxfId="240">
      <pivotArea dataOnly="0" labelOnly="1" outline="0" fieldPosition="0">
        <references count="7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7"/>
          </reference>
          <reference field="11" count="1" selected="0">
            <x v="14"/>
          </reference>
          <reference field="12" count="1">
            <x v="56"/>
          </reference>
          <reference field="13" count="1" selected="0">
            <x v="9"/>
          </reference>
        </references>
      </pivotArea>
    </format>
    <format dxfId="239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7"/>
          </reference>
          <reference field="13" count="1">
            <x v="9"/>
          </reference>
        </references>
      </pivotArea>
    </format>
    <format dxfId="238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"/>
          </reference>
          <reference field="11" count="1">
            <x v="73"/>
          </reference>
          <reference field="13" count="1" selected="0">
            <x v="5"/>
          </reference>
        </references>
      </pivotArea>
    </format>
    <format dxfId="237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6"/>
          </reference>
          <reference field="11" count="1">
            <x v="19"/>
          </reference>
          <reference field="13" count="1" selected="0">
            <x v="1"/>
          </reference>
        </references>
      </pivotArea>
    </format>
    <format dxfId="236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8"/>
          </reference>
          <reference field="11" count="1">
            <x v="18"/>
          </reference>
          <reference field="13" count="1" selected="0">
            <x v="10"/>
          </reference>
        </references>
      </pivotArea>
    </format>
    <format dxfId="235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9"/>
          </reference>
          <reference field="11" count="1">
            <x v="46"/>
          </reference>
          <reference field="13" count="1" selected="0">
            <x v="25"/>
          </reference>
        </references>
      </pivotArea>
    </format>
    <format dxfId="234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0"/>
          </reference>
          <reference field="11" count="1">
            <x v="10"/>
          </reference>
          <reference field="13" count="1" selected="0">
            <x v="35"/>
          </reference>
        </references>
      </pivotArea>
    </format>
    <format dxfId="233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0"/>
          </reference>
          <reference field="11" count="1">
            <x v="6"/>
          </reference>
          <reference field="13" count="1" selected="0">
            <x v="39"/>
          </reference>
        </references>
      </pivotArea>
    </format>
    <format dxfId="232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"/>
          </reference>
          <reference field="11" count="1">
            <x v="61"/>
          </reference>
          <reference field="13" count="1" selected="0">
            <x v="20"/>
          </reference>
        </references>
      </pivotArea>
    </format>
    <format dxfId="231">
      <pivotArea dataOnly="0" labelOnly="1" outline="0" fieldPosition="0">
        <references count="7">
          <reference field="0" count="1" selected="0">
            <x v="2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7"/>
          </reference>
          <reference field="11" count="1" selected="0">
            <x v="73"/>
          </reference>
          <reference field="12" count="1">
            <x v="34"/>
          </reference>
          <reference field="13" count="1" selected="0">
            <x v="5"/>
          </reference>
        </references>
      </pivotArea>
    </format>
    <format dxfId="230">
      <pivotArea dataOnly="0" labelOnly="1" outline="0" fieldPosition="0">
        <references count="7">
          <reference field="0" count="1" selected="0">
            <x v="2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6"/>
          </reference>
          <reference field="11" count="1" selected="0">
            <x v="19"/>
          </reference>
          <reference field="12" count="1">
            <x v="38"/>
          </reference>
          <reference field="13" count="1" selected="0">
            <x v="1"/>
          </reference>
        </references>
      </pivotArea>
    </format>
    <format dxfId="229">
      <pivotArea dataOnly="0" labelOnly="1" outline="0" fieldPosition="0">
        <references count="7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8"/>
          </reference>
          <reference field="11" count="1" selected="0">
            <x v="18"/>
          </reference>
          <reference field="12" count="1">
            <x v="54"/>
          </reference>
          <reference field="13" count="1" selected="0">
            <x v="10"/>
          </reference>
        </references>
      </pivotArea>
    </format>
    <format dxfId="228">
      <pivotArea dataOnly="0" labelOnly="1" outline="0" fieldPosition="0">
        <references count="7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9"/>
          </reference>
          <reference field="11" count="1" selected="0">
            <x v="46"/>
          </reference>
          <reference field="12" count="1">
            <x v="70"/>
          </reference>
          <reference field="13" count="1" selected="0">
            <x v="25"/>
          </reference>
        </references>
      </pivotArea>
    </format>
    <format dxfId="227">
      <pivotArea dataOnly="0" labelOnly="1" outline="0" fieldPosition="0">
        <references count="7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0"/>
          </reference>
          <reference field="11" count="1" selected="0">
            <x v="10"/>
          </reference>
          <reference field="12" count="1">
            <x v="20"/>
          </reference>
          <reference field="13" count="1" selected="0">
            <x v="35"/>
          </reference>
        </references>
      </pivotArea>
    </format>
    <format dxfId="226">
      <pivotArea dataOnly="0" labelOnly="1" outline="0" fieldPosition="0">
        <references count="7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0"/>
          </reference>
          <reference field="11" count="1" selected="0">
            <x v="6"/>
          </reference>
          <reference field="12" count="1">
            <x v="51"/>
          </reference>
          <reference field="13" count="1" selected="0">
            <x v="39"/>
          </reference>
        </references>
      </pivotArea>
    </format>
    <format dxfId="225">
      <pivotArea dataOnly="0" labelOnly="1" outline="0" fieldPosition="0">
        <references count="7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"/>
          </reference>
          <reference field="11" count="1" selected="0">
            <x v="61"/>
          </reference>
          <reference field="12" count="1">
            <x v="77"/>
          </reference>
          <reference field="13" count="1" selected="0">
            <x v="20"/>
          </reference>
        </references>
      </pivotArea>
    </format>
    <format dxfId="224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8"/>
          </reference>
          <reference field="13" count="1">
            <x v="10"/>
          </reference>
        </references>
      </pivotArea>
    </format>
    <format dxfId="223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9"/>
          </reference>
          <reference field="13" count="1">
            <x v="25"/>
          </reference>
        </references>
      </pivotArea>
    </format>
    <format dxfId="222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0"/>
          </reference>
          <reference field="13" count="1">
            <x v="35"/>
          </reference>
        </references>
      </pivotArea>
    </format>
    <format dxfId="221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0"/>
          </reference>
          <reference field="13" count="1">
            <x v="39"/>
          </reference>
        </references>
      </pivotArea>
    </format>
    <format dxfId="220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"/>
          </reference>
          <reference field="13" count="1">
            <x v="20"/>
          </reference>
        </references>
      </pivotArea>
    </format>
    <format dxfId="21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1"/>
          </reference>
          <reference field="13" count="1">
            <x v="4"/>
          </reference>
        </references>
      </pivotArea>
    </format>
    <format dxfId="21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"/>
          </reference>
          <reference field="13" count="1">
            <x v="1"/>
          </reference>
        </references>
      </pivotArea>
    </format>
    <format dxfId="217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0"/>
          </reference>
          <reference field="13" count="1">
            <x v="7"/>
          </reference>
        </references>
      </pivotArea>
    </format>
    <format dxfId="216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2"/>
          </reference>
          <reference field="13" count="1">
            <x v="5"/>
          </reference>
        </references>
      </pivotArea>
    </format>
    <format dxfId="215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6"/>
          </reference>
          <reference field="13" count="1">
            <x v="4"/>
          </reference>
        </references>
      </pivotArea>
    </format>
    <format dxfId="21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1"/>
          </reference>
          <reference field="13" count="1">
            <x v="3"/>
          </reference>
        </references>
      </pivotArea>
    </format>
    <format dxfId="213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2"/>
          </reference>
          <reference field="13" count="1">
            <x v="1"/>
          </reference>
        </references>
      </pivotArea>
    </format>
    <format dxfId="212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8"/>
          </reference>
          <reference field="13" count="1">
            <x v="1"/>
          </reference>
        </references>
      </pivotArea>
    </format>
    <format dxfId="211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9"/>
          </reference>
          <reference field="13" count="1">
            <x v="2"/>
          </reference>
        </references>
      </pivotArea>
    </format>
    <format dxfId="21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5"/>
          </reference>
          <reference field="13" count="1">
            <x v="16"/>
          </reference>
        </references>
      </pivotArea>
    </format>
    <format dxfId="209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0"/>
          </reference>
          <reference field="13" count="1">
            <x v="17"/>
          </reference>
        </references>
      </pivotArea>
    </format>
    <format dxfId="208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4"/>
          </reference>
          <reference field="13" count="1">
            <x v="14"/>
          </reference>
        </references>
      </pivotArea>
    </format>
    <format dxfId="207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7"/>
          </reference>
          <reference field="13" count="1">
            <x v="15"/>
          </reference>
        </references>
      </pivotArea>
    </format>
    <format dxfId="206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6"/>
          </reference>
          <reference field="13" count="1">
            <x v="11"/>
          </reference>
        </references>
      </pivotArea>
    </format>
    <format dxfId="205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"/>
          </reference>
          <reference field="13" count="1">
            <x v="22"/>
          </reference>
        </references>
      </pivotArea>
    </format>
    <format dxfId="204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5"/>
          </reference>
          <reference field="13" count="1">
            <x v="30"/>
          </reference>
        </references>
      </pivotArea>
    </format>
    <format dxfId="203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4"/>
          </reference>
          <reference field="13" count="1">
            <x v="28"/>
          </reference>
        </references>
      </pivotArea>
    </format>
    <format dxfId="202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3"/>
          </reference>
          <reference field="13" count="1">
            <x v="31"/>
          </reference>
        </references>
      </pivotArea>
    </format>
    <format dxfId="201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"/>
          </reference>
          <reference field="13" count="1">
            <x v="32"/>
          </reference>
        </references>
      </pivotArea>
    </format>
    <format dxfId="200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2"/>
          </reference>
          <reference field="13" count="1">
            <x v="34"/>
          </reference>
        </references>
      </pivotArea>
    </format>
    <format dxfId="199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1"/>
          </reference>
          <reference field="13" count="1">
            <x v="37"/>
          </reference>
        </references>
      </pivotArea>
    </format>
    <format dxfId="198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3"/>
          </reference>
          <reference field="13" count="1">
            <x v="38"/>
          </reference>
        </references>
      </pivotArea>
    </format>
    <format dxfId="197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1"/>
          </reference>
          <reference field="11" count="1">
            <x v="59"/>
          </reference>
          <reference field="13" count="1" selected="0">
            <x v="4"/>
          </reference>
        </references>
      </pivotArea>
    </format>
    <format dxfId="19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2"/>
          </reference>
          <reference field="11" count="1">
            <x v="58"/>
          </reference>
          <reference field="13" count="1" selected="0">
            <x v="4"/>
          </reference>
        </references>
      </pivotArea>
    </format>
    <format dxfId="195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3"/>
          </reference>
          <reference field="11" count="1">
            <x v="56"/>
          </reference>
          <reference field="13" count="1" selected="0">
            <x v="4"/>
          </reference>
        </references>
      </pivotArea>
    </format>
    <format dxfId="19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5"/>
          </reference>
          <reference field="11" count="1">
            <x v="50"/>
          </reference>
          <reference field="13" count="1" selected="0">
            <x v="4"/>
          </reference>
        </references>
      </pivotArea>
    </format>
    <format dxfId="193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4"/>
          </reference>
          <reference field="11" count="1">
            <x v="51"/>
          </reference>
          <reference field="13" count="1" selected="0">
            <x v="4"/>
          </reference>
        </references>
      </pivotArea>
    </format>
    <format dxfId="192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"/>
          </reference>
          <reference field="11" count="1">
            <x v="41"/>
          </reference>
          <reference field="13" count="1" selected="0">
            <x v="1"/>
          </reference>
        </references>
      </pivotArea>
    </format>
    <format dxfId="191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"/>
          </reference>
          <reference field="11" count="1">
            <x v="42"/>
          </reference>
          <reference field="13" count="1" selected="0">
            <x v="1"/>
          </reference>
        </references>
      </pivotArea>
    </format>
    <format dxfId="190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6"/>
          </reference>
          <reference field="11" count="1">
            <x v="35"/>
          </reference>
          <reference field="13" count="1" selected="0">
            <x v="1"/>
          </reference>
        </references>
      </pivotArea>
    </format>
    <format dxfId="189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8"/>
          </reference>
          <reference field="11" count="1">
            <x v="40"/>
          </reference>
          <reference field="13" count="1" selected="0">
            <x v="1"/>
          </reference>
        </references>
      </pivotArea>
    </format>
    <format dxfId="18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2"/>
          </reference>
          <reference field="11" count="1">
            <x v="64"/>
          </reference>
          <reference field="13" count="1" selected="0">
            <x v="1"/>
          </reference>
        </references>
      </pivotArea>
    </format>
    <format dxfId="187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1"/>
          </reference>
          <reference field="11" count="1">
            <x v="65"/>
          </reference>
          <reference field="13" count="1" selected="0">
            <x v="1"/>
          </reference>
        </references>
      </pivotArea>
    </format>
    <format dxfId="186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4"/>
          </reference>
          <reference field="11" count="1">
            <x v="57"/>
          </reference>
          <reference field="13" count="1" selected="0">
            <x v="1"/>
          </reference>
        </references>
      </pivotArea>
    </format>
    <format dxfId="185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3"/>
          </reference>
          <reference field="11" count="1">
            <x v="62"/>
          </reference>
          <reference field="13" count="1" selected="0">
            <x v="1"/>
          </reference>
        </references>
      </pivotArea>
    </format>
    <format dxfId="184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9"/>
          </reference>
          <reference field="11" count="1">
            <x v="44"/>
          </reference>
          <reference field="13" count="1" selected="0">
            <x v="1"/>
          </reference>
        </references>
      </pivotArea>
    </format>
    <format dxfId="183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7"/>
          </reference>
          <reference field="11" count="1">
            <x v="38"/>
          </reference>
          <reference field="13" count="1" selected="0">
            <x v="1"/>
          </reference>
        </references>
      </pivotArea>
    </format>
    <format dxfId="182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0"/>
          </reference>
          <reference field="11" count="1">
            <x v="68"/>
          </reference>
          <reference field="13" count="1" selected="0">
            <x v="7"/>
          </reference>
        </references>
      </pivotArea>
    </format>
    <format dxfId="181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1"/>
          </reference>
          <reference field="11" count="1">
            <x v="66"/>
          </reference>
          <reference field="13" count="1" selected="0">
            <x v="7"/>
          </reference>
        </references>
      </pivotArea>
    </format>
    <format dxfId="180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2"/>
          </reference>
          <reference field="11" count="1">
            <x v="75"/>
          </reference>
          <reference field="13" count="1" selected="0">
            <x v="5"/>
          </reference>
        </references>
      </pivotArea>
    </format>
    <format dxfId="179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"/>
          </reference>
          <reference field="11" count="1">
            <x v="74"/>
          </reference>
          <reference field="13" count="1" selected="0">
            <x v="5"/>
          </reference>
        </references>
      </pivotArea>
    </format>
    <format dxfId="178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"/>
          </reference>
          <reference field="11" count="1">
            <x v="77"/>
          </reference>
          <reference field="13" count="1" selected="0">
            <x v="5"/>
          </reference>
        </references>
      </pivotArea>
    </format>
    <format dxfId="177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"/>
          </reference>
          <reference field="11" count="1">
            <x v="72"/>
          </reference>
          <reference field="13" count="1" selected="0">
            <x v="5"/>
          </reference>
        </references>
      </pivotArea>
    </format>
    <format dxfId="17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6"/>
          </reference>
          <reference field="11" count="1">
            <x v="36"/>
          </reference>
          <reference field="13" count="1" selected="0">
            <x v="4"/>
          </reference>
        </references>
      </pivotArea>
    </format>
    <format dxfId="175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7"/>
          </reference>
          <reference field="11" count="1">
            <x v="37"/>
          </reference>
          <reference field="13" count="1" selected="0">
            <x v="4"/>
          </reference>
        </references>
      </pivotArea>
    </format>
    <format dxfId="174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8"/>
          </reference>
          <reference field="11" count="1">
            <x v="27"/>
          </reference>
          <reference field="13" count="1" selected="0">
            <x v="4"/>
          </reference>
        </references>
      </pivotArea>
    </format>
    <format dxfId="173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9"/>
          </reference>
          <reference field="11" count="1">
            <x v="26"/>
          </reference>
          <reference field="13" count="1" selected="0">
            <x v="4"/>
          </reference>
        </references>
      </pivotArea>
    </format>
    <format dxfId="172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1"/>
          </reference>
          <reference field="11" count="1">
            <x v="23"/>
          </reference>
          <reference field="13" count="1" selected="0">
            <x v="3"/>
          </reference>
        </references>
      </pivotArea>
    </format>
    <format dxfId="171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2"/>
          </reference>
          <reference field="11" count="1">
            <x v="25"/>
          </reference>
          <reference field="13" count="1" selected="0">
            <x v="1"/>
          </reference>
        </references>
      </pivotArea>
    </format>
    <format dxfId="170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5"/>
          </reference>
          <reference field="11" count="1">
            <x v="15"/>
          </reference>
          <reference field="13" count="1" selected="0">
            <x v="1"/>
          </reference>
        </references>
      </pivotArea>
    </format>
    <format dxfId="169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8"/>
          </reference>
          <reference field="11" count="1">
            <x v="12"/>
          </reference>
          <reference field="13" count="1" selected="0">
            <x v="1"/>
          </reference>
        </references>
      </pivotArea>
    </format>
    <format dxfId="168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9"/>
          </reference>
          <reference field="11" count="1">
            <x v="13"/>
          </reference>
          <reference field="13" count="1" selected="0">
            <x v="2"/>
          </reference>
        </references>
      </pivotArea>
    </format>
    <format dxfId="167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5"/>
          </reference>
          <reference field="11" count="1">
            <x v="3"/>
          </reference>
          <reference field="13" count="1" selected="0">
            <x v="16"/>
          </reference>
        </references>
      </pivotArea>
    </format>
    <format dxfId="166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0"/>
          </reference>
          <reference field="11" count="1">
            <x v="0"/>
          </reference>
          <reference field="13" count="1" selected="0">
            <x v="17"/>
          </reference>
        </references>
      </pivotArea>
    </format>
    <format dxfId="165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4"/>
          </reference>
          <reference field="11" count="1">
            <x v="4"/>
          </reference>
          <reference field="13" count="1" selected="0">
            <x v="14"/>
          </reference>
        </references>
      </pivotArea>
    </format>
    <format dxfId="164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7"/>
          </reference>
          <reference field="11" count="1">
            <x v="8"/>
          </reference>
          <reference field="13" count="1" selected="0">
            <x v="15"/>
          </reference>
        </references>
      </pivotArea>
    </format>
    <format dxfId="163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6"/>
          </reference>
          <reference field="11" count="1">
            <x v="2"/>
          </reference>
          <reference field="13" count="1" selected="0">
            <x v="11"/>
          </reference>
        </references>
      </pivotArea>
    </format>
    <format dxfId="162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"/>
          </reference>
          <reference field="11" count="1">
            <x v="43"/>
          </reference>
          <reference field="13" count="1" selected="0">
            <x v="22"/>
          </reference>
        </references>
      </pivotArea>
    </format>
    <format dxfId="161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5"/>
          </reference>
          <reference field="11" count="1">
            <x v="53"/>
          </reference>
          <reference field="13" count="1" selected="0">
            <x v="30"/>
          </reference>
        </references>
      </pivotArea>
    </format>
    <format dxfId="160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4"/>
          </reference>
          <reference field="11" count="1">
            <x v="54"/>
          </reference>
          <reference field="13" count="1" selected="0">
            <x v="28"/>
          </reference>
        </references>
      </pivotArea>
    </format>
    <format dxfId="159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3"/>
          </reference>
          <reference field="11" count="1">
            <x v="39"/>
          </reference>
          <reference field="13" count="1" selected="0">
            <x v="31"/>
          </reference>
        </references>
      </pivotArea>
    </format>
    <format dxfId="158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"/>
          </reference>
          <reference field="11" count="1">
            <x v="31"/>
          </reference>
          <reference field="13" count="1" selected="0">
            <x v="32"/>
          </reference>
        </references>
      </pivotArea>
    </format>
    <format dxfId="157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2"/>
          </reference>
          <reference field="11" count="1">
            <x v="17"/>
          </reference>
          <reference field="13" count="1" selected="0">
            <x v="34"/>
          </reference>
        </references>
      </pivotArea>
    </format>
    <format dxfId="156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1"/>
          </reference>
          <reference field="11" count="1">
            <x v="5"/>
          </reference>
          <reference field="13" count="1" selected="0">
            <x v="37"/>
          </reference>
        </references>
      </pivotArea>
    </format>
    <format dxfId="155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3"/>
          </reference>
          <reference field="11" count="1">
            <x v="1"/>
          </reference>
          <reference field="13" count="1" selected="0">
            <x v="38"/>
          </reference>
        </references>
      </pivotArea>
    </format>
    <format dxfId="154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1"/>
          </reference>
          <reference field="11" count="1" selected="0">
            <x v="59"/>
          </reference>
          <reference field="12" count="1">
            <x v="18"/>
          </reference>
          <reference field="13" count="1" selected="0">
            <x v="4"/>
          </reference>
        </references>
      </pivotArea>
    </format>
    <format dxfId="153">
      <pivotArea dataOnly="0" labelOnly="1" outline="0" fieldPosition="0">
        <references count="7">
          <reference field="0" count="1" selected="0">
            <x v="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2"/>
          </reference>
          <reference field="11" count="1" selected="0">
            <x v="58"/>
          </reference>
          <reference field="12" count="1">
            <x v="17"/>
          </reference>
          <reference field="13" count="1" selected="0">
            <x v="4"/>
          </reference>
        </references>
      </pivotArea>
    </format>
    <format dxfId="152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3"/>
          </reference>
          <reference field="11" count="1" selected="0">
            <x v="56"/>
          </reference>
          <reference field="12" count="1">
            <x v="16"/>
          </reference>
          <reference field="13" count="1" selected="0">
            <x v="4"/>
          </reference>
        </references>
      </pivotArea>
    </format>
    <format dxfId="151">
      <pivotArea dataOnly="0" labelOnly="1" outline="0" fieldPosition="0">
        <references count="7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5"/>
          </reference>
          <reference field="11" count="1" selected="0">
            <x v="50"/>
          </reference>
          <reference field="12" count="1">
            <x v="12"/>
          </reference>
          <reference field="13" count="1" selected="0">
            <x v="4"/>
          </reference>
        </references>
      </pivotArea>
    </format>
    <format dxfId="150">
      <pivotArea dataOnly="0" labelOnly="1" outline="0" fieldPosition="0">
        <references count="7">
          <reference field="0" count="1" selected="0">
            <x v="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4"/>
          </reference>
          <reference field="11" count="1" selected="0">
            <x v="51"/>
          </reference>
          <reference field="12" count="1">
            <x v="11"/>
          </reference>
          <reference field="13" count="1" selected="0">
            <x v="4"/>
          </reference>
        </references>
      </pivotArea>
    </format>
    <format dxfId="149">
      <pivotArea dataOnly="0" labelOnly="1" outline="0" fieldPosition="0">
        <references count="7">
          <reference field="0" count="1" selected="0">
            <x v="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0"/>
          </reference>
          <reference field="11" count="1" selected="0">
            <x v="41"/>
          </reference>
          <reference field="12" count="1">
            <x v="48"/>
          </reference>
          <reference field="13" count="1" selected="0">
            <x v="1"/>
          </reference>
        </references>
      </pivotArea>
    </format>
    <format dxfId="148">
      <pivotArea dataOnly="0" labelOnly="1" outline="0" fieldPosition="0">
        <references count="7">
          <reference field="0" count="1" selected="0">
            <x v="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9"/>
          </reference>
          <reference field="11" count="1" selected="0">
            <x v="42"/>
          </reference>
          <reference field="12" count="1">
            <x v="47"/>
          </reference>
          <reference field="13" count="1" selected="0">
            <x v="1"/>
          </reference>
        </references>
      </pivotArea>
    </format>
    <format dxfId="147">
      <pivotArea dataOnly="0" labelOnly="1" outline="0" fieldPosition="0">
        <references count="7">
          <reference field="0" count="1" selected="0">
            <x v="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6"/>
          </reference>
          <reference field="11" count="1" selected="0">
            <x v="35"/>
          </reference>
          <reference field="12" count="1">
            <x v="28"/>
          </reference>
          <reference field="13" count="1" selected="0">
            <x v="1"/>
          </reference>
        </references>
      </pivotArea>
    </format>
    <format dxfId="146">
      <pivotArea dataOnly="0" labelOnly="1" outline="0" fieldPosition="0">
        <references count="7">
          <reference field="0" count="1" selected="0">
            <x v="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8"/>
          </reference>
          <reference field="11" count="1" selected="0">
            <x v="40"/>
          </reference>
          <reference field="12" count="1">
            <x v="29"/>
          </reference>
          <reference field="13" count="1" selected="0">
            <x v="1"/>
          </reference>
        </references>
      </pivotArea>
    </format>
    <format dxfId="145">
      <pivotArea dataOnly="0" labelOnly="1" outline="0" fieldPosition="0">
        <references count="7">
          <reference field="0" count="1" selected="0">
            <x v="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2"/>
          </reference>
          <reference field="11" count="1" selected="0">
            <x v="64"/>
          </reference>
          <reference field="12" count="1">
            <x v="39"/>
          </reference>
          <reference field="13" count="1" selected="0">
            <x v="1"/>
          </reference>
        </references>
      </pivotArea>
    </format>
    <format dxfId="144">
      <pivotArea dataOnly="0" labelOnly="1" outline="0" fieldPosition="0">
        <references count="7">
          <reference field="0" count="1" selected="0">
            <x v="1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1"/>
          </reference>
          <reference field="11" count="1" selected="0">
            <x v="65"/>
          </reference>
          <reference field="12" count="1">
            <x v="33"/>
          </reference>
          <reference field="13" count="1" selected="0">
            <x v="1"/>
          </reference>
        </references>
      </pivotArea>
    </format>
    <format dxfId="143">
      <pivotArea dataOnly="0" labelOnly="1" outline="0" fieldPosition="0">
        <references count="7">
          <reference field="0" count="1" selected="0">
            <x v="1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4"/>
          </reference>
          <reference field="11" count="1" selected="0">
            <x v="57"/>
          </reference>
          <reference field="12" count="1">
            <x v="32"/>
          </reference>
          <reference field="13" count="1" selected="0">
            <x v="1"/>
          </reference>
        </references>
      </pivotArea>
    </format>
    <format dxfId="142">
      <pivotArea dataOnly="0" labelOnly="1" outline="0" fieldPosition="0">
        <references count="7">
          <reference field="0" count="1" selected="0">
            <x v="1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3"/>
          </reference>
          <reference field="11" count="1" selected="0">
            <x v="62"/>
          </reference>
          <reference field="12" count="1">
            <x v="37"/>
          </reference>
          <reference field="13" count="1" selected="0">
            <x v="1"/>
          </reference>
        </references>
      </pivotArea>
    </format>
    <format dxfId="141">
      <pivotArea dataOnly="0" labelOnly="1" outline="0" fieldPosition="0">
        <references count="7">
          <reference field="0" count="1" selected="0">
            <x v="1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9"/>
          </reference>
          <reference field="11" count="1" selected="0">
            <x v="44"/>
          </reference>
          <reference field="12" count="1">
            <x v="27"/>
          </reference>
          <reference field="13" count="1" selected="0">
            <x v="1"/>
          </reference>
        </references>
      </pivotArea>
    </format>
    <format dxfId="140">
      <pivotArea dataOnly="0" labelOnly="1" outline="0" fieldPosition="0">
        <references count="7">
          <reference field="0" count="1" selected="0">
            <x v="1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7"/>
          </reference>
          <reference field="11" count="1" selected="0">
            <x v="38"/>
          </reference>
          <reference field="12" count="1">
            <x v="25"/>
          </reference>
          <reference field="13" count="1" selected="0">
            <x v="1"/>
          </reference>
        </references>
      </pivotArea>
    </format>
    <format dxfId="139">
      <pivotArea dataOnly="0" labelOnly="1" outline="0" fieldPosition="0">
        <references count="7">
          <reference field="0" count="1" selected="0">
            <x v="1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0"/>
          </reference>
          <reference field="11" count="1" selected="0">
            <x v="68"/>
          </reference>
          <reference field="12" count="1">
            <x v="67"/>
          </reference>
          <reference field="13" count="1" selected="0">
            <x v="7"/>
          </reference>
        </references>
      </pivotArea>
    </format>
    <format dxfId="138">
      <pivotArea dataOnly="0" labelOnly="1" outline="0" fieldPosition="0">
        <references count="7">
          <reference field="0" count="1" selected="0">
            <x v="1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1"/>
          </reference>
          <reference field="11" count="1" selected="0">
            <x v="66"/>
          </reference>
          <reference field="12" count="1">
            <x v="68"/>
          </reference>
          <reference field="13" count="1" selected="0">
            <x v="7"/>
          </reference>
        </references>
      </pivotArea>
    </format>
    <format dxfId="137">
      <pivotArea dataOnly="0" labelOnly="1" outline="0" fieldPosition="0">
        <references count="7">
          <reference field="0" count="1" selected="0">
            <x v="1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2"/>
          </reference>
          <reference field="11" count="1" selected="0">
            <x v="75"/>
          </reference>
          <reference field="12" count="1">
            <x v="45"/>
          </reference>
          <reference field="13" count="1" selected="0">
            <x v="5"/>
          </reference>
        </references>
      </pivotArea>
    </format>
    <format dxfId="136">
      <pivotArea dataOnly="0" labelOnly="1" outline="0" fieldPosition="0">
        <references count="7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"/>
          </reference>
          <reference field="11" count="1" selected="0">
            <x v="74"/>
          </reference>
          <reference field="12" count="1">
            <x v="46"/>
          </reference>
          <reference field="13" count="1" selected="0">
            <x v="5"/>
          </reference>
        </references>
      </pivotArea>
    </format>
    <format dxfId="135">
      <pivotArea dataOnly="0" labelOnly="1" outline="0" fieldPosition="0">
        <references count="7">
          <reference field="0" count="1" selected="0">
            <x v="1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5"/>
          </reference>
          <reference field="11" count="1" selected="0">
            <x v="77"/>
          </reference>
          <reference field="12" count="1">
            <x v="60"/>
          </reference>
          <reference field="13" count="1" selected="0">
            <x v="5"/>
          </reference>
        </references>
      </pivotArea>
    </format>
    <format dxfId="134">
      <pivotArea dataOnly="0" labelOnly="1" outline="0" fieldPosition="0">
        <references count="7">
          <reference field="0" count="1" selected="0">
            <x v="20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6"/>
          </reference>
          <reference field="11" count="1" selected="0">
            <x v="72"/>
          </reference>
          <reference field="12" count="1">
            <x v="61"/>
          </reference>
          <reference field="13" count="1" selected="0">
            <x v="5"/>
          </reference>
        </references>
      </pivotArea>
    </format>
    <format dxfId="133">
      <pivotArea dataOnly="0" labelOnly="1" outline="0" fieldPosition="0">
        <references count="7">
          <reference field="0" count="1" selected="0">
            <x v="2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6"/>
          </reference>
          <reference field="11" count="1" selected="0">
            <x v="36"/>
          </reference>
          <reference field="12" count="1">
            <x v="13"/>
          </reference>
          <reference field="13" count="1" selected="0">
            <x v="4"/>
          </reference>
        </references>
      </pivotArea>
    </format>
    <format dxfId="132">
      <pivotArea dataOnly="0" labelOnly="1" outline="0" fieldPosition="0">
        <references count="7">
          <reference field="0" count="1" selected="0">
            <x v="2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7"/>
          </reference>
          <reference field="11" count="1" selected="0">
            <x v="37"/>
          </reference>
          <reference field="12" count="1">
            <x v="10"/>
          </reference>
          <reference field="13" count="1" selected="0">
            <x v="4"/>
          </reference>
        </references>
      </pivotArea>
    </format>
    <format dxfId="131">
      <pivotArea dataOnly="0" labelOnly="1" outline="0" fieldPosition="0">
        <references count="7">
          <reference field="0" count="1" selected="0">
            <x v="2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8"/>
          </reference>
          <reference field="11" count="1" selected="0">
            <x v="27"/>
          </reference>
          <reference field="12" count="1">
            <x v="7"/>
          </reference>
          <reference field="13" count="1" selected="0">
            <x v="4"/>
          </reference>
        </references>
      </pivotArea>
    </format>
    <format dxfId="130">
      <pivotArea dataOnly="0" labelOnly="1" outline="0" fieldPosition="0">
        <references count="7">
          <reference field="0" count="1" selected="0">
            <x v="2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29"/>
          </reference>
          <reference field="11" count="1" selected="0">
            <x v="26"/>
          </reference>
          <reference field="12" count="1">
            <x v="6"/>
          </reference>
          <reference field="13" count="1" selected="0">
            <x v="4"/>
          </reference>
        </references>
      </pivotArea>
    </format>
    <format dxfId="129">
      <pivotArea dataOnly="0" labelOnly="1" outline="0" fieldPosition="0">
        <references count="7">
          <reference field="0" count="1" selected="0">
            <x v="26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1"/>
          </reference>
          <reference field="11" count="1" selected="0">
            <x v="23"/>
          </reference>
          <reference field="12" count="1">
            <x v="43"/>
          </reference>
          <reference field="13" count="1" selected="0">
            <x v="3"/>
          </reference>
        </references>
      </pivotArea>
    </format>
    <format dxfId="128">
      <pivotArea dataOnly="0" labelOnly="1" outline="0" fieldPosition="0">
        <references count="7">
          <reference field="0" count="1" selected="0">
            <x v="2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2"/>
          </reference>
          <reference field="11" count="1" selected="0">
            <x v="25"/>
          </reference>
          <reference field="12" count="1">
            <x v="35"/>
          </reference>
          <reference field="13" count="1" selected="0">
            <x v="1"/>
          </reference>
        </references>
      </pivotArea>
    </format>
    <format dxfId="127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5"/>
          </reference>
          <reference field="11" count="1" selected="0">
            <x v="15"/>
          </reference>
          <reference field="12" count="1">
            <x v="57"/>
          </reference>
          <reference field="13" count="1" selected="0">
            <x v="1"/>
          </reference>
        </references>
      </pivotArea>
    </format>
    <format dxfId="126">
      <pivotArea dataOnly="0" labelOnly="1" outline="0" fieldPosition="0">
        <references count="7">
          <reference field="0" count="1" selected="0">
            <x v="3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8"/>
          </reference>
          <reference field="11" count="1" selected="0">
            <x v="12"/>
          </reference>
          <reference field="12" count="1">
            <x v="59"/>
          </reference>
          <reference field="13" count="1" selected="0">
            <x v="1"/>
          </reference>
        </references>
      </pivotArea>
    </format>
    <format dxfId="125">
      <pivotArea dataOnly="0" labelOnly="1" outline="0" fieldPosition="0">
        <references count="7">
          <reference field="0" count="1" selected="0">
            <x v="3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9"/>
          </reference>
          <reference field="11" count="1" selected="0">
            <x v="13"/>
          </reference>
          <reference field="12" count="1">
            <x v="58"/>
          </reference>
          <reference field="13" count="1" selected="0">
            <x v="2"/>
          </reference>
        </references>
      </pivotArea>
    </format>
    <format dxfId="124">
      <pivotArea dataOnly="0" labelOnly="1" outline="0" fieldPosition="0">
        <references count="7">
          <reference field="0" count="1" selected="0">
            <x v="4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5"/>
          </reference>
          <reference field="11" count="1" selected="0">
            <x v="3"/>
          </reference>
          <reference field="12" count="1">
            <x v="1"/>
          </reference>
          <reference field="13" count="1" selected="0">
            <x v="16"/>
          </reference>
        </references>
      </pivotArea>
    </format>
    <format dxfId="123">
      <pivotArea dataOnly="0" labelOnly="1" outline="0" fieldPosition="0">
        <references count="7">
          <reference field="0" count="1" selected="0">
            <x v="4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0"/>
          </reference>
          <reference field="11" count="1" selected="0">
            <x v="0"/>
          </reference>
          <reference field="12" count="1">
            <x v="5"/>
          </reference>
          <reference field="13" count="1" selected="0">
            <x v="17"/>
          </reference>
        </references>
      </pivotArea>
    </format>
    <format dxfId="122">
      <pivotArea dataOnly="0" labelOnly="1" outline="0" fieldPosition="0">
        <references count="7">
          <reference field="0" count="1" selected="0">
            <x v="43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4"/>
          </reference>
          <reference field="11" count="1" selected="0">
            <x v="4"/>
          </reference>
          <reference field="12" count="1">
            <x v="2"/>
          </reference>
          <reference field="13" count="1" selected="0">
            <x v="14"/>
          </reference>
        </references>
      </pivotArea>
    </format>
    <format dxfId="121">
      <pivotArea dataOnly="0" labelOnly="1" outline="0" fieldPosition="0">
        <references count="7">
          <reference field="0" count="1" selected="0">
            <x v="4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7"/>
          </reference>
          <reference field="11" count="1" selected="0">
            <x v="8"/>
          </reference>
          <reference field="12" count="1">
            <x v="3"/>
          </reference>
          <reference field="13" count="1" selected="0">
            <x v="15"/>
          </reference>
        </references>
      </pivotArea>
    </format>
    <format dxfId="120">
      <pivotArea dataOnly="0" labelOnly="1" outline="0" fieldPosition="0">
        <references count="7">
          <reference field="0" count="1" selected="0">
            <x v="4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6"/>
          </reference>
          <reference field="11" count="1" selected="0">
            <x v="2"/>
          </reference>
          <reference field="12" count="1">
            <x v="0"/>
          </reference>
          <reference field="13" count="1" selected="0">
            <x v="11"/>
          </reference>
        </references>
      </pivotArea>
    </format>
    <format dxfId="119">
      <pivotArea dataOnly="0" labelOnly="1" outline="0" fieldPosition="0">
        <references count="7">
          <reference field="0" count="1" selected="0">
            <x v="4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"/>
          </reference>
          <reference field="11" count="1" selected="0">
            <x v="43"/>
          </reference>
          <reference field="12" count="1">
            <x v="76"/>
          </reference>
          <reference field="13" count="1" selected="0">
            <x v="22"/>
          </reference>
        </references>
      </pivotArea>
    </format>
    <format dxfId="118">
      <pivotArea dataOnly="0" labelOnly="1" outline="0" fieldPosition="0">
        <references count="7">
          <reference field="0" count="1" selected="0">
            <x v="48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15"/>
          </reference>
          <reference field="11" count="1" selected="0">
            <x v="53"/>
          </reference>
          <reference field="12" count="1">
            <x v="74"/>
          </reference>
          <reference field="13" count="1" selected="0">
            <x v="30"/>
          </reference>
        </references>
      </pivotArea>
    </format>
    <format dxfId="117">
      <pivotArea dataOnly="0" labelOnly="1" outline="0" fieldPosition="0">
        <references count="7">
          <reference field="0" count="1" selected="0">
            <x v="49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4"/>
          </reference>
          <reference field="11" count="1" selected="0">
            <x v="54"/>
          </reference>
          <reference field="12" count="1">
            <x v="73"/>
          </reference>
          <reference field="13" count="1" selected="0">
            <x v="28"/>
          </reference>
        </references>
      </pivotArea>
    </format>
    <format dxfId="116">
      <pivotArea dataOnly="0" labelOnly="1" outline="0" fieldPosition="0">
        <references count="7">
          <reference field="0" count="1" selected="0">
            <x v="51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33"/>
          </reference>
          <reference field="11" count="1" selected="0">
            <x v="39"/>
          </reference>
          <reference field="12" count="1">
            <x v="72"/>
          </reference>
          <reference field="13" count="1" selected="0">
            <x v="31"/>
          </reference>
        </references>
      </pivotArea>
    </format>
    <format dxfId="115">
      <pivotArea dataOnly="0" labelOnly="1" outline="0" fieldPosition="0">
        <references count="7">
          <reference field="0" count="1" selected="0">
            <x v="52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8"/>
          </reference>
          <reference field="11" count="1" selected="0">
            <x v="31"/>
          </reference>
          <reference field="12" count="1">
            <x v="44"/>
          </reference>
          <reference field="13" count="1" selected="0">
            <x v="32"/>
          </reference>
        </references>
      </pivotArea>
    </format>
    <format dxfId="114">
      <pivotArea dataOnly="0" labelOnly="1" outline="0" fieldPosition="0">
        <references count="7">
          <reference field="0" count="1" selected="0">
            <x v="54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2"/>
          </reference>
          <reference field="11" count="1" selected="0">
            <x v="17"/>
          </reference>
          <reference field="12" count="1">
            <x v="23"/>
          </reference>
          <reference field="13" count="1" selected="0">
            <x v="34"/>
          </reference>
        </references>
      </pivotArea>
    </format>
    <format dxfId="113">
      <pivotArea dataOnly="0" labelOnly="1" outline="0" fieldPosition="0">
        <references count="7">
          <reference field="0" count="1" selected="0">
            <x v="55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1"/>
          </reference>
          <reference field="11" count="1" selected="0">
            <x v="5"/>
          </reference>
          <reference field="12" count="1">
            <x v="19"/>
          </reference>
          <reference field="13" count="1" selected="0">
            <x v="37"/>
          </reference>
        </references>
      </pivotArea>
    </format>
    <format dxfId="112">
      <pivotArea dataOnly="0" labelOnly="1" outline="0" fieldPosition="0">
        <references count="7">
          <reference field="0" count="1" selected="0">
            <x v="57"/>
          </reference>
          <reference field="1" count="1" selected="0">
            <x v="2"/>
          </reference>
          <reference field="2" count="1" selected="0">
            <x v="2"/>
          </reference>
          <reference field="6" count="1" selected="0">
            <x v="43"/>
          </reference>
          <reference field="11" count="1" selected="0">
            <x v="1"/>
          </reference>
          <reference field="12" count="1">
            <x v="14"/>
          </reference>
          <reference field="13" count="1" selected="0">
            <x v="38"/>
          </reference>
        </references>
      </pivotArea>
    </format>
    <format dxfId="111">
      <pivotArea dataOnly="0" labelOnly="1" outline="0" fieldPosition="0">
        <references count="5">
          <reference field="0" count="1" selected="0">
            <x v="37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3" count="2">
            <x v="7"/>
            <x v="8"/>
          </reference>
        </references>
      </pivotArea>
    </format>
    <format dxfId="110">
      <pivotArea dataOnly="0" labelOnly="1" outline="0" fieldPosition="0">
        <references count="5">
          <reference field="0" count="1" selected="0">
            <x v="38"/>
          </reference>
          <reference field="1" count="0" selected="0"/>
          <reference field="2" count="1" selected="0">
            <x v="5"/>
          </reference>
          <reference field="6" count="1" selected="0">
            <x v="90"/>
          </reference>
          <reference field="13" count="1">
            <x v="7"/>
          </reference>
        </references>
      </pivotArea>
    </format>
    <format dxfId="109">
      <pivotArea dataOnly="0" labelOnly="1" outline="0" fieldPosition="0">
        <references count="5">
          <reference field="0" count="1" selected="0">
            <x v="59"/>
          </reference>
          <reference field="1" count="0" selected="0"/>
          <reference field="2" count="1" selected="0">
            <x v="5"/>
          </reference>
          <reference field="6" count="1" selected="0">
            <x v="83"/>
          </reference>
          <reference field="13" count="1">
            <x v="18"/>
          </reference>
        </references>
      </pivotArea>
    </format>
    <format dxfId="108">
      <pivotArea dataOnly="0" labelOnly="1" outline="0" fieldPosition="0">
        <references count="5">
          <reference field="0" count="1" selected="0">
            <x v="64"/>
          </reference>
          <reference field="1" count="0" selected="0"/>
          <reference field="2" count="1" selected="0">
            <x v="5"/>
          </reference>
          <reference field="6" count="1" selected="0">
            <x v="88"/>
          </reference>
          <reference field="13" count="2">
            <x v="19"/>
            <x v="23"/>
          </reference>
        </references>
      </pivotArea>
    </format>
    <format dxfId="107">
      <pivotArea dataOnly="0" labelOnly="1" outline="0" fieldPosition="0">
        <references count="5">
          <reference field="0" count="1" selected="0">
            <x v="76"/>
          </reference>
          <reference field="1" count="0" selected="0"/>
          <reference field="2" count="1" selected="0">
            <x v="5"/>
          </reference>
          <reference field="6" count="1" selected="0">
            <x v="86"/>
          </reference>
          <reference field="13" count="2">
            <x v="33"/>
            <x v="36"/>
          </reference>
        </references>
      </pivotArea>
    </format>
    <format dxfId="106">
      <pivotArea field="19" type="button" dataOnly="0" labelOnly="1" outline="0" axis="axisRow" fieldPosition="12"/>
    </format>
    <format dxfId="105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>
            <x v="69"/>
          </reference>
          <reference field="13" count="1" selected="0">
            <x v="5"/>
          </reference>
        </references>
      </pivotArea>
    </format>
    <format dxfId="104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>
            <x v="71"/>
          </reference>
          <reference field="13" count="1" selected="0">
            <x v="6"/>
          </reference>
        </references>
      </pivotArea>
    </format>
    <format dxfId="103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>
            <x v="70"/>
          </reference>
          <reference field="13" count="1" selected="0">
            <x v="6"/>
          </reference>
        </references>
      </pivotArea>
    </format>
    <format dxfId="102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>
            <x v="18"/>
          </reference>
          <reference field="13" count="1" selected="0">
            <x v="10"/>
          </reference>
        </references>
      </pivotArea>
    </format>
    <format dxfId="101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>
            <x v="28"/>
          </reference>
          <reference field="13" count="1" selected="0">
            <x v="12"/>
          </reference>
        </references>
      </pivotArea>
    </format>
    <format dxfId="100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>
            <x v="78"/>
          </reference>
          <reference field="13" count="1" selected="0">
            <x v="24"/>
          </reference>
        </references>
      </pivotArea>
    </format>
    <format dxfId="99">
      <pivotArea dataOnly="0" labelOnly="1" outline="0" fieldPosition="0">
        <references count="7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>
            <x v="64"/>
          </reference>
          <reference field="13" count="1" selected="0">
            <x v="5"/>
          </reference>
        </references>
      </pivotArea>
    </format>
    <format dxfId="98">
      <pivotArea dataOnly="0" labelOnly="1" outline="0" fieldPosition="0">
        <references count="7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>
            <x v="42"/>
          </reference>
          <reference field="13" count="1" selected="0">
            <x v="6"/>
          </reference>
        </references>
      </pivotArea>
    </format>
    <format dxfId="97">
      <pivotArea dataOnly="0" labelOnly="1" outline="0" fieldPosition="0">
        <references count="7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>
            <x v="65"/>
          </reference>
          <reference field="13" count="1" selected="0">
            <x v="6"/>
          </reference>
        </references>
      </pivotArea>
    </format>
    <format dxfId="96">
      <pivotArea dataOnly="0" labelOnly="1" outline="0" fieldPosition="0">
        <references count="7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>
            <x v="54"/>
          </reference>
          <reference field="13" count="1" selected="0">
            <x v="10"/>
          </reference>
        </references>
      </pivotArea>
    </format>
    <format dxfId="95">
      <pivotArea dataOnly="0" labelOnly="1" outline="0" fieldPosition="0">
        <references count="7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>
            <x v="63"/>
          </reference>
          <reference field="13" count="1" selected="0">
            <x v="12"/>
          </reference>
        </references>
      </pivotArea>
    </format>
    <format dxfId="94">
      <pivotArea dataOnly="0" labelOnly="1" outline="0" fieldPosition="0">
        <references count="7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>
            <x v="78"/>
          </reference>
          <reference field="13" count="1" selected="0">
            <x v="24"/>
          </reference>
        </references>
      </pivotArea>
    </format>
    <format dxfId="93">
      <pivotArea dataOnly="0" labelOnly="1" outline="0" fieldPosition="0">
        <references count="11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5"/>
          </reference>
          <reference field="15" count="1">
            <x v="479"/>
          </reference>
          <reference field="17" count="0" selected="0"/>
          <reference field="18" count="1" selected="0">
            <x v="1"/>
          </reference>
        </references>
      </pivotArea>
    </format>
    <format dxfId="92">
      <pivotArea dataOnly="0" labelOnly="1" outline="0" fieldPosition="0">
        <references count="11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21"/>
          </reference>
          <reference field="15" count="1">
            <x v="1203"/>
          </reference>
          <reference field="17" count="0" selected="0"/>
          <reference field="18" count="1" selected="0">
            <x v="2"/>
          </reference>
        </references>
      </pivotArea>
    </format>
    <format dxfId="91">
      <pivotArea dataOnly="0" labelOnly="1" outline="0" fieldPosition="0">
        <references count="11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41"/>
          </reference>
          <reference field="15" count="1">
            <x v="476"/>
          </reference>
          <reference field="17" count="0" selected="0"/>
          <reference field="18" count="1" selected="0">
            <x v="1"/>
          </reference>
        </references>
      </pivotArea>
    </format>
    <format dxfId="90">
      <pivotArea dataOnly="0" labelOnly="1" outline="0" fieldPosition="0">
        <references count="11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21"/>
          </reference>
          <reference field="15" count="1">
            <x v="1257"/>
          </reference>
          <reference field="17" count="0" selected="0"/>
          <reference field="18" count="1" selected="0">
            <x v="2"/>
          </reference>
        </references>
      </pivotArea>
    </format>
    <format dxfId="89">
      <pivotArea dataOnly="0" labelOnly="1" outline="0" fieldPosition="0">
        <references count="11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41"/>
          </reference>
          <reference field="15" count="1">
            <x v="637"/>
          </reference>
          <reference field="17" count="0" selected="0"/>
          <reference field="18" count="1" selected="0">
            <x v="1"/>
          </reference>
        </references>
      </pivotArea>
    </format>
    <format dxfId="88">
      <pivotArea dataOnly="0" labelOnly="1" outline="0" fieldPosition="0">
        <references count="11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5"/>
          </reference>
          <reference field="15" count="1">
            <x v="579"/>
          </reference>
          <reference field="17" count="0" selected="0"/>
          <reference field="18" count="1" selected="0">
            <x v="1"/>
          </reference>
        </references>
      </pivotArea>
    </format>
    <format dxfId="87">
      <pivotArea dataOnly="0" labelOnly="1" outline="0" fieldPosition="0">
        <references count="11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21"/>
          </reference>
          <reference field="15" count="1">
            <x v="1258"/>
          </reference>
          <reference field="17" count="0" selected="0"/>
          <reference field="18" count="1" selected="0">
            <x v="2"/>
          </reference>
        </references>
      </pivotArea>
    </format>
    <format dxfId="86">
      <pivotArea dataOnly="0" labelOnly="1" outline="0" fieldPosition="0">
        <references count="11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41"/>
          </reference>
          <reference field="15" count="1">
            <x v="546"/>
          </reference>
          <reference field="17" count="0" selected="0"/>
          <reference field="18" count="1" selected="0">
            <x v="1"/>
          </reference>
        </references>
      </pivotArea>
    </format>
    <format dxfId="85">
      <pivotArea dataOnly="0" labelOnly="1" outline="0" fieldPosition="0">
        <references count="11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5"/>
          </reference>
          <reference field="15" count="1">
            <x v="449"/>
          </reference>
          <reference field="17" count="0" selected="0"/>
          <reference field="18" count="1" selected="0">
            <x v="1"/>
          </reference>
        </references>
      </pivotArea>
    </format>
    <format dxfId="84">
      <pivotArea dataOnly="0" labelOnly="1" outline="0" fieldPosition="0">
        <references count="11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6"/>
          </reference>
          <reference field="15" count="1">
            <x v="359"/>
          </reference>
          <reference field="17" count="0" selected="0"/>
          <reference field="18" count="1" selected="0">
            <x v="1"/>
          </reference>
        </references>
      </pivotArea>
    </format>
    <format dxfId="83">
      <pivotArea dataOnly="0" labelOnly="1" outline="0" fieldPosition="0">
        <references count="11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21"/>
          </reference>
          <reference field="15" count="1">
            <x v="1196"/>
          </reference>
          <reference field="17" count="0" selected="0"/>
          <reference field="18" count="1" selected="0">
            <x v="2"/>
          </reference>
        </references>
      </pivotArea>
    </format>
    <format dxfId="82">
      <pivotArea dataOnly="0" labelOnly="1" outline="0" fieldPosition="0">
        <references count="11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41"/>
          </reference>
          <reference field="15" count="1">
            <x v="427"/>
          </reference>
          <reference field="17" count="0" selected="0"/>
          <reference field="18" count="1" selected="0">
            <x v="1"/>
          </reference>
        </references>
      </pivotArea>
    </format>
    <format dxfId="81">
      <pivotArea dataOnly="0" labelOnly="1" outline="0" fieldPosition="0">
        <references count="11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6"/>
          </reference>
          <reference field="15" count="1">
            <x v="388"/>
          </reference>
          <reference field="17" count="0" selected="0"/>
          <reference field="18" count="1" selected="0">
            <x v="1"/>
          </reference>
        </references>
      </pivotArea>
    </format>
    <format dxfId="80">
      <pivotArea dataOnly="0" labelOnly="1" outline="0" fieldPosition="0">
        <references count="11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5"/>
          </reference>
          <reference field="15" count="1">
            <x v="512"/>
          </reference>
          <reference field="17" count="0" selected="0"/>
          <reference field="18" count="1" selected="0">
            <x v="1"/>
          </reference>
        </references>
      </pivotArea>
    </format>
    <format dxfId="79">
      <pivotArea dataOnly="0" labelOnly="1" outline="0" fieldPosition="0">
        <references count="11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21"/>
          </reference>
          <reference field="15" count="1">
            <x v="1193"/>
          </reference>
          <reference field="17" count="0" selected="0"/>
          <reference field="18" count="1" selected="0">
            <x v="2"/>
          </reference>
        </references>
      </pivotArea>
    </format>
    <format dxfId="78">
      <pivotArea dataOnly="0" labelOnly="1" outline="0" fieldPosition="0">
        <references count="11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41"/>
          </reference>
          <reference field="15" count="1">
            <x v="465"/>
          </reference>
          <reference field="17" count="0" selected="0"/>
          <reference field="18" count="1" selected="0">
            <x v="1"/>
          </reference>
        </references>
      </pivotArea>
    </format>
    <format dxfId="77">
      <pivotArea dataOnly="0" labelOnly="1" outline="0" fieldPosition="0">
        <references count="11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43"/>
          </reference>
          <reference field="15" count="1">
            <x v="379"/>
          </reference>
          <reference field="17" count="0" selected="0"/>
          <reference field="18" count="1" selected="0">
            <x v="1"/>
          </reference>
        </references>
      </pivotArea>
    </format>
    <format dxfId="76">
      <pivotArea dataOnly="0" labelOnly="1" outline="0" fieldPosition="0">
        <references count="12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479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75">
      <pivotArea dataOnly="0" labelOnly="1" outline="0" fieldPosition="0">
        <references count="12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03"/>
          </reference>
          <reference field="16" count="1">
            <x v="547"/>
          </reference>
          <reference field="17" count="0" selected="0"/>
          <reference field="18" count="1" selected="0">
            <x v="2"/>
          </reference>
        </references>
      </pivotArea>
    </format>
    <format dxfId="74">
      <pivotArea dataOnly="0" labelOnly="1" outline="0" fieldPosition="0">
        <references count="12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41"/>
          </reference>
          <reference field="15" count="1" selected="0">
            <x v="476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73">
      <pivotArea dataOnly="0" labelOnly="1" outline="0" fieldPosition="0">
        <references count="12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21"/>
          </reference>
          <reference field="15" count="1" selected="0">
            <x v="1257"/>
          </reference>
          <reference field="16" count="1">
            <x v="567"/>
          </reference>
          <reference field="17" count="0" selected="0"/>
          <reference field="18" count="1" selected="0">
            <x v="2"/>
          </reference>
        </references>
      </pivotArea>
    </format>
    <format dxfId="72">
      <pivotArea dataOnly="0" labelOnly="1" outline="0" fieldPosition="0">
        <references count="12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41"/>
          </reference>
          <reference field="15" count="1" selected="0">
            <x v="637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71">
      <pivotArea dataOnly="0" labelOnly="1" outline="0" fieldPosition="0">
        <references count="12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5"/>
          </reference>
          <reference field="15" count="1" selected="0">
            <x v="579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70">
      <pivotArea dataOnly="0" labelOnly="1" outline="0" fieldPosition="0">
        <references count="12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21"/>
          </reference>
          <reference field="15" count="1" selected="0">
            <x v="1258"/>
          </reference>
          <reference field="16" count="1">
            <x v="571"/>
          </reference>
          <reference field="17" count="0" selected="0"/>
          <reference field="18" count="1" selected="0">
            <x v="2"/>
          </reference>
        </references>
      </pivotArea>
    </format>
    <format dxfId="69">
      <pivotArea dataOnly="0" labelOnly="1" outline="0" fieldPosition="0">
        <references count="12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41"/>
          </reference>
          <reference field="15" count="1" selected="0">
            <x v="546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68">
      <pivotArea dataOnly="0" labelOnly="1" outline="0" fieldPosition="0">
        <references count="12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5"/>
          </reference>
          <reference field="15" count="1" selected="0">
            <x v="449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67">
      <pivotArea dataOnly="0" labelOnly="1" outline="0" fieldPosition="0">
        <references count="12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21"/>
          </reference>
          <reference field="15" count="1" selected="0">
            <x v="1196"/>
          </reference>
          <reference field="16" count="1">
            <x v="546"/>
          </reference>
          <reference field="17" count="0" selected="0"/>
          <reference field="18" count="1" selected="0">
            <x v="2"/>
          </reference>
        </references>
      </pivotArea>
    </format>
    <format dxfId="66">
      <pivotArea dataOnly="0" labelOnly="1" outline="0" fieldPosition="0">
        <references count="12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41"/>
          </reference>
          <reference field="15" count="1" selected="0">
            <x v="427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65">
      <pivotArea dataOnly="0" labelOnly="1" outline="0" fieldPosition="0">
        <references count="12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6"/>
          </reference>
          <reference field="15" count="1" selected="0">
            <x v="388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64">
      <pivotArea dataOnly="0" labelOnly="1" outline="0" fieldPosition="0">
        <references count="12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41"/>
          </reference>
          <reference field="15" count="1" selected="0">
            <x v="253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63">
      <pivotArea dataOnly="0" labelOnly="1" outline="0" fieldPosition="0">
        <references count="12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5"/>
          </reference>
          <reference field="15" count="1" selected="0">
            <x v="512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62">
      <pivotArea dataOnly="0" labelOnly="1" outline="0" fieldPosition="0">
        <references count="12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21"/>
          </reference>
          <reference field="15" count="1" selected="0">
            <x v="1193"/>
          </reference>
          <reference field="16" count="1">
            <x v="543"/>
          </reference>
          <reference field="17" count="0" selected="0"/>
          <reference field="18" count="1" selected="0">
            <x v="2"/>
          </reference>
        </references>
      </pivotArea>
    </format>
    <format dxfId="61">
      <pivotArea dataOnly="0" labelOnly="1" outline="0" fieldPosition="0">
        <references count="12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41"/>
          </reference>
          <reference field="15" count="1" selected="0">
            <x v="465"/>
          </reference>
          <reference field="16" count="1">
            <x v="595"/>
          </reference>
          <reference field="17" count="0" selected="0"/>
          <reference field="18" count="1" selected="0">
            <x v="1"/>
          </reference>
        </references>
      </pivotArea>
    </format>
    <format dxfId="60">
      <pivotArea dataOnly="0" labelOnly="1" outline="0" fieldPosition="0">
        <references count="11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43"/>
          </reference>
          <reference field="15" count="1">
            <x v="266"/>
          </reference>
          <reference field="17" count="0" selected="0"/>
          <reference field="18" count="1" selected="0">
            <x v="2"/>
          </reference>
        </references>
      </pivotArea>
    </format>
    <format dxfId="59">
      <pivotArea dataOnly="0" labelOnly="1" outline="0" fieldPosition="0">
        <references count="11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5"/>
          </reference>
          <reference field="15" count="1">
            <x v="256"/>
          </reference>
          <reference field="17" count="0" selected="0"/>
          <reference field="18" count="1" selected="0">
            <x v="2"/>
          </reference>
        </references>
      </pivotArea>
    </format>
    <format dxfId="58">
      <pivotArea dataOnly="0" labelOnly="1" outline="0" fieldPosition="0">
        <references count="12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43"/>
          </reference>
          <reference field="15" count="1" selected="0">
            <x v="266"/>
          </reference>
          <reference field="16" count="1">
            <x v="209"/>
          </reference>
          <reference field="17" count="0" selected="0"/>
          <reference field="18" count="1" selected="0">
            <x v="2"/>
          </reference>
        </references>
      </pivotArea>
    </format>
    <format dxfId="57">
      <pivotArea dataOnly="0" labelOnly="1" outline="0" fieldPosition="0">
        <references count="12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5"/>
          </reference>
          <reference field="15" count="1" selected="0">
            <x v="256"/>
          </reference>
          <reference field="16" count="1">
            <x v="194"/>
          </reference>
          <reference field="17" count="0" selected="0"/>
          <reference field="18" count="1" selected="0">
            <x v="2"/>
          </reference>
        </references>
      </pivotArea>
    </format>
    <format dxfId="56">
      <pivotArea dataOnly="0" labelOnly="1" outline="0" fieldPosition="0">
        <references count="11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43"/>
          </reference>
          <reference field="15" count="1">
            <x v="186"/>
          </reference>
          <reference field="17" count="0" selected="0"/>
          <reference field="18" count="1" selected="0">
            <x v="2"/>
          </reference>
        </references>
      </pivotArea>
    </format>
    <format dxfId="55">
      <pivotArea dataOnly="0" labelOnly="1" outline="0" fieldPosition="0">
        <references count="12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43"/>
          </reference>
          <reference field="15" count="1" selected="0">
            <x v="186"/>
          </reference>
          <reference field="16" count="1">
            <x v="126"/>
          </reference>
          <reference field="17" count="0" selected="0"/>
          <reference field="18" count="1" selected="0">
            <x v="2"/>
          </reference>
        </references>
      </pivotArea>
    </format>
    <format dxfId="54">
      <pivotArea dataOnly="0" labelOnly="1" outline="0" fieldPosition="0">
        <references count="11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6"/>
          </reference>
          <reference field="15" count="1">
            <x v="404"/>
          </reference>
          <reference field="17" count="0" selected="0"/>
          <reference field="18" count="1" selected="0">
            <x v="2"/>
          </reference>
        </references>
      </pivotArea>
    </format>
    <format dxfId="53">
      <pivotArea dataOnly="0" labelOnly="1" outline="0" fieldPosition="0">
        <references count="12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6"/>
          </reference>
          <reference field="15" count="1" selected="0">
            <x v="404"/>
          </reference>
          <reference field="16" count="1">
            <x v="247"/>
          </reference>
          <reference field="17" count="0" selected="0"/>
          <reference field="18" count="1" selected="0">
            <x v="2"/>
          </reference>
        </references>
      </pivotArea>
    </format>
    <format dxfId="52">
      <pivotArea dataOnly="0" labelOnly="1" outline="0" fieldPosition="0">
        <references count="11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6"/>
          </reference>
          <reference field="15" count="1">
            <x v="509"/>
          </reference>
          <reference field="17" count="0" selected="0"/>
          <reference field="18" count="1" selected="0">
            <x v="2"/>
          </reference>
        </references>
      </pivotArea>
    </format>
    <format dxfId="51">
      <pivotArea dataOnly="0" labelOnly="1" outline="0" fieldPosition="0">
        <references count="12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6"/>
          </reference>
          <reference field="15" count="1" selected="0">
            <x v="509"/>
          </reference>
          <reference field="16" count="1">
            <x v="253"/>
          </reference>
          <reference field="17" count="0" selected="0"/>
          <reference field="18" count="1" selected="0">
            <x v="2"/>
          </reference>
        </references>
      </pivotArea>
    </format>
    <format dxfId="50">
      <pivotArea dataOnly="0" labelOnly="1" outline="0" fieldPosition="0">
        <references count="11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43"/>
          </reference>
          <reference field="15" count="1">
            <x v="415"/>
          </reference>
          <reference field="17" count="0" selected="0"/>
          <reference field="18" count="1" selected="0">
            <x v="2"/>
          </reference>
        </references>
      </pivotArea>
    </format>
    <format dxfId="49">
      <pivotArea dataOnly="0" labelOnly="1" outline="0" fieldPosition="0">
        <references count="12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43"/>
          </reference>
          <reference field="15" count="1" selected="0">
            <x v="415"/>
          </reference>
          <reference field="16" count="1">
            <x v="237"/>
          </reference>
          <reference field="17" count="0" selected="0"/>
          <reference field="18" count="1" selected="0">
            <x v="2"/>
          </reference>
        </references>
      </pivotArea>
    </format>
    <format dxfId="48">
      <pivotArea dataOnly="0" labelOnly="1" outline="0" fieldPosition="0">
        <references count="11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43"/>
          </reference>
          <reference field="15" count="1">
            <x v="647"/>
          </reference>
          <reference field="17" count="0" selected="0"/>
          <reference field="18" count="1" selected="0">
            <x v="2"/>
          </reference>
        </references>
      </pivotArea>
    </format>
    <format dxfId="47">
      <pivotArea dataOnly="0" labelOnly="1" outline="0" fieldPosition="0">
        <references count="11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5"/>
          </reference>
          <reference field="15" count="1">
            <x v="718"/>
          </reference>
          <reference field="17" count="0" selected="0"/>
          <reference field="18" count="1" selected="0">
            <x v="2"/>
          </reference>
        </references>
      </pivotArea>
    </format>
    <format dxfId="46">
      <pivotArea dataOnly="0" labelOnly="1" outline="0" fieldPosition="0">
        <references count="11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6"/>
          </reference>
          <reference field="15" count="1">
            <x v="712"/>
          </reference>
          <reference field="17" count="0" selected="0"/>
          <reference field="18" count="1" selected="0">
            <x v="2"/>
          </reference>
        </references>
      </pivotArea>
    </format>
    <format dxfId="45">
      <pivotArea dataOnly="0" labelOnly="1" outline="0" fieldPosition="0">
        <references count="12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43"/>
          </reference>
          <reference field="15" count="1" selected="0">
            <x v="647"/>
          </reference>
          <reference field="16" count="1">
            <x v="260"/>
          </reference>
          <reference field="17" count="0" selected="0"/>
          <reference field="18" count="1" selected="0">
            <x v="2"/>
          </reference>
        </references>
      </pivotArea>
    </format>
    <format dxfId="44">
      <pivotArea dataOnly="0" labelOnly="1" outline="0" fieldPosition="0">
        <references count="12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5"/>
          </reference>
          <reference field="15" count="1" selected="0">
            <x v="718"/>
          </reference>
          <reference field="16" count="1">
            <x v="381"/>
          </reference>
          <reference field="17" count="0" selected="0"/>
          <reference field="18" count="1" selected="0">
            <x v="2"/>
          </reference>
        </references>
      </pivotArea>
    </format>
    <format dxfId="43">
      <pivotArea dataOnly="0" labelOnly="1" outline="0" fieldPosition="0">
        <references count="12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6"/>
          </reference>
          <reference field="15" count="1" selected="0">
            <x v="712"/>
          </reference>
          <reference field="16" count="1">
            <x v="339"/>
          </reference>
          <reference field="17" count="0" selected="0"/>
          <reference field="18" count="1" selected="0">
            <x v="2"/>
          </reference>
        </references>
      </pivotArea>
    </format>
    <format dxfId="42">
      <pivotArea dataOnly="0" labelOnly="1" outline="0" fieldPosition="0">
        <references count="11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6"/>
          </reference>
          <reference field="15" count="1">
            <x v="347"/>
          </reference>
          <reference field="17" count="0" selected="0"/>
          <reference field="18" count="1" selected="0">
            <x v="2"/>
          </reference>
        </references>
      </pivotArea>
    </format>
    <format dxfId="41">
      <pivotArea dataOnly="0" labelOnly="1" outline="0" fieldPosition="0">
        <references count="12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6"/>
          </reference>
          <reference field="15" count="1" selected="0">
            <x v="347"/>
          </reference>
          <reference field="16" count="1">
            <x v="240"/>
          </reference>
          <reference field="17" count="0" selected="0"/>
          <reference field="18" count="1" selected="0">
            <x v="2"/>
          </reference>
        </references>
      </pivotArea>
    </format>
    <format dxfId="40">
      <pivotArea dataOnly="0" labelOnly="1" outline="0" fieldPosition="0">
        <references count="11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43"/>
          </reference>
          <reference field="15" count="1">
            <x v="665"/>
          </reference>
          <reference field="17" count="0" selected="0"/>
          <reference field="18" count="1" selected="0">
            <x v="2"/>
          </reference>
        </references>
      </pivotArea>
    </format>
    <format dxfId="39">
      <pivotArea dataOnly="0" labelOnly="1" outline="0" fieldPosition="0">
        <references count="12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43"/>
          </reference>
          <reference field="15" count="1" selected="0">
            <x v="665"/>
          </reference>
          <reference field="16" count="1">
            <x v="280"/>
          </reference>
          <reference field="17" count="0" selected="0"/>
          <reference field="18" count="1" selected="0">
            <x v="2"/>
          </reference>
        </references>
      </pivotArea>
    </format>
    <format dxfId="38">
      <pivotArea dataOnly="0" labelOnly="1" outline="0" fieldPosition="0">
        <references count="11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21"/>
          </reference>
          <reference field="15" count="1">
            <x v="893"/>
          </reference>
          <reference field="17" count="0" selected="0"/>
          <reference field="18" count="1" selected="0">
            <x v="2"/>
          </reference>
        </references>
      </pivotArea>
    </format>
    <format dxfId="37">
      <pivotArea dataOnly="0" labelOnly="1" outline="0" fieldPosition="0">
        <references count="12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21"/>
          </reference>
          <reference field="15" count="1" selected="0">
            <x v="893"/>
          </reference>
          <reference field="16" count="1">
            <x v="376"/>
          </reference>
          <reference field="17" count="0" selected="0"/>
          <reference field="18" count="1" selected="0">
            <x v="2"/>
          </reference>
        </references>
      </pivotArea>
    </format>
    <format dxfId="36">
      <pivotArea dataOnly="0" labelOnly="1" outline="0" fieldPosition="0">
        <references count="11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41"/>
          </reference>
          <reference field="15" count="1">
            <x v="253"/>
          </reference>
          <reference field="17" count="0" selected="0"/>
          <reference field="18" count="1" selected="0">
            <x v="1"/>
          </reference>
        </references>
      </pivotArea>
    </format>
    <format dxfId="35">
      <pivotArea dataOnly="0" labelOnly="1" outline="0" fieldPosition="0">
        <references count="13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5"/>
          </reference>
          <reference field="15" count="1" selected="0">
            <x v="479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7"/>
          </reference>
        </references>
      </pivotArea>
    </format>
    <format dxfId="34">
      <pivotArea dataOnly="0" labelOnly="1" outline="0" fieldPosition="0">
        <references count="13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6"/>
          </reference>
          <reference field="15" count="1" selected="0">
            <x v="347"/>
          </reference>
          <reference field="16" count="1" selected="0">
            <x v="240"/>
          </reference>
          <reference field="17" count="0" selected="0"/>
          <reference field="18" count="1" selected="0">
            <x v="2"/>
          </reference>
          <reference field="19" count="1">
            <x v="7"/>
          </reference>
        </references>
      </pivotArea>
    </format>
    <format dxfId="33">
      <pivotArea dataOnly="0" labelOnly="1" outline="0" fieldPosition="0">
        <references count="13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21"/>
          </reference>
          <reference field="15" count="1" selected="0">
            <x v="1203"/>
          </reference>
          <reference field="16" count="1" selected="0">
            <x v="547"/>
          </reference>
          <reference field="17" count="0" selected="0"/>
          <reference field="18" count="1" selected="0">
            <x v="2"/>
          </reference>
          <reference field="19" count="1">
            <x v="7"/>
          </reference>
        </references>
      </pivotArea>
    </format>
    <format dxfId="32">
      <pivotArea dataOnly="0" labelOnly="1" outline="0" fieldPosition="0">
        <references count="13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41"/>
          </reference>
          <reference field="15" count="1" selected="0">
            <x v="476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7"/>
          </reference>
        </references>
      </pivotArea>
    </format>
    <format dxfId="31">
      <pivotArea dataOnly="0" labelOnly="1" outline="0" fieldPosition="0">
        <references count="13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1" count="1" selected="0">
            <x v="69"/>
          </reference>
          <reference field="12" count="1" selected="0">
            <x v="64"/>
          </reference>
          <reference field="13" count="1" selected="0">
            <x v="5"/>
          </reference>
          <reference field="14" count="1" selected="0">
            <x v="43"/>
          </reference>
          <reference field="15" count="1" selected="0">
            <x v="647"/>
          </reference>
          <reference field="16" count="1" selected="0">
            <x v="260"/>
          </reference>
          <reference field="17" count="0" selected="0"/>
          <reference field="18" count="1" selected="0">
            <x v="2"/>
          </reference>
          <reference field="19" count="1">
            <x v="7"/>
          </reference>
        </references>
      </pivotArea>
    </format>
    <format dxfId="30">
      <pivotArea dataOnly="0" labelOnly="1" outline="0" fieldPosition="0">
        <references count="13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5"/>
          </reference>
          <reference field="15" count="1" selected="0">
            <x v="718"/>
          </reference>
          <reference field="16" count="1" selected="0">
            <x v="38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29">
      <pivotArea dataOnly="0" labelOnly="1" outline="0" fieldPosition="0">
        <references count="13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6"/>
          </reference>
          <reference field="15" count="1" selected="0">
            <x v="712"/>
          </reference>
          <reference field="16" count="1" selected="0">
            <x v="339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28">
      <pivotArea dataOnly="0" labelOnly="1" outline="0" fieldPosition="0">
        <references count="13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21"/>
          </reference>
          <reference field="15" count="1" selected="0">
            <x v="1257"/>
          </reference>
          <reference field="16" count="1" selected="0">
            <x v="56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27">
      <pivotArea dataOnly="0" labelOnly="1" outline="0" fieldPosition="0">
        <references count="13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41"/>
          </reference>
          <reference field="15" count="1" selected="0">
            <x v="637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3"/>
          </reference>
        </references>
      </pivotArea>
    </format>
    <format dxfId="26">
      <pivotArea dataOnly="0" labelOnly="1" outline="0" fieldPosition="0">
        <references count="13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1" count="1" selected="0">
            <x v="71"/>
          </reference>
          <reference field="12" count="1" selected="0">
            <x v="42"/>
          </reference>
          <reference field="13" count="1" selected="0">
            <x v="6"/>
          </reference>
          <reference field="14" count="1" selected="0">
            <x v="43"/>
          </reference>
          <reference field="15" count="1" selected="0">
            <x v="415"/>
          </reference>
          <reference field="16" count="1" selected="0">
            <x v="23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25">
      <pivotArea dataOnly="0" labelOnly="1" outline="0" fieldPosition="0">
        <references count="13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5"/>
          </reference>
          <reference field="15" count="1" selected="0">
            <x v="579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3"/>
          </reference>
        </references>
      </pivotArea>
    </format>
    <format dxfId="24">
      <pivotArea dataOnly="0" labelOnly="1" outline="0" fieldPosition="0">
        <references count="13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6"/>
          </reference>
          <reference field="15" count="1" selected="0">
            <x v="509"/>
          </reference>
          <reference field="16" count="1" selected="0">
            <x v="253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23">
      <pivotArea dataOnly="0" labelOnly="1" outline="0" fieldPosition="0">
        <references count="13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21"/>
          </reference>
          <reference field="15" count="1" selected="0">
            <x v="1258"/>
          </reference>
          <reference field="16" count="1" selected="0">
            <x v="571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22">
      <pivotArea dataOnly="0" labelOnly="1" outline="0" fieldPosition="0">
        <references count="13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41"/>
          </reference>
          <reference field="15" count="1" selected="0">
            <x v="546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3"/>
          </reference>
        </references>
      </pivotArea>
    </format>
    <format dxfId="21">
      <pivotArea dataOnly="0" labelOnly="1" outline="0" fieldPosition="0">
        <references count="13">
          <reference field="0" count="1" selected="0">
            <x v="36"/>
          </reference>
          <reference field="1" count="1" selected="0">
            <x v="4"/>
          </reference>
          <reference field="2" count="1" selected="0">
            <x v="10"/>
          </reference>
          <reference field="6" count="1" selected="0">
            <x v="82"/>
          </reference>
          <reference field="11" count="1" selected="0">
            <x v="70"/>
          </reference>
          <reference field="12" count="1" selected="0">
            <x v="65"/>
          </reference>
          <reference field="13" count="1" selected="0">
            <x v="6"/>
          </reference>
          <reference field="14" count="1" selected="0">
            <x v="43"/>
          </reference>
          <reference field="15" count="1" selected="0">
            <x v="665"/>
          </reference>
          <reference field="16" count="1" selected="0">
            <x v="280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20">
      <pivotArea dataOnly="0" labelOnly="1" outline="0" fieldPosition="0">
        <references count="13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5"/>
          </reference>
          <reference field="15" count="1" selected="0">
            <x v="449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7"/>
          </reference>
        </references>
      </pivotArea>
    </format>
    <format dxfId="19">
      <pivotArea dataOnly="0" labelOnly="1" outline="0" fieldPosition="0">
        <references count="13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6"/>
          </reference>
          <reference field="15" count="1" selected="0">
            <x v="359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7"/>
          </reference>
        </references>
      </pivotArea>
    </format>
    <format dxfId="18">
      <pivotArea dataOnly="0" labelOnly="1" outline="0" fieldPosition="0">
        <references count="13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21"/>
          </reference>
          <reference field="15" count="1" selected="0">
            <x v="1196"/>
          </reference>
          <reference field="16" count="1" selected="0">
            <x v="546"/>
          </reference>
          <reference field="17" count="0" selected="0"/>
          <reference field="18" count="1" selected="0">
            <x v="2"/>
          </reference>
          <reference field="19" count="1">
            <x v="7"/>
          </reference>
        </references>
      </pivotArea>
    </format>
    <format dxfId="17">
      <pivotArea dataOnly="0" labelOnly="1" outline="0" fieldPosition="0">
        <references count="13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41"/>
          </reference>
          <reference field="15" count="1" selected="0">
            <x v="427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7"/>
          </reference>
        </references>
      </pivotArea>
    </format>
    <format dxfId="16">
      <pivotArea dataOnly="0" labelOnly="1" outline="0" fieldPosition="0">
        <references count="13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1" count="1" selected="0">
            <x v="18"/>
          </reference>
          <reference field="12" count="1" selected="0">
            <x v="54"/>
          </reference>
          <reference field="13" count="1" selected="0">
            <x v="10"/>
          </reference>
          <reference field="14" count="1" selected="0">
            <x v="43"/>
          </reference>
          <reference field="15" count="1" selected="0">
            <x v="266"/>
          </reference>
          <reference field="16" count="1" selected="0">
            <x v="209"/>
          </reference>
          <reference field="17" count="0" selected="0"/>
          <reference field="18" count="1" selected="0">
            <x v="2"/>
          </reference>
          <reference field="19" count="1">
            <x v="7"/>
          </reference>
        </references>
      </pivotArea>
    </format>
    <format dxfId="15">
      <pivotArea dataOnly="0" labelOnly="1" outline="0" fieldPosition="0">
        <references count="13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5"/>
          </reference>
          <reference field="15" count="1" selected="0">
            <x v="256"/>
          </reference>
          <reference field="16" count="1" selected="0">
            <x v="194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14">
      <pivotArea dataOnly="0" labelOnly="1" outline="0" fieldPosition="0">
        <references count="13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6"/>
          </reference>
          <reference field="15" count="1" selected="0">
            <x v="388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3"/>
          </reference>
        </references>
      </pivotArea>
    </format>
    <format dxfId="13">
      <pivotArea dataOnly="0" labelOnly="1" outline="0" fieldPosition="0">
        <references count="13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21"/>
          </reference>
          <reference field="15" count="1" selected="0">
            <x v="893"/>
          </reference>
          <reference field="16" count="1" selected="0">
            <x v="37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12">
      <pivotArea dataOnly="0" labelOnly="1" outline="0" fieldPosition="0">
        <references count="13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41"/>
          </reference>
          <reference field="15" count="1" selected="0">
            <x v="253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3"/>
          </reference>
        </references>
      </pivotArea>
    </format>
    <format dxfId="11">
      <pivotArea dataOnly="0" labelOnly="1" outline="0" fieldPosition="0">
        <references count="13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1" count="1" selected="0">
            <x v="28"/>
          </reference>
          <reference field="12" count="1" selected="0">
            <x v="63"/>
          </reference>
          <reference field="13" count="1" selected="0">
            <x v="12"/>
          </reference>
          <reference field="14" count="1" selected="0">
            <x v="43"/>
          </reference>
          <reference field="15" count="1" selected="0">
            <x v="186"/>
          </reference>
          <reference field="16" count="1" selected="0">
            <x v="126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10">
      <pivotArea dataOnly="0" labelOnly="1" outline="0" fieldPosition="0">
        <references count="13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5"/>
          </reference>
          <reference field="15" count="1" selected="0">
            <x v="512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3"/>
          </reference>
        </references>
      </pivotArea>
    </format>
    <format dxfId="9">
      <pivotArea dataOnly="0" labelOnly="1" outline="0" fieldPosition="0">
        <references count="13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6"/>
          </reference>
          <reference field="15" count="1" selected="0">
            <x v="404"/>
          </reference>
          <reference field="16" count="1" selected="0">
            <x v="247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8">
      <pivotArea dataOnly="0" labelOnly="1" outline="0" fieldPosition="0">
        <references count="13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21"/>
          </reference>
          <reference field="15" count="1" selected="0">
            <x v="1193"/>
          </reference>
          <reference field="16" count="1" selected="0">
            <x v="543"/>
          </reference>
          <reference field="17" count="0" selected="0"/>
          <reference field="18" count="1" selected="0">
            <x v="2"/>
          </reference>
          <reference field="19" count="1">
            <x v="3"/>
          </reference>
        </references>
      </pivotArea>
    </format>
    <format dxfId="7">
      <pivotArea dataOnly="0" labelOnly="1" outline="0" fieldPosition="0">
        <references count="13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41"/>
          </reference>
          <reference field="15" count="1" selected="0">
            <x v="465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3"/>
          </reference>
        </references>
      </pivotArea>
    </format>
    <format dxfId="6">
      <pivotArea dataOnly="0" labelOnly="1" outline="0" fieldPosition="0">
        <references count="13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1" count="1" selected="0">
            <x v="78"/>
          </reference>
          <reference field="12" count="1" selected="0">
            <x v="78"/>
          </reference>
          <reference field="13" count="1" selected="0">
            <x v="24"/>
          </reference>
          <reference field="14" count="1" selected="0">
            <x v="43"/>
          </reference>
          <reference field="15" count="1" selected="0">
            <x v="379"/>
          </reference>
          <reference field="16" count="1" selected="0">
            <x v="595"/>
          </reference>
          <reference field="17" count="0" selected="0"/>
          <reference field="18" count="1" selected="0">
            <x v="1"/>
          </reference>
          <reference field="19" count="1">
            <x v="3"/>
          </reference>
        </references>
      </pivotArea>
    </format>
    <format dxfId="5">
      <pivotArea field="13" type="button" dataOnly="0" labelOnly="1" outline="0" axis="axisRow" fieldPosition="4"/>
    </format>
    <format dxfId="4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6"/>
          </reference>
          <reference field="2" count="1" selected="0">
            <x v="11"/>
          </reference>
          <reference field="6" count="1" selected="0">
            <x v="54"/>
          </reference>
          <reference field="13" count="1">
            <x v="5"/>
          </reference>
        </references>
      </pivotArea>
    </format>
    <format dxfId="3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1"/>
          </reference>
          <reference field="2" count="1" selected="0">
            <x v="1"/>
          </reference>
          <reference field="6" count="1" selected="0">
            <x v="1"/>
          </reference>
          <reference field="13" count="1">
            <x v="6"/>
          </reference>
        </references>
      </pivotArea>
    </format>
    <format dxfId="2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6"/>
          </reference>
          <reference field="2" count="1" selected="0">
            <x v="8"/>
          </reference>
          <reference field="6" count="1" selected="0">
            <x v="55"/>
          </reference>
          <reference field="13" count="1">
            <x v="10"/>
          </reference>
        </references>
      </pivotArea>
    </format>
    <format dxfId="1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3"/>
          </reference>
          <reference field="2" count="1" selected="0">
            <x v="3"/>
          </reference>
          <reference field="6" count="1" selected="0">
            <x v="53"/>
          </reference>
          <reference field="13" count="1">
            <x v="12"/>
          </reference>
        </references>
      </pivotArea>
    </format>
    <format dxfId="0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3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58"/>
  <sheetViews>
    <sheetView zoomScale="70" zoomScaleNormal="70" workbookViewId="0">
      <pane xSplit="8" ySplit="1" topLeftCell="I2" activePane="bottomRight" state="frozen"/>
      <selection pane="topRight" activeCell="H1" sqref="H1"/>
      <selection pane="bottomLeft" activeCell="A2" sqref="A2"/>
      <selection pane="bottomRight" activeCell="I57" sqref="I57"/>
    </sheetView>
  </sheetViews>
  <sheetFormatPr baseColWidth="10" defaultColWidth="102" defaultRowHeight="15.75" customHeight="1" x14ac:dyDescent="0.25"/>
  <cols>
    <col min="1" max="1" width="20.7109375" style="12" bestFit="1" customWidth="1"/>
    <col min="2" max="2" width="18.7109375" style="12" bestFit="1" customWidth="1"/>
    <col min="3" max="3" width="49.140625" style="12" bestFit="1" customWidth="1"/>
    <col min="4" max="4" width="15.7109375" style="12" bestFit="1" customWidth="1"/>
    <col min="5" max="5" width="20.5703125" style="12" bestFit="1" customWidth="1"/>
    <col min="6" max="8" width="12.5703125" style="10" customWidth="1"/>
    <col min="9" max="10" width="15" style="12" bestFit="1" customWidth="1"/>
    <col min="11" max="11" width="50.140625" style="12" customWidth="1"/>
    <col min="12" max="13" width="12.28515625" style="12" bestFit="1" customWidth="1"/>
    <col min="14" max="14" width="20.42578125" style="11" bestFit="1" customWidth="1"/>
    <col min="15" max="15" width="20" style="6" bestFit="1" customWidth="1"/>
    <col min="16" max="16" width="13.28515625" style="29" bestFit="1" customWidth="1"/>
    <col min="17" max="17" width="16.5703125" style="12" bestFit="1" customWidth="1"/>
    <col min="18" max="18" width="11.5703125" style="12" bestFit="1" customWidth="1"/>
    <col min="19" max="19" width="11.5703125" style="12" customWidth="1"/>
    <col min="20" max="20" width="11.85546875" style="12" customWidth="1"/>
    <col min="21" max="21" width="18.85546875" style="12" bestFit="1" customWidth="1"/>
    <col min="22" max="22" width="18.5703125" style="12" bestFit="1" customWidth="1"/>
    <col min="23" max="23" width="12.28515625" style="12" bestFit="1" customWidth="1"/>
    <col min="24" max="24" width="12.5703125" style="12" bestFit="1" customWidth="1"/>
    <col min="25" max="26" width="8.7109375" style="12" bestFit="1" customWidth="1"/>
    <col min="27" max="27" width="8.85546875" style="31" bestFit="1" customWidth="1"/>
    <col min="28" max="28" width="11" style="12" bestFit="1" customWidth="1"/>
    <col min="29" max="29" width="29.7109375" style="12" bestFit="1" customWidth="1"/>
    <col min="30" max="40" width="11.85546875" style="12" customWidth="1"/>
    <col min="41" max="16384" width="102" style="12"/>
  </cols>
  <sheetData>
    <row r="1" spans="1:40" s="1" customFormat="1" ht="15.75" customHeight="1" x14ac:dyDescent="0.25">
      <c r="A1" s="1" t="s">
        <v>0</v>
      </c>
      <c r="B1" s="1" t="s">
        <v>595</v>
      </c>
      <c r="C1" s="1" t="s">
        <v>596</v>
      </c>
      <c r="D1" s="1" t="s">
        <v>144</v>
      </c>
      <c r="E1" s="1" t="s">
        <v>575</v>
      </c>
      <c r="F1" s="1" t="s">
        <v>1</v>
      </c>
      <c r="G1" s="1" t="s">
        <v>3</v>
      </c>
      <c r="H1" s="1" t="s">
        <v>2</v>
      </c>
      <c r="I1" s="1" t="s">
        <v>131</v>
      </c>
      <c r="J1" s="1" t="s">
        <v>326</v>
      </c>
      <c r="K1" s="1" t="s">
        <v>600</v>
      </c>
      <c r="L1" s="1" t="s">
        <v>597</v>
      </c>
      <c r="M1" s="1" t="s">
        <v>598</v>
      </c>
      <c r="N1" s="1" t="s">
        <v>599</v>
      </c>
      <c r="O1" s="1" t="s">
        <v>4</v>
      </c>
      <c r="P1" s="1" t="s">
        <v>5</v>
      </c>
      <c r="Q1" s="1" t="s">
        <v>6</v>
      </c>
      <c r="R1" s="1" t="s">
        <v>7</v>
      </c>
      <c r="S1" s="1" t="s">
        <v>594</v>
      </c>
      <c r="T1" s="1" t="s">
        <v>572</v>
      </c>
      <c r="U1" s="1" t="s">
        <v>134</v>
      </c>
      <c r="V1" s="1" t="s">
        <v>137</v>
      </c>
      <c r="W1" s="1" t="s">
        <v>136</v>
      </c>
      <c r="X1" s="1" t="s">
        <v>135</v>
      </c>
      <c r="Y1" s="1" t="s">
        <v>145</v>
      </c>
      <c r="Z1" s="1" t="s">
        <v>146</v>
      </c>
      <c r="AA1" s="1" t="s">
        <v>147</v>
      </c>
      <c r="AB1" s="1" t="s">
        <v>143</v>
      </c>
      <c r="AC1" s="1" t="s">
        <v>188</v>
      </c>
      <c r="AD1" s="1" t="s">
        <v>246</v>
      </c>
      <c r="AE1" s="1" t="s">
        <v>329</v>
      </c>
      <c r="AF1" s="1" t="s">
        <v>330</v>
      </c>
      <c r="AG1" s="1" t="s">
        <v>331</v>
      </c>
      <c r="AH1" s="1" t="s">
        <v>332</v>
      </c>
      <c r="AI1" s="1" t="s">
        <v>333</v>
      </c>
      <c r="AJ1" s="1" t="s">
        <v>334</v>
      </c>
      <c r="AK1" s="1" t="s">
        <v>335</v>
      </c>
      <c r="AL1" s="1" t="s">
        <v>336</v>
      </c>
      <c r="AM1" s="1" t="s">
        <v>337</v>
      </c>
      <c r="AN1" s="1" t="s">
        <v>338</v>
      </c>
    </row>
    <row r="2" spans="1:40" ht="15" customHeight="1" x14ac:dyDescent="0.25">
      <c r="A2" s="13">
        <v>122790001</v>
      </c>
      <c r="B2" s="14" t="s">
        <v>579</v>
      </c>
      <c r="C2" s="15" t="s">
        <v>578</v>
      </c>
      <c r="D2" s="16" t="s">
        <v>177</v>
      </c>
      <c r="E2" s="14" t="s">
        <v>23</v>
      </c>
      <c r="F2" s="17">
        <v>26</v>
      </c>
      <c r="G2" s="17" t="s">
        <v>247</v>
      </c>
      <c r="H2" s="8" t="s">
        <v>39</v>
      </c>
      <c r="I2" s="18" t="s">
        <v>324</v>
      </c>
      <c r="J2" s="18" t="s">
        <v>327</v>
      </c>
      <c r="K2" s="14" t="s">
        <v>244</v>
      </c>
      <c r="L2" s="14">
        <v>45.427865400000002</v>
      </c>
      <c r="M2" s="14">
        <v>1.8590172</v>
      </c>
      <c r="N2" s="11">
        <v>41185</v>
      </c>
      <c r="O2" s="28" t="s">
        <v>22</v>
      </c>
      <c r="P2" s="29">
        <v>5.9999999999999995E-5</v>
      </c>
      <c r="Q2" s="54" t="s">
        <v>161</v>
      </c>
      <c r="R2" s="14" t="s">
        <v>26</v>
      </c>
      <c r="S2" s="16" t="s">
        <v>601</v>
      </c>
      <c r="T2" s="53" t="s">
        <v>161</v>
      </c>
      <c r="U2" s="12">
        <f t="shared" ref="U2:U65" si="0">IF(Q2="",P2,P2)</f>
        <v>5.9999999999999995E-5</v>
      </c>
      <c r="V2" s="12">
        <f t="shared" ref="V2:V65" si="1">IF(Q2="",P2/2,Q2)</f>
        <v>2.9999999999999997E-5</v>
      </c>
      <c r="W2" s="12">
        <f t="shared" ref="W2:W5" si="2">U2/V2^2</f>
        <v>66666.666666666672</v>
      </c>
      <c r="X2" s="12">
        <f t="shared" ref="X2:X5" si="3">1/V2^2</f>
        <v>1111111111.1111112</v>
      </c>
      <c r="AA2" s="12"/>
      <c r="AD2" s="12" t="s">
        <v>247</v>
      </c>
      <c r="AE2" s="12" t="s">
        <v>520</v>
      </c>
      <c r="AF2" s="12" t="s">
        <v>521</v>
      </c>
      <c r="AG2" s="12" t="s">
        <v>402</v>
      </c>
      <c r="AH2" s="12" t="s">
        <v>374</v>
      </c>
      <c r="AI2" s="12" t="s">
        <v>375</v>
      </c>
      <c r="AJ2" s="12" t="s">
        <v>376</v>
      </c>
      <c r="AK2" s="12" t="s">
        <v>368</v>
      </c>
      <c r="AL2" s="12">
        <v>16</v>
      </c>
      <c r="AM2" s="12" t="s">
        <v>404</v>
      </c>
      <c r="AN2" s="12" t="s">
        <v>522</v>
      </c>
    </row>
    <row r="3" spans="1:40" ht="15" customHeight="1" x14ac:dyDescent="0.25">
      <c r="A3" s="13">
        <v>122790001</v>
      </c>
      <c r="B3" s="14" t="s">
        <v>579</v>
      </c>
      <c r="C3" s="15" t="s">
        <v>578</v>
      </c>
      <c r="D3" s="16" t="s">
        <v>177</v>
      </c>
      <c r="E3" s="14" t="s">
        <v>23</v>
      </c>
      <c r="F3" s="17">
        <v>26</v>
      </c>
      <c r="G3" s="17" t="s">
        <v>247</v>
      </c>
      <c r="H3" s="8" t="s">
        <v>39</v>
      </c>
      <c r="I3" s="18" t="s">
        <v>324</v>
      </c>
      <c r="J3" s="18" t="s">
        <v>327</v>
      </c>
      <c r="K3" s="14" t="s">
        <v>244</v>
      </c>
      <c r="L3" s="14">
        <v>45.427865400000002</v>
      </c>
      <c r="M3" s="14">
        <v>1.8590172</v>
      </c>
      <c r="N3" s="11">
        <v>41185</v>
      </c>
      <c r="O3" s="28" t="s">
        <v>16</v>
      </c>
      <c r="P3" s="29">
        <v>1.5000000000000001E-2</v>
      </c>
      <c r="Q3" s="54" t="s">
        <v>161</v>
      </c>
      <c r="R3" s="14" t="s">
        <v>26</v>
      </c>
      <c r="S3" s="16" t="s">
        <v>601</v>
      </c>
      <c r="T3" s="53" t="s">
        <v>161</v>
      </c>
      <c r="U3" s="12">
        <f t="shared" si="0"/>
        <v>1.5000000000000001E-2</v>
      </c>
      <c r="V3" s="12">
        <f t="shared" si="1"/>
        <v>7.5000000000000006E-3</v>
      </c>
      <c r="W3" s="12">
        <f t="shared" si="2"/>
        <v>266.66666666666663</v>
      </c>
      <c r="X3" s="12">
        <f t="shared" si="3"/>
        <v>17777.777777777774</v>
      </c>
      <c r="AA3" s="12"/>
      <c r="AD3" s="12" t="s">
        <v>247</v>
      </c>
      <c r="AE3" s="12" t="s">
        <v>520</v>
      </c>
      <c r="AF3" s="12" t="s">
        <v>521</v>
      </c>
      <c r="AG3" s="12" t="s">
        <v>402</v>
      </c>
      <c r="AH3" s="12" t="s">
        <v>374</v>
      </c>
      <c r="AI3" s="12" t="s">
        <v>375</v>
      </c>
      <c r="AJ3" s="12" t="s">
        <v>376</v>
      </c>
      <c r="AK3" s="12" t="s">
        <v>368</v>
      </c>
      <c r="AL3" s="12">
        <v>16</v>
      </c>
      <c r="AM3" s="12" t="s">
        <v>404</v>
      </c>
      <c r="AN3" s="12" t="s">
        <v>522</v>
      </c>
    </row>
    <row r="4" spans="1:40" ht="15" customHeight="1" x14ac:dyDescent="0.25">
      <c r="A4" s="13">
        <v>122790001</v>
      </c>
      <c r="B4" s="14" t="s">
        <v>579</v>
      </c>
      <c r="C4" s="15" t="s">
        <v>578</v>
      </c>
      <c r="D4" s="16" t="s">
        <v>177</v>
      </c>
      <c r="E4" s="14" t="s">
        <v>23</v>
      </c>
      <c r="F4" s="17">
        <v>26</v>
      </c>
      <c r="G4" s="17" t="s">
        <v>247</v>
      </c>
      <c r="H4" s="8" t="s">
        <v>39</v>
      </c>
      <c r="I4" s="18" t="s">
        <v>324</v>
      </c>
      <c r="J4" s="18" t="s">
        <v>327</v>
      </c>
      <c r="K4" s="14" t="s">
        <v>244</v>
      </c>
      <c r="L4" s="14">
        <v>45.427865400000002</v>
      </c>
      <c r="M4" s="14">
        <v>1.8590172</v>
      </c>
      <c r="N4" s="11">
        <v>41185</v>
      </c>
      <c r="O4" s="28" t="s">
        <v>28</v>
      </c>
      <c r="P4" s="29">
        <v>2.6000000000000003E-3</v>
      </c>
      <c r="Q4" s="54" t="s">
        <v>161</v>
      </c>
      <c r="R4" s="14" t="s">
        <v>26</v>
      </c>
      <c r="S4" s="16" t="s">
        <v>601</v>
      </c>
      <c r="T4" s="53" t="s">
        <v>161</v>
      </c>
      <c r="U4" s="12">
        <f t="shared" si="0"/>
        <v>2.6000000000000003E-3</v>
      </c>
      <c r="V4" s="12">
        <f t="shared" si="1"/>
        <v>1.3000000000000002E-3</v>
      </c>
      <c r="W4" s="12">
        <f t="shared" si="2"/>
        <v>1538.4615384615383</v>
      </c>
      <c r="X4" s="12">
        <f t="shared" si="3"/>
        <v>591715.97633136087</v>
      </c>
      <c r="AA4" s="12"/>
      <c r="AD4" s="12" t="s">
        <v>247</v>
      </c>
      <c r="AE4" s="12" t="s">
        <v>520</v>
      </c>
      <c r="AF4" s="12" t="s">
        <v>521</v>
      </c>
      <c r="AG4" s="12" t="s">
        <v>402</v>
      </c>
      <c r="AH4" s="12" t="s">
        <v>374</v>
      </c>
      <c r="AI4" s="12" t="s">
        <v>375</v>
      </c>
      <c r="AJ4" s="12" t="s">
        <v>376</v>
      </c>
      <c r="AK4" s="12" t="s">
        <v>368</v>
      </c>
      <c r="AL4" s="12">
        <v>16</v>
      </c>
      <c r="AM4" s="12" t="s">
        <v>404</v>
      </c>
      <c r="AN4" s="12" t="s">
        <v>522</v>
      </c>
    </row>
    <row r="5" spans="1:40" ht="15" customHeight="1" x14ac:dyDescent="0.25">
      <c r="A5" s="13">
        <v>122790001</v>
      </c>
      <c r="B5" s="14" t="s">
        <v>579</v>
      </c>
      <c r="C5" s="15" t="s">
        <v>578</v>
      </c>
      <c r="D5" s="16" t="s">
        <v>177</v>
      </c>
      <c r="E5" s="14" t="s">
        <v>23</v>
      </c>
      <c r="F5" s="17">
        <v>26</v>
      </c>
      <c r="G5" s="17" t="s">
        <v>247</v>
      </c>
      <c r="H5" s="8" t="s">
        <v>39</v>
      </c>
      <c r="I5" s="18" t="s">
        <v>324</v>
      </c>
      <c r="J5" s="18" t="s">
        <v>327</v>
      </c>
      <c r="K5" s="14" t="s">
        <v>244</v>
      </c>
      <c r="L5" s="14">
        <v>45.427865400000002</v>
      </c>
      <c r="M5" s="14">
        <v>1.8590172</v>
      </c>
      <c r="N5" s="11">
        <v>41185</v>
      </c>
      <c r="O5" s="28" t="s">
        <v>25</v>
      </c>
      <c r="P5" s="29">
        <v>6.3822943987529501E-3</v>
      </c>
      <c r="Q5" s="21">
        <v>4.3186861284656899E-3</v>
      </c>
      <c r="R5" s="14" t="s">
        <v>26</v>
      </c>
      <c r="S5" s="48" t="s">
        <v>161</v>
      </c>
      <c r="T5" s="53" t="s">
        <v>161</v>
      </c>
      <c r="U5" s="12">
        <f t="shared" si="0"/>
        <v>6.3822943987529501E-3</v>
      </c>
      <c r="V5" s="12">
        <f t="shared" si="1"/>
        <v>4.3186861284656899E-3</v>
      </c>
      <c r="W5" s="12">
        <f t="shared" si="2"/>
        <v>342.19491348294099</v>
      </c>
      <c r="X5" s="12">
        <f t="shared" si="3"/>
        <v>53616.284693762042</v>
      </c>
      <c r="AA5" s="12"/>
      <c r="AD5" s="12" t="s">
        <v>247</v>
      </c>
      <c r="AE5" s="12" t="s">
        <v>520</v>
      </c>
      <c r="AF5" s="12" t="s">
        <v>521</v>
      </c>
      <c r="AG5" s="12" t="s">
        <v>402</v>
      </c>
      <c r="AH5" s="12" t="s">
        <v>374</v>
      </c>
      <c r="AI5" s="12" t="s">
        <v>375</v>
      </c>
      <c r="AJ5" s="12" t="s">
        <v>376</v>
      </c>
      <c r="AK5" s="12" t="s">
        <v>368</v>
      </c>
      <c r="AL5" s="12">
        <v>16</v>
      </c>
      <c r="AM5" s="12" t="s">
        <v>404</v>
      </c>
      <c r="AN5" s="12" t="s">
        <v>522</v>
      </c>
    </row>
    <row r="6" spans="1:40" ht="15" customHeight="1" x14ac:dyDescent="0.25">
      <c r="A6" s="13">
        <v>122790001</v>
      </c>
      <c r="B6" s="14" t="s">
        <v>579</v>
      </c>
      <c r="C6" s="15" t="s">
        <v>578</v>
      </c>
      <c r="D6" s="16" t="s">
        <v>177</v>
      </c>
      <c r="E6" s="14" t="s">
        <v>23</v>
      </c>
      <c r="F6" s="17">
        <v>26</v>
      </c>
      <c r="G6" s="17" t="s">
        <v>247</v>
      </c>
      <c r="H6" s="8" t="s">
        <v>39</v>
      </c>
      <c r="I6" s="18" t="s">
        <v>324</v>
      </c>
      <c r="J6" s="18" t="s">
        <v>327</v>
      </c>
      <c r="K6" s="14" t="s">
        <v>244</v>
      </c>
      <c r="L6" s="14">
        <v>45.427865400000002</v>
      </c>
      <c r="M6" s="14">
        <v>1.8590172</v>
      </c>
      <c r="N6" s="11">
        <v>41185</v>
      </c>
      <c r="O6" s="28" t="s">
        <v>13</v>
      </c>
      <c r="P6" s="29">
        <v>1.3000000000000002E-3</v>
      </c>
      <c r="Q6" s="54" t="s">
        <v>161</v>
      </c>
      <c r="R6" s="14" t="s">
        <v>26</v>
      </c>
      <c r="S6" s="16" t="s">
        <v>601</v>
      </c>
      <c r="T6" s="53" t="s">
        <v>161</v>
      </c>
      <c r="U6" s="12">
        <f t="shared" si="0"/>
        <v>1.3000000000000002E-3</v>
      </c>
      <c r="V6" s="12">
        <f t="shared" si="1"/>
        <v>6.5000000000000008E-4</v>
      </c>
      <c r="W6" s="12">
        <f t="shared" ref="W6:W69" si="4">U6/V6^2</f>
        <v>3076.9230769230767</v>
      </c>
      <c r="X6" s="12">
        <f t="shared" ref="X6:X69" si="5">1/V6^2</f>
        <v>2366863.9053254435</v>
      </c>
      <c r="AA6" s="12"/>
      <c r="AD6" s="12" t="s">
        <v>247</v>
      </c>
      <c r="AE6" s="12" t="s">
        <v>520</v>
      </c>
      <c r="AF6" s="12" t="s">
        <v>521</v>
      </c>
      <c r="AG6" s="12" t="s">
        <v>402</v>
      </c>
      <c r="AH6" s="12" t="s">
        <v>374</v>
      </c>
      <c r="AI6" s="12" t="s">
        <v>375</v>
      </c>
      <c r="AJ6" s="12" t="s">
        <v>376</v>
      </c>
      <c r="AK6" s="12" t="s">
        <v>368</v>
      </c>
      <c r="AL6" s="12">
        <v>16</v>
      </c>
      <c r="AM6" s="12" t="s">
        <v>404</v>
      </c>
      <c r="AN6" s="12" t="s">
        <v>522</v>
      </c>
    </row>
    <row r="7" spans="1:40" ht="15" customHeight="1" x14ac:dyDescent="0.25">
      <c r="A7" s="13">
        <v>122790001</v>
      </c>
      <c r="B7" s="14" t="s">
        <v>579</v>
      </c>
      <c r="C7" s="15" t="s">
        <v>578</v>
      </c>
      <c r="D7" s="16" t="s">
        <v>177</v>
      </c>
      <c r="E7" s="14" t="s">
        <v>23</v>
      </c>
      <c r="F7" s="17">
        <v>26</v>
      </c>
      <c r="G7" s="17" t="s">
        <v>247</v>
      </c>
      <c r="H7" s="8" t="s">
        <v>39</v>
      </c>
      <c r="I7" s="18" t="s">
        <v>324</v>
      </c>
      <c r="J7" s="18" t="s">
        <v>327</v>
      </c>
      <c r="K7" s="14" t="s">
        <v>244</v>
      </c>
      <c r="L7" s="14">
        <v>45.427865400000002</v>
      </c>
      <c r="M7" s="14">
        <v>1.8590172</v>
      </c>
      <c r="N7" s="11">
        <v>41185</v>
      </c>
      <c r="O7" s="28" t="s">
        <v>27</v>
      </c>
      <c r="P7" s="29">
        <v>5.5563126304327498E-2</v>
      </c>
      <c r="Q7" s="21">
        <v>4.37296301829714E-2</v>
      </c>
      <c r="R7" s="14" t="s">
        <v>26</v>
      </c>
      <c r="S7" s="48" t="s">
        <v>161</v>
      </c>
      <c r="T7" s="53" t="s">
        <v>161</v>
      </c>
      <c r="U7" s="12">
        <f t="shared" si="0"/>
        <v>5.5563126304327498E-2</v>
      </c>
      <c r="V7" s="12">
        <f t="shared" si="1"/>
        <v>4.37296301829714E-2</v>
      </c>
      <c r="W7" s="12">
        <f t="shared" si="4"/>
        <v>29.055948998566837</v>
      </c>
      <c r="X7" s="12">
        <f t="shared" si="5"/>
        <v>522.93581969133788</v>
      </c>
      <c r="AA7" s="12"/>
      <c r="AD7" s="12" t="s">
        <v>247</v>
      </c>
      <c r="AE7" s="12" t="s">
        <v>520</v>
      </c>
      <c r="AF7" s="12" t="s">
        <v>521</v>
      </c>
      <c r="AG7" s="12" t="s">
        <v>402</v>
      </c>
      <c r="AH7" s="12" t="s">
        <v>374</v>
      </c>
      <c r="AI7" s="12" t="s">
        <v>375</v>
      </c>
      <c r="AJ7" s="12" t="s">
        <v>376</v>
      </c>
      <c r="AK7" s="12" t="s">
        <v>368</v>
      </c>
      <c r="AL7" s="12">
        <v>16</v>
      </c>
      <c r="AM7" s="12" t="s">
        <v>404</v>
      </c>
      <c r="AN7" s="12" t="s">
        <v>522</v>
      </c>
    </row>
    <row r="8" spans="1:40" ht="15" customHeight="1" x14ac:dyDescent="0.25">
      <c r="A8" s="27">
        <v>122790002</v>
      </c>
      <c r="B8" s="14" t="s">
        <v>579</v>
      </c>
      <c r="C8" s="15" t="s">
        <v>578</v>
      </c>
      <c r="D8" s="16" t="s">
        <v>177</v>
      </c>
      <c r="E8" s="28" t="s">
        <v>23</v>
      </c>
      <c r="F8" s="18" t="s">
        <v>38</v>
      </c>
      <c r="G8" s="17" t="s">
        <v>248</v>
      </c>
      <c r="H8" s="8" t="s">
        <v>39</v>
      </c>
      <c r="I8" s="18" t="s">
        <v>324</v>
      </c>
      <c r="J8" s="18" t="s">
        <v>327</v>
      </c>
      <c r="K8" s="28" t="s">
        <v>240</v>
      </c>
      <c r="L8" s="14">
        <v>45.423310299999997</v>
      </c>
      <c r="M8" s="14">
        <v>1.8512458000000001</v>
      </c>
      <c r="N8" s="11">
        <v>41185</v>
      </c>
      <c r="O8" s="28" t="s">
        <v>13</v>
      </c>
      <c r="P8" s="29">
        <v>1.3000000000000002E-3</v>
      </c>
      <c r="Q8" s="54" t="s">
        <v>161</v>
      </c>
      <c r="R8" s="14" t="s">
        <v>26</v>
      </c>
      <c r="S8" s="16" t="s">
        <v>601</v>
      </c>
      <c r="T8" s="53" t="s">
        <v>161</v>
      </c>
      <c r="U8" s="12">
        <f t="shared" si="0"/>
        <v>1.3000000000000002E-3</v>
      </c>
      <c r="V8" s="12">
        <f t="shared" si="1"/>
        <v>6.5000000000000008E-4</v>
      </c>
      <c r="W8" s="12">
        <f t="shared" si="4"/>
        <v>3076.9230769230767</v>
      </c>
      <c r="X8" s="12">
        <f t="shared" si="5"/>
        <v>2366863.9053254435</v>
      </c>
      <c r="AA8" s="12"/>
      <c r="AD8" s="12" t="s">
        <v>248</v>
      </c>
      <c r="AE8" s="12" t="s">
        <v>523</v>
      </c>
      <c r="AF8" s="12" t="s">
        <v>524</v>
      </c>
      <c r="AG8" s="12" t="s">
        <v>373</v>
      </c>
      <c r="AH8" s="12" t="s">
        <v>374</v>
      </c>
      <c r="AI8" s="12" t="s">
        <v>375</v>
      </c>
      <c r="AJ8" s="12" t="s">
        <v>376</v>
      </c>
      <c r="AK8" s="12" t="s">
        <v>368</v>
      </c>
      <c r="AL8" s="12">
        <v>17</v>
      </c>
      <c r="AM8" s="12" t="s">
        <v>377</v>
      </c>
      <c r="AN8" s="12" t="s">
        <v>378</v>
      </c>
    </row>
    <row r="9" spans="1:40" ht="15" customHeight="1" x14ac:dyDescent="0.25">
      <c r="A9" s="13">
        <v>122790001</v>
      </c>
      <c r="B9" s="14" t="s">
        <v>579</v>
      </c>
      <c r="C9" s="15" t="s">
        <v>578</v>
      </c>
      <c r="D9" s="16" t="s">
        <v>177</v>
      </c>
      <c r="E9" s="14" t="s">
        <v>23</v>
      </c>
      <c r="F9" s="17">
        <v>26</v>
      </c>
      <c r="G9" s="17" t="s">
        <v>247</v>
      </c>
      <c r="H9" s="8" t="s">
        <v>39</v>
      </c>
      <c r="I9" s="18" t="s">
        <v>324</v>
      </c>
      <c r="J9" s="18" t="s">
        <v>327</v>
      </c>
      <c r="K9" s="14" t="s">
        <v>244</v>
      </c>
      <c r="L9" s="14">
        <v>45.427865400000002</v>
      </c>
      <c r="M9" s="14">
        <v>1.8590172</v>
      </c>
      <c r="N9" s="11">
        <v>41185</v>
      </c>
      <c r="O9" s="28" t="s">
        <v>31</v>
      </c>
      <c r="P9" s="29">
        <v>7</v>
      </c>
      <c r="Q9" s="54" t="s">
        <v>161</v>
      </c>
      <c r="R9" s="14"/>
      <c r="S9" s="16" t="s">
        <v>601</v>
      </c>
      <c r="T9" s="53" t="s">
        <v>161</v>
      </c>
      <c r="U9" s="12">
        <f t="shared" si="0"/>
        <v>7</v>
      </c>
      <c r="V9" s="12">
        <f t="shared" si="1"/>
        <v>3.5</v>
      </c>
      <c r="W9" s="12">
        <f t="shared" si="4"/>
        <v>0.5714285714285714</v>
      </c>
      <c r="X9" s="12">
        <f t="shared" si="5"/>
        <v>8.1632653061224483E-2</v>
      </c>
      <c r="AA9" s="12"/>
      <c r="AD9" s="12" t="s">
        <v>247</v>
      </c>
      <c r="AE9" s="12" t="s">
        <v>520</v>
      </c>
      <c r="AF9" s="12" t="s">
        <v>521</v>
      </c>
      <c r="AG9" s="12" t="s">
        <v>402</v>
      </c>
      <c r="AH9" s="12" t="s">
        <v>374</v>
      </c>
      <c r="AI9" s="12" t="s">
        <v>375</v>
      </c>
      <c r="AJ9" s="12" t="s">
        <v>376</v>
      </c>
      <c r="AK9" s="12" t="s">
        <v>368</v>
      </c>
      <c r="AL9" s="12">
        <v>16</v>
      </c>
      <c r="AM9" s="12" t="s">
        <v>404</v>
      </c>
      <c r="AN9" s="12" t="s">
        <v>522</v>
      </c>
    </row>
    <row r="10" spans="1:40" ht="15" customHeight="1" x14ac:dyDescent="0.25">
      <c r="A10" s="27">
        <v>122790002</v>
      </c>
      <c r="B10" s="14" t="s">
        <v>579</v>
      </c>
      <c r="C10" s="15" t="s">
        <v>578</v>
      </c>
      <c r="D10" s="16" t="s">
        <v>177</v>
      </c>
      <c r="E10" s="28" t="s">
        <v>23</v>
      </c>
      <c r="F10" s="18" t="s">
        <v>38</v>
      </c>
      <c r="G10" s="17" t="s">
        <v>248</v>
      </c>
      <c r="H10" s="8" t="s">
        <v>39</v>
      </c>
      <c r="I10" s="18" t="s">
        <v>324</v>
      </c>
      <c r="J10" s="18" t="s">
        <v>327</v>
      </c>
      <c r="K10" s="28" t="s">
        <v>240</v>
      </c>
      <c r="L10" s="14">
        <v>45.423310299999997</v>
      </c>
      <c r="M10" s="14">
        <v>1.8512458000000001</v>
      </c>
      <c r="N10" s="11">
        <v>41185</v>
      </c>
      <c r="O10" s="28" t="s">
        <v>22</v>
      </c>
      <c r="P10" s="29">
        <v>5.9999999999999995E-5</v>
      </c>
      <c r="Q10" s="54" t="s">
        <v>161</v>
      </c>
      <c r="R10" s="14" t="s">
        <v>26</v>
      </c>
      <c r="S10" s="16" t="s">
        <v>601</v>
      </c>
      <c r="T10" s="53" t="s">
        <v>161</v>
      </c>
      <c r="U10" s="12">
        <f t="shared" si="0"/>
        <v>5.9999999999999995E-5</v>
      </c>
      <c r="V10" s="12">
        <f t="shared" si="1"/>
        <v>2.9999999999999997E-5</v>
      </c>
      <c r="W10" s="12">
        <f t="shared" si="4"/>
        <v>66666.666666666672</v>
      </c>
      <c r="X10" s="12">
        <f t="shared" si="5"/>
        <v>1111111111.1111112</v>
      </c>
      <c r="AA10" s="12"/>
      <c r="AD10" s="12" t="s">
        <v>248</v>
      </c>
      <c r="AE10" s="12" t="s">
        <v>523</v>
      </c>
      <c r="AF10" s="12" t="s">
        <v>524</v>
      </c>
      <c r="AG10" s="12" t="s">
        <v>373</v>
      </c>
      <c r="AH10" s="12" t="s">
        <v>374</v>
      </c>
      <c r="AI10" s="12" t="s">
        <v>375</v>
      </c>
      <c r="AJ10" s="12" t="s">
        <v>376</v>
      </c>
      <c r="AK10" s="12" t="s">
        <v>368</v>
      </c>
      <c r="AL10" s="12">
        <v>17</v>
      </c>
      <c r="AM10" s="12" t="s">
        <v>377</v>
      </c>
      <c r="AN10" s="12" t="s">
        <v>378</v>
      </c>
    </row>
    <row r="11" spans="1:40" ht="15" customHeight="1" x14ac:dyDescent="0.25">
      <c r="A11" s="27">
        <v>122790002</v>
      </c>
      <c r="B11" s="14" t="s">
        <v>579</v>
      </c>
      <c r="C11" s="15" t="s">
        <v>578</v>
      </c>
      <c r="D11" s="16" t="s">
        <v>177</v>
      </c>
      <c r="E11" s="28" t="s">
        <v>23</v>
      </c>
      <c r="F11" s="18" t="s">
        <v>38</v>
      </c>
      <c r="G11" s="17" t="s">
        <v>248</v>
      </c>
      <c r="H11" s="8" t="s">
        <v>39</v>
      </c>
      <c r="I11" s="18" t="s">
        <v>324</v>
      </c>
      <c r="J11" s="18" t="s">
        <v>327</v>
      </c>
      <c r="K11" s="28" t="s">
        <v>240</v>
      </c>
      <c r="L11" s="14">
        <v>45.423310299999997</v>
      </c>
      <c r="M11" s="14">
        <v>1.8512458000000001</v>
      </c>
      <c r="N11" s="11">
        <v>41185</v>
      </c>
      <c r="O11" s="28" t="s">
        <v>16</v>
      </c>
      <c r="P11" s="29">
        <v>2.1000000000000001E-2</v>
      </c>
      <c r="Q11" s="54" t="s">
        <v>161</v>
      </c>
      <c r="R11" s="14" t="s">
        <v>26</v>
      </c>
      <c r="S11" s="16" t="s">
        <v>601</v>
      </c>
      <c r="T11" s="53" t="s">
        <v>161</v>
      </c>
      <c r="U11" s="12">
        <f t="shared" si="0"/>
        <v>2.1000000000000001E-2</v>
      </c>
      <c r="V11" s="12">
        <f t="shared" si="1"/>
        <v>1.0500000000000001E-2</v>
      </c>
      <c r="W11" s="12">
        <f t="shared" si="4"/>
        <v>190.47619047619048</v>
      </c>
      <c r="X11" s="12">
        <f t="shared" si="5"/>
        <v>9070.2947845804974</v>
      </c>
      <c r="AA11" s="12"/>
      <c r="AD11" s="12" t="s">
        <v>248</v>
      </c>
      <c r="AE11" s="12" t="s">
        <v>523</v>
      </c>
      <c r="AF11" s="12" t="s">
        <v>524</v>
      </c>
      <c r="AG11" s="12" t="s">
        <v>373</v>
      </c>
      <c r="AH11" s="12" t="s">
        <v>374</v>
      </c>
      <c r="AI11" s="12" t="s">
        <v>375</v>
      </c>
      <c r="AJ11" s="12" t="s">
        <v>376</v>
      </c>
      <c r="AK11" s="12" t="s">
        <v>368</v>
      </c>
      <c r="AL11" s="12">
        <v>17</v>
      </c>
      <c r="AM11" s="12" t="s">
        <v>377</v>
      </c>
      <c r="AN11" s="12" t="s">
        <v>378</v>
      </c>
    </row>
    <row r="12" spans="1:40" ht="15" customHeight="1" x14ac:dyDescent="0.25">
      <c r="A12" s="27">
        <v>122790002</v>
      </c>
      <c r="B12" s="14" t="s">
        <v>579</v>
      </c>
      <c r="C12" s="15" t="s">
        <v>578</v>
      </c>
      <c r="D12" s="16" t="s">
        <v>177</v>
      </c>
      <c r="E12" s="28" t="s">
        <v>23</v>
      </c>
      <c r="F12" s="18" t="s">
        <v>38</v>
      </c>
      <c r="G12" s="17" t="s">
        <v>248</v>
      </c>
      <c r="H12" s="8" t="s">
        <v>39</v>
      </c>
      <c r="I12" s="18" t="s">
        <v>324</v>
      </c>
      <c r="J12" s="18" t="s">
        <v>327</v>
      </c>
      <c r="K12" s="28" t="s">
        <v>240</v>
      </c>
      <c r="L12" s="14">
        <v>45.423310299999997</v>
      </c>
      <c r="M12" s="14">
        <v>1.8512458000000001</v>
      </c>
      <c r="N12" s="11">
        <v>41185</v>
      </c>
      <c r="O12" s="28" t="s">
        <v>28</v>
      </c>
      <c r="P12" s="29">
        <v>2.6000000000000003E-3</v>
      </c>
      <c r="Q12" s="54" t="s">
        <v>161</v>
      </c>
      <c r="R12" s="14" t="s">
        <v>26</v>
      </c>
      <c r="S12" s="16" t="s">
        <v>601</v>
      </c>
      <c r="T12" s="53" t="s">
        <v>161</v>
      </c>
      <c r="U12" s="12">
        <f t="shared" si="0"/>
        <v>2.6000000000000003E-3</v>
      </c>
      <c r="V12" s="12">
        <f t="shared" si="1"/>
        <v>1.3000000000000002E-3</v>
      </c>
      <c r="W12" s="12">
        <f t="shared" si="4"/>
        <v>1538.4615384615383</v>
      </c>
      <c r="X12" s="12">
        <f t="shared" si="5"/>
        <v>591715.97633136087</v>
      </c>
      <c r="AA12" s="12"/>
      <c r="AD12" s="12" t="s">
        <v>248</v>
      </c>
      <c r="AE12" s="12" t="s">
        <v>523</v>
      </c>
      <c r="AF12" s="12" t="s">
        <v>524</v>
      </c>
      <c r="AG12" s="12" t="s">
        <v>373</v>
      </c>
      <c r="AH12" s="12" t="s">
        <v>374</v>
      </c>
      <c r="AI12" s="12" t="s">
        <v>375</v>
      </c>
      <c r="AJ12" s="12" t="s">
        <v>376</v>
      </c>
      <c r="AK12" s="12" t="s">
        <v>368</v>
      </c>
      <c r="AL12" s="12">
        <v>17</v>
      </c>
      <c r="AM12" s="12" t="s">
        <v>377</v>
      </c>
      <c r="AN12" s="12" t="s">
        <v>378</v>
      </c>
    </row>
    <row r="13" spans="1:40" ht="15" customHeight="1" x14ac:dyDescent="0.25">
      <c r="A13" s="27">
        <v>122790002</v>
      </c>
      <c r="B13" s="14" t="s">
        <v>579</v>
      </c>
      <c r="C13" s="15" t="s">
        <v>578</v>
      </c>
      <c r="D13" s="16" t="s">
        <v>177</v>
      </c>
      <c r="E13" s="28" t="s">
        <v>23</v>
      </c>
      <c r="F13" s="18" t="s">
        <v>38</v>
      </c>
      <c r="G13" s="17" t="s">
        <v>248</v>
      </c>
      <c r="H13" s="8" t="s">
        <v>39</v>
      </c>
      <c r="I13" s="18" t="s">
        <v>324</v>
      </c>
      <c r="J13" s="18" t="s">
        <v>327</v>
      </c>
      <c r="K13" s="28" t="s">
        <v>240</v>
      </c>
      <c r="L13" s="14">
        <v>45.423310299999997</v>
      </c>
      <c r="M13" s="14">
        <v>1.8512458000000001</v>
      </c>
      <c r="N13" s="11">
        <v>41185</v>
      </c>
      <c r="O13" s="28" t="s">
        <v>25</v>
      </c>
      <c r="P13" s="29">
        <v>6.2885705702726202E-3</v>
      </c>
      <c r="Q13" s="21">
        <v>4.8594498908581399E-3</v>
      </c>
      <c r="R13" s="14" t="s">
        <v>26</v>
      </c>
      <c r="S13" s="48" t="s">
        <v>161</v>
      </c>
      <c r="T13" s="53" t="s">
        <v>161</v>
      </c>
      <c r="U13" s="12">
        <f t="shared" si="0"/>
        <v>6.2885705702726202E-3</v>
      </c>
      <c r="V13" s="12">
        <f t="shared" si="1"/>
        <v>4.8594498908581399E-3</v>
      </c>
      <c r="W13" s="12">
        <f t="shared" si="4"/>
        <v>266.30402011406602</v>
      </c>
      <c r="X13" s="12">
        <f t="shared" si="5"/>
        <v>42347.305661630082</v>
      </c>
      <c r="AA13" s="12"/>
      <c r="AD13" s="12" t="s">
        <v>248</v>
      </c>
      <c r="AE13" s="12" t="s">
        <v>523</v>
      </c>
      <c r="AF13" s="12" t="s">
        <v>524</v>
      </c>
      <c r="AG13" s="12" t="s">
        <v>373</v>
      </c>
      <c r="AH13" s="12" t="s">
        <v>374</v>
      </c>
      <c r="AI13" s="12" t="s">
        <v>375</v>
      </c>
      <c r="AJ13" s="12" t="s">
        <v>376</v>
      </c>
      <c r="AK13" s="12" t="s">
        <v>368</v>
      </c>
      <c r="AL13" s="12">
        <v>17</v>
      </c>
      <c r="AM13" s="12" t="s">
        <v>377</v>
      </c>
      <c r="AN13" s="12" t="s">
        <v>378</v>
      </c>
    </row>
    <row r="14" spans="1:40" ht="15" customHeight="1" x14ac:dyDescent="0.25">
      <c r="A14" s="13">
        <v>122790003</v>
      </c>
      <c r="B14" s="14" t="s">
        <v>579</v>
      </c>
      <c r="C14" s="15" t="s">
        <v>578</v>
      </c>
      <c r="D14" s="16" t="s">
        <v>177</v>
      </c>
      <c r="E14" s="14" t="s">
        <v>23</v>
      </c>
      <c r="F14" s="17">
        <v>27</v>
      </c>
      <c r="G14" s="17" t="s">
        <v>249</v>
      </c>
      <c r="H14" s="8" t="s">
        <v>39</v>
      </c>
      <c r="I14" s="18" t="s">
        <v>325</v>
      </c>
      <c r="J14" s="18" t="s">
        <v>325</v>
      </c>
      <c r="K14" s="14" t="s">
        <v>234</v>
      </c>
      <c r="L14" s="14">
        <v>45.420054999999998</v>
      </c>
      <c r="M14" s="14">
        <v>1.8404160000000001</v>
      </c>
      <c r="N14" s="11">
        <v>41185</v>
      </c>
      <c r="O14" s="28" t="s">
        <v>13</v>
      </c>
      <c r="P14" s="29">
        <v>1.3000000000000002E-3</v>
      </c>
      <c r="Q14" s="54" t="s">
        <v>161</v>
      </c>
      <c r="R14" s="14" t="s">
        <v>26</v>
      </c>
      <c r="S14" s="16" t="s">
        <v>601</v>
      </c>
      <c r="T14" s="53" t="s">
        <v>161</v>
      </c>
      <c r="U14" s="12">
        <f t="shared" si="0"/>
        <v>1.3000000000000002E-3</v>
      </c>
      <c r="V14" s="12">
        <f t="shared" si="1"/>
        <v>6.5000000000000008E-4</v>
      </c>
      <c r="W14" s="12">
        <f t="shared" si="4"/>
        <v>3076.9230769230767</v>
      </c>
      <c r="X14" s="12">
        <f t="shared" si="5"/>
        <v>2366863.9053254435</v>
      </c>
      <c r="AA14" s="12"/>
      <c r="AD14" s="12" t="s">
        <v>249</v>
      </c>
      <c r="AE14" s="12" t="s">
        <v>514</v>
      </c>
      <c r="AF14" s="12" t="s">
        <v>515</v>
      </c>
      <c r="AG14" s="12" t="s">
        <v>365</v>
      </c>
      <c r="AH14" s="12" t="s">
        <v>366</v>
      </c>
      <c r="AI14" s="12" t="s">
        <v>367</v>
      </c>
      <c r="AJ14" s="12" t="s">
        <v>354</v>
      </c>
      <c r="AK14" s="12" t="s">
        <v>368</v>
      </c>
      <c r="AL14" s="12" t="s">
        <v>369</v>
      </c>
      <c r="AM14" s="12" t="s">
        <v>347</v>
      </c>
      <c r="AN14" s="12" t="s">
        <v>513</v>
      </c>
    </row>
    <row r="15" spans="1:40" ht="15" customHeight="1" x14ac:dyDescent="0.25">
      <c r="A15" s="27">
        <v>122790002</v>
      </c>
      <c r="B15" s="14" t="s">
        <v>579</v>
      </c>
      <c r="C15" s="15" t="s">
        <v>578</v>
      </c>
      <c r="D15" s="16" t="s">
        <v>177</v>
      </c>
      <c r="E15" s="28" t="s">
        <v>23</v>
      </c>
      <c r="F15" s="18" t="s">
        <v>38</v>
      </c>
      <c r="G15" s="17" t="s">
        <v>248</v>
      </c>
      <c r="H15" s="8" t="s">
        <v>39</v>
      </c>
      <c r="I15" s="18" t="s">
        <v>324</v>
      </c>
      <c r="J15" s="18" t="s">
        <v>327</v>
      </c>
      <c r="K15" s="28" t="s">
        <v>240</v>
      </c>
      <c r="L15" s="14">
        <v>45.423310299999997</v>
      </c>
      <c r="M15" s="14">
        <v>1.8512458000000001</v>
      </c>
      <c r="N15" s="11">
        <v>41185</v>
      </c>
      <c r="O15" s="28" t="s">
        <v>27</v>
      </c>
      <c r="P15" s="29">
        <v>0.10282626073723801</v>
      </c>
      <c r="Q15" s="21">
        <v>5.2800706128689597E-2</v>
      </c>
      <c r="R15" s="14" t="s">
        <v>26</v>
      </c>
      <c r="S15" s="48" t="s">
        <v>161</v>
      </c>
      <c r="T15" s="53" t="s">
        <v>161</v>
      </c>
      <c r="U15" s="12">
        <f t="shared" si="0"/>
        <v>0.10282626073723801</v>
      </c>
      <c r="V15" s="12">
        <f t="shared" si="1"/>
        <v>5.2800706128689597E-2</v>
      </c>
      <c r="W15" s="12">
        <f t="shared" si="4"/>
        <v>36.882859298842277</v>
      </c>
      <c r="X15" s="12">
        <f t="shared" si="5"/>
        <v>358.69104871072426</v>
      </c>
      <c r="AA15" s="12"/>
      <c r="AD15" s="12" t="s">
        <v>248</v>
      </c>
      <c r="AE15" s="12" t="s">
        <v>523</v>
      </c>
      <c r="AF15" s="12" t="s">
        <v>524</v>
      </c>
      <c r="AG15" s="12" t="s">
        <v>373</v>
      </c>
      <c r="AH15" s="12" t="s">
        <v>374</v>
      </c>
      <c r="AI15" s="12" t="s">
        <v>375</v>
      </c>
      <c r="AJ15" s="12" t="s">
        <v>376</v>
      </c>
      <c r="AK15" s="12" t="s">
        <v>368</v>
      </c>
      <c r="AL15" s="12">
        <v>17</v>
      </c>
      <c r="AM15" s="12" t="s">
        <v>377</v>
      </c>
      <c r="AN15" s="12" t="s">
        <v>378</v>
      </c>
    </row>
    <row r="16" spans="1:40" ht="15" customHeight="1" x14ac:dyDescent="0.25">
      <c r="A16" s="13">
        <v>122790004</v>
      </c>
      <c r="B16" s="14" t="s">
        <v>579</v>
      </c>
      <c r="C16" s="15" t="s">
        <v>578</v>
      </c>
      <c r="D16" s="16" t="s">
        <v>177</v>
      </c>
      <c r="E16" s="14" t="s">
        <v>23</v>
      </c>
      <c r="F16" s="17">
        <v>30</v>
      </c>
      <c r="G16" s="17" t="s">
        <v>250</v>
      </c>
      <c r="H16" s="8" t="s">
        <v>39</v>
      </c>
      <c r="I16" s="18" t="s">
        <v>225</v>
      </c>
      <c r="J16" s="18" t="s">
        <v>328</v>
      </c>
      <c r="K16" s="14" t="s">
        <v>235</v>
      </c>
      <c r="L16" s="16">
        <v>45.397132599999999</v>
      </c>
      <c r="M16" s="16">
        <v>1.7947766000000001</v>
      </c>
      <c r="N16" s="11">
        <v>41185</v>
      </c>
      <c r="O16" s="28" t="s">
        <v>13</v>
      </c>
      <c r="P16" s="29">
        <v>1.3000000000000002E-3</v>
      </c>
      <c r="Q16" s="54" t="s">
        <v>161</v>
      </c>
      <c r="R16" s="14" t="s">
        <v>26</v>
      </c>
      <c r="S16" s="16" t="s">
        <v>601</v>
      </c>
      <c r="T16" s="53" t="s">
        <v>161</v>
      </c>
      <c r="U16" s="12">
        <f t="shared" si="0"/>
        <v>1.3000000000000002E-3</v>
      </c>
      <c r="V16" s="12">
        <f t="shared" si="1"/>
        <v>6.5000000000000008E-4</v>
      </c>
      <c r="W16" s="12">
        <f t="shared" si="4"/>
        <v>3076.9230769230767</v>
      </c>
      <c r="X16" s="12">
        <f t="shared" si="5"/>
        <v>2366863.9053254435</v>
      </c>
      <c r="AA16" s="12"/>
      <c r="AD16" s="12" t="s">
        <v>250</v>
      </c>
      <c r="AE16" s="12" t="s">
        <v>501</v>
      </c>
      <c r="AF16" s="12" t="s">
        <v>502</v>
      </c>
      <c r="AG16" s="12" t="s">
        <v>417</v>
      </c>
      <c r="AH16" s="12" t="s">
        <v>366</v>
      </c>
      <c r="AI16" s="12" t="s">
        <v>418</v>
      </c>
      <c r="AJ16" s="12" t="s">
        <v>419</v>
      </c>
      <c r="AK16" s="12" t="s">
        <v>368</v>
      </c>
      <c r="AL16" s="12" t="s">
        <v>420</v>
      </c>
      <c r="AM16" s="12" t="s">
        <v>347</v>
      </c>
      <c r="AN16" s="12" t="s">
        <v>499</v>
      </c>
    </row>
    <row r="17" spans="1:40" ht="15" customHeight="1" x14ac:dyDescent="0.25">
      <c r="A17" s="27">
        <v>122790002</v>
      </c>
      <c r="B17" s="14" t="s">
        <v>579</v>
      </c>
      <c r="C17" s="15" t="s">
        <v>578</v>
      </c>
      <c r="D17" s="16" t="s">
        <v>177</v>
      </c>
      <c r="E17" s="28" t="s">
        <v>23</v>
      </c>
      <c r="F17" s="18" t="s">
        <v>38</v>
      </c>
      <c r="G17" s="17" t="s">
        <v>248</v>
      </c>
      <c r="H17" s="8" t="s">
        <v>39</v>
      </c>
      <c r="I17" s="18" t="s">
        <v>324</v>
      </c>
      <c r="J17" s="18" t="s">
        <v>327</v>
      </c>
      <c r="K17" s="28" t="s">
        <v>240</v>
      </c>
      <c r="L17" s="14">
        <v>45.423310299999997</v>
      </c>
      <c r="M17" s="14">
        <v>1.8512458000000001</v>
      </c>
      <c r="N17" s="11">
        <v>41185</v>
      </c>
      <c r="O17" s="28" t="s">
        <v>31</v>
      </c>
      <c r="P17" s="29">
        <v>6.8</v>
      </c>
      <c r="Q17" s="54" t="s">
        <v>161</v>
      </c>
      <c r="R17" s="14"/>
      <c r="S17" s="16" t="s">
        <v>601</v>
      </c>
      <c r="T17" s="53" t="s">
        <v>161</v>
      </c>
      <c r="U17" s="12">
        <f t="shared" si="0"/>
        <v>6.8</v>
      </c>
      <c r="V17" s="12">
        <f t="shared" si="1"/>
        <v>3.4</v>
      </c>
      <c r="W17" s="12">
        <f t="shared" si="4"/>
        <v>0.58823529411764708</v>
      </c>
      <c r="X17" s="12">
        <f t="shared" si="5"/>
        <v>8.6505190311418692E-2</v>
      </c>
      <c r="AA17" s="12"/>
      <c r="AD17" s="12" t="s">
        <v>248</v>
      </c>
      <c r="AE17" s="12" t="s">
        <v>523</v>
      </c>
      <c r="AF17" s="12" t="s">
        <v>524</v>
      </c>
      <c r="AG17" s="12" t="s">
        <v>373</v>
      </c>
      <c r="AH17" s="12" t="s">
        <v>374</v>
      </c>
      <c r="AI17" s="12" t="s">
        <v>375</v>
      </c>
      <c r="AJ17" s="12" t="s">
        <v>376</v>
      </c>
      <c r="AK17" s="12" t="s">
        <v>368</v>
      </c>
      <c r="AL17" s="12">
        <v>17</v>
      </c>
      <c r="AM17" s="12" t="s">
        <v>377</v>
      </c>
      <c r="AN17" s="12" t="s">
        <v>378</v>
      </c>
    </row>
    <row r="18" spans="1:40" ht="15" customHeight="1" x14ac:dyDescent="0.25">
      <c r="A18" s="13">
        <v>122790003</v>
      </c>
      <c r="B18" s="14" t="s">
        <v>579</v>
      </c>
      <c r="C18" s="15" t="s">
        <v>578</v>
      </c>
      <c r="D18" s="16" t="s">
        <v>177</v>
      </c>
      <c r="E18" s="14" t="s">
        <v>23</v>
      </c>
      <c r="F18" s="17">
        <v>27</v>
      </c>
      <c r="G18" s="17" t="s">
        <v>249</v>
      </c>
      <c r="H18" s="8" t="s">
        <v>39</v>
      </c>
      <c r="I18" s="18" t="s">
        <v>325</v>
      </c>
      <c r="J18" s="18" t="s">
        <v>325</v>
      </c>
      <c r="K18" s="14" t="s">
        <v>234</v>
      </c>
      <c r="L18" s="14">
        <v>45.420054999999998</v>
      </c>
      <c r="M18" s="14">
        <v>1.8404160000000001</v>
      </c>
      <c r="N18" s="11">
        <v>41185</v>
      </c>
      <c r="O18" s="28" t="s">
        <v>22</v>
      </c>
      <c r="P18" s="29">
        <v>5.9999999999999995E-5</v>
      </c>
      <c r="Q18" s="54" t="s">
        <v>161</v>
      </c>
      <c r="R18" s="14" t="s">
        <v>26</v>
      </c>
      <c r="S18" s="16" t="s">
        <v>601</v>
      </c>
      <c r="T18" s="53" t="s">
        <v>161</v>
      </c>
      <c r="U18" s="12">
        <f t="shared" si="0"/>
        <v>5.9999999999999995E-5</v>
      </c>
      <c r="V18" s="12">
        <f t="shared" si="1"/>
        <v>2.9999999999999997E-5</v>
      </c>
      <c r="W18" s="12">
        <f t="shared" si="4"/>
        <v>66666.666666666672</v>
      </c>
      <c r="X18" s="12">
        <f t="shared" si="5"/>
        <v>1111111111.1111112</v>
      </c>
      <c r="AA18" s="12"/>
      <c r="AD18" s="12" t="s">
        <v>249</v>
      </c>
      <c r="AE18" s="12" t="s">
        <v>514</v>
      </c>
      <c r="AF18" s="12" t="s">
        <v>515</v>
      </c>
      <c r="AG18" s="12" t="s">
        <v>365</v>
      </c>
      <c r="AH18" s="12" t="s">
        <v>366</v>
      </c>
      <c r="AI18" s="12" t="s">
        <v>367</v>
      </c>
      <c r="AJ18" s="12" t="s">
        <v>354</v>
      </c>
      <c r="AK18" s="12" t="s">
        <v>368</v>
      </c>
      <c r="AL18" s="12" t="s">
        <v>369</v>
      </c>
      <c r="AM18" s="12" t="s">
        <v>347</v>
      </c>
      <c r="AN18" s="12" t="s">
        <v>513</v>
      </c>
    </row>
    <row r="19" spans="1:40" ht="15" customHeight="1" x14ac:dyDescent="0.25">
      <c r="A19" s="13">
        <v>122790003</v>
      </c>
      <c r="B19" s="14" t="s">
        <v>579</v>
      </c>
      <c r="C19" s="15" t="s">
        <v>578</v>
      </c>
      <c r="D19" s="16" t="s">
        <v>177</v>
      </c>
      <c r="E19" s="14" t="s">
        <v>23</v>
      </c>
      <c r="F19" s="17">
        <v>27</v>
      </c>
      <c r="G19" s="17" t="s">
        <v>249</v>
      </c>
      <c r="H19" s="8" t="s">
        <v>39</v>
      </c>
      <c r="I19" s="18" t="s">
        <v>325</v>
      </c>
      <c r="J19" s="18" t="s">
        <v>325</v>
      </c>
      <c r="K19" s="14" t="s">
        <v>234</v>
      </c>
      <c r="L19" s="14">
        <v>45.420054999999998</v>
      </c>
      <c r="M19" s="14">
        <v>1.8404160000000001</v>
      </c>
      <c r="N19" s="11">
        <v>41185</v>
      </c>
      <c r="O19" s="28" t="s">
        <v>16</v>
      </c>
      <c r="P19" s="29">
        <v>1.5000000000000001E-2</v>
      </c>
      <c r="Q19" s="54" t="s">
        <v>161</v>
      </c>
      <c r="R19" s="14" t="s">
        <v>26</v>
      </c>
      <c r="S19" s="16" t="s">
        <v>601</v>
      </c>
      <c r="T19" s="53" t="s">
        <v>161</v>
      </c>
      <c r="U19" s="12">
        <f t="shared" si="0"/>
        <v>1.5000000000000001E-2</v>
      </c>
      <c r="V19" s="12">
        <f t="shared" si="1"/>
        <v>7.5000000000000006E-3</v>
      </c>
      <c r="W19" s="12">
        <f t="shared" si="4"/>
        <v>266.66666666666663</v>
      </c>
      <c r="X19" s="12">
        <f t="shared" si="5"/>
        <v>17777.777777777774</v>
      </c>
      <c r="AA19" s="12"/>
      <c r="AD19" s="12" t="s">
        <v>249</v>
      </c>
      <c r="AE19" s="12" t="s">
        <v>514</v>
      </c>
      <c r="AF19" s="12" t="s">
        <v>515</v>
      </c>
      <c r="AG19" s="12" t="s">
        <v>365</v>
      </c>
      <c r="AH19" s="12" t="s">
        <v>366</v>
      </c>
      <c r="AI19" s="12" t="s">
        <v>367</v>
      </c>
      <c r="AJ19" s="12" t="s">
        <v>354</v>
      </c>
      <c r="AK19" s="12" t="s">
        <v>368</v>
      </c>
      <c r="AL19" s="12" t="s">
        <v>369</v>
      </c>
      <c r="AM19" s="12" t="s">
        <v>347</v>
      </c>
      <c r="AN19" s="12" t="s">
        <v>513</v>
      </c>
    </row>
    <row r="20" spans="1:40" ht="15" customHeight="1" x14ac:dyDescent="0.25">
      <c r="A20" s="13">
        <v>122790003</v>
      </c>
      <c r="B20" s="14" t="s">
        <v>579</v>
      </c>
      <c r="C20" s="15" t="s">
        <v>578</v>
      </c>
      <c r="D20" s="16" t="s">
        <v>177</v>
      </c>
      <c r="E20" s="14" t="s">
        <v>23</v>
      </c>
      <c r="F20" s="17">
        <v>27</v>
      </c>
      <c r="G20" s="17" t="s">
        <v>249</v>
      </c>
      <c r="H20" s="8" t="s">
        <v>39</v>
      </c>
      <c r="I20" s="18" t="s">
        <v>325</v>
      </c>
      <c r="J20" s="18" t="s">
        <v>325</v>
      </c>
      <c r="K20" s="14" t="s">
        <v>234</v>
      </c>
      <c r="L20" s="16">
        <v>45.420054999999998</v>
      </c>
      <c r="M20" s="16">
        <v>1.8404160000000001</v>
      </c>
      <c r="N20" s="11">
        <v>41185</v>
      </c>
      <c r="O20" s="28" t="s">
        <v>28</v>
      </c>
      <c r="P20" s="29">
        <v>2.6000000000000003E-3</v>
      </c>
      <c r="Q20" s="54" t="s">
        <v>161</v>
      </c>
      <c r="R20" s="14" t="s">
        <v>26</v>
      </c>
      <c r="S20" s="16" t="s">
        <v>601</v>
      </c>
      <c r="T20" s="53" t="s">
        <v>161</v>
      </c>
      <c r="U20" s="12">
        <f t="shared" si="0"/>
        <v>2.6000000000000003E-3</v>
      </c>
      <c r="V20" s="12">
        <f t="shared" si="1"/>
        <v>1.3000000000000002E-3</v>
      </c>
      <c r="W20" s="12">
        <f t="shared" si="4"/>
        <v>1538.4615384615383</v>
      </c>
      <c r="X20" s="12">
        <f t="shared" si="5"/>
        <v>591715.97633136087</v>
      </c>
      <c r="AA20" s="12"/>
      <c r="AD20" s="12" t="s">
        <v>249</v>
      </c>
      <c r="AE20" s="12" t="s">
        <v>514</v>
      </c>
      <c r="AF20" s="12" t="s">
        <v>515</v>
      </c>
      <c r="AG20" s="12" t="s">
        <v>365</v>
      </c>
      <c r="AH20" s="12" t="s">
        <v>366</v>
      </c>
      <c r="AI20" s="12" t="s">
        <v>367</v>
      </c>
      <c r="AJ20" s="12" t="s">
        <v>354</v>
      </c>
      <c r="AK20" s="12" t="s">
        <v>368</v>
      </c>
      <c r="AL20" s="12" t="s">
        <v>369</v>
      </c>
      <c r="AM20" s="12" t="s">
        <v>347</v>
      </c>
      <c r="AN20" s="12" t="s">
        <v>513</v>
      </c>
    </row>
    <row r="21" spans="1:40" ht="15" customHeight="1" x14ac:dyDescent="0.25">
      <c r="A21" s="13">
        <v>122790003</v>
      </c>
      <c r="B21" s="14" t="s">
        <v>579</v>
      </c>
      <c r="C21" s="15" t="s">
        <v>578</v>
      </c>
      <c r="D21" s="16" t="s">
        <v>177</v>
      </c>
      <c r="E21" s="14" t="s">
        <v>23</v>
      </c>
      <c r="F21" s="17">
        <v>27</v>
      </c>
      <c r="G21" s="17" t="s">
        <v>249</v>
      </c>
      <c r="H21" s="8" t="s">
        <v>39</v>
      </c>
      <c r="I21" s="18" t="s">
        <v>325</v>
      </c>
      <c r="J21" s="18" t="s">
        <v>325</v>
      </c>
      <c r="K21" s="14" t="s">
        <v>234</v>
      </c>
      <c r="L21" s="16">
        <v>45.420054999999998</v>
      </c>
      <c r="M21" s="16">
        <v>1.8404160000000001</v>
      </c>
      <c r="N21" s="11">
        <v>41185</v>
      </c>
      <c r="O21" s="28" t="s">
        <v>25</v>
      </c>
      <c r="P21" s="29">
        <v>9.6735511975731599E-3</v>
      </c>
      <c r="Q21" s="21">
        <v>5.71816848342592E-3</v>
      </c>
      <c r="R21" s="14" t="s">
        <v>26</v>
      </c>
      <c r="S21" s="48" t="s">
        <v>161</v>
      </c>
      <c r="T21" s="53" t="s">
        <v>161</v>
      </c>
      <c r="U21" s="12">
        <f t="shared" si="0"/>
        <v>9.6735511975731599E-3</v>
      </c>
      <c r="V21" s="12">
        <f t="shared" si="1"/>
        <v>5.71816848342592E-3</v>
      </c>
      <c r="W21" s="12">
        <f t="shared" si="4"/>
        <v>295.85031736295542</v>
      </c>
      <c r="X21" s="12">
        <f t="shared" si="5"/>
        <v>30583.423948505748</v>
      </c>
      <c r="AA21" s="12"/>
      <c r="AD21" s="12" t="s">
        <v>249</v>
      </c>
      <c r="AE21" s="12" t="s">
        <v>514</v>
      </c>
      <c r="AF21" s="12" t="s">
        <v>515</v>
      </c>
      <c r="AG21" s="12" t="s">
        <v>365</v>
      </c>
      <c r="AH21" s="12" t="s">
        <v>366</v>
      </c>
      <c r="AI21" s="12" t="s">
        <v>367</v>
      </c>
      <c r="AJ21" s="12" t="s">
        <v>354</v>
      </c>
      <c r="AK21" s="12" t="s">
        <v>368</v>
      </c>
      <c r="AL21" s="12" t="s">
        <v>369</v>
      </c>
      <c r="AM21" s="12" t="s">
        <v>347</v>
      </c>
      <c r="AN21" s="12" t="s">
        <v>513</v>
      </c>
    </row>
    <row r="22" spans="1:40" ht="15" customHeight="1" x14ac:dyDescent="0.25">
      <c r="A22" s="13">
        <v>122790005</v>
      </c>
      <c r="B22" s="14" t="s">
        <v>579</v>
      </c>
      <c r="C22" s="15" t="s">
        <v>578</v>
      </c>
      <c r="D22" s="16" t="s">
        <v>177</v>
      </c>
      <c r="E22" s="14" t="s">
        <v>23</v>
      </c>
      <c r="F22" s="17">
        <v>29</v>
      </c>
      <c r="G22" s="17" t="s">
        <v>251</v>
      </c>
      <c r="H22" s="8" t="s">
        <v>39</v>
      </c>
      <c r="I22" s="18" t="s">
        <v>227</v>
      </c>
      <c r="J22" s="18" t="s">
        <v>328</v>
      </c>
      <c r="K22" s="14" t="s">
        <v>236</v>
      </c>
      <c r="L22" s="16">
        <v>45.397886300000003</v>
      </c>
      <c r="M22" s="16">
        <v>1.7945173999999999</v>
      </c>
      <c r="N22" s="11">
        <v>41185</v>
      </c>
      <c r="O22" s="28" t="s">
        <v>13</v>
      </c>
      <c r="P22" s="29">
        <v>1.3000000000000002E-3</v>
      </c>
      <c r="Q22" s="54" t="s">
        <v>161</v>
      </c>
      <c r="R22" s="14" t="s">
        <v>26</v>
      </c>
      <c r="S22" s="16" t="s">
        <v>601</v>
      </c>
      <c r="T22" s="53" t="s">
        <v>161</v>
      </c>
      <c r="U22" s="12">
        <f t="shared" si="0"/>
        <v>1.3000000000000002E-3</v>
      </c>
      <c r="V22" s="12">
        <f t="shared" si="1"/>
        <v>6.5000000000000008E-4</v>
      </c>
      <c r="W22" s="12">
        <f t="shared" si="4"/>
        <v>3076.9230769230767</v>
      </c>
      <c r="X22" s="12">
        <f t="shared" si="5"/>
        <v>2366863.9053254435</v>
      </c>
      <c r="AA22" s="12"/>
      <c r="AD22" s="12" t="s">
        <v>251</v>
      </c>
      <c r="AE22" s="12" t="s">
        <v>503</v>
      </c>
      <c r="AF22" s="12" t="s">
        <v>504</v>
      </c>
      <c r="AG22" s="12" t="s">
        <v>417</v>
      </c>
      <c r="AH22" s="12" t="s">
        <v>366</v>
      </c>
      <c r="AI22" s="12" t="s">
        <v>418</v>
      </c>
      <c r="AJ22" s="12" t="s">
        <v>419</v>
      </c>
      <c r="AK22" s="12" t="s">
        <v>368</v>
      </c>
      <c r="AL22" s="12" t="s">
        <v>420</v>
      </c>
      <c r="AM22" s="12" t="s">
        <v>347</v>
      </c>
      <c r="AN22" s="12" t="s">
        <v>499</v>
      </c>
    </row>
    <row r="23" spans="1:40" ht="15" customHeight="1" x14ac:dyDescent="0.25">
      <c r="A23" s="13">
        <v>122790003</v>
      </c>
      <c r="B23" s="14" t="s">
        <v>579</v>
      </c>
      <c r="C23" s="15" t="s">
        <v>578</v>
      </c>
      <c r="D23" s="16" t="s">
        <v>177</v>
      </c>
      <c r="E23" s="14" t="s">
        <v>23</v>
      </c>
      <c r="F23" s="17">
        <v>27</v>
      </c>
      <c r="G23" s="17" t="s">
        <v>249</v>
      </c>
      <c r="H23" s="8" t="s">
        <v>39</v>
      </c>
      <c r="I23" s="18" t="s">
        <v>325</v>
      </c>
      <c r="J23" s="18" t="s">
        <v>325</v>
      </c>
      <c r="K23" s="14" t="s">
        <v>234</v>
      </c>
      <c r="L23" s="16">
        <v>45.420054999999998</v>
      </c>
      <c r="M23" s="16">
        <v>1.8404160000000001</v>
      </c>
      <c r="N23" s="11">
        <v>41185</v>
      </c>
      <c r="O23" s="28" t="s">
        <v>27</v>
      </c>
      <c r="P23" s="29">
        <v>5.57576541224864E-2</v>
      </c>
      <c r="Q23" s="21">
        <v>4.3676793492830698E-2</v>
      </c>
      <c r="R23" s="14" t="s">
        <v>26</v>
      </c>
      <c r="S23" s="48" t="s">
        <v>161</v>
      </c>
      <c r="T23" s="53" t="s">
        <v>161</v>
      </c>
      <c r="U23" s="12">
        <f t="shared" si="0"/>
        <v>5.57576541224864E-2</v>
      </c>
      <c r="V23" s="12">
        <f t="shared" si="1"/>
        <v>4.3676793492830698E-2</v>
      </c>
      <c r="W23" s="12">
        <f t="shared" si="4"/>
        <v>29.228262476102405</v>
      </c>
      <c r="X23" s="12">
        <f t="shared" si="5"/>
        <v>524.20179679537478</v>
      </c>
      <c r="AA23" s="12"/>
      <c r="AD23" s="12" t="s">
        <v>249</v>
      </c>
      <c r="AE23" s="12" t="s">
        <v>514</v>
      </c>
      <c r="AF23" s="12" t="s">
        <v>515</v>
      </c>
      <c r="AG23" s="12" t="s">
        <v>365</v>
      </c>
      <c r="AH23" s="12" t="s">
        <v>366</v>
      </c>
      <c r="AI23" s="12" t="s">
        <v>367</v>
      </c>
      <c r="AJ23" s="12" t="s">
        <v>354</v>
      </c>
      <c r="AK23" s="12" t="s">
        <v>368</v>
      </c>
      <c r="AL23" s="12" t="s">
        <v>369</v>
      </c>
      <c r="AM23" s="12" t="s">
        <v>347</v>
      </c>
      <c r="AN23" s="12" t="s">
        <v>513</v>
      </c>
    </row>
    <row r="24" spans="1:40" ht="15" customHeight="1" x14ac:dyDescent="0.25">
      <c r="A24" s="13">
        <v>122790006</v>
      </c>
      <c r="B24" s="14" t="s">
        <v>579</v>
      </c>
      <c r="C24" s="15" t="s">
        <v>578</v>
      </c>
      <c r="D24" s="16" t="s">
        <v>177</v>
      </c>
      <c r="E24" s="14" t="s">
        <v>23</v>
      </c>
      <c r="F24" s="17">
        <v>15</v>
      </c>
      <c r="G24" s="17" t="s">
        <v>252</v>
      </c>
      <c r="H24" s="8" t="s">
        <v>35</v>
      </c>
      <c r="I24" s="18" t="s">
        <v>225</v>
      </c>
      <c r="J24" s="18" t="s">
        <v>328</v>
      </c>
      <c r="K24" s="14" t="s">
        <v>101</v>
      </c>
      <c r="L24" s="16">
        <v>45.382145000000001</v>
      </c>
      <c r="M24" s="16">
        <v>2.1295809999999999</v>
      </c>
      <c r="N24" s="11">
        <v>41184</v>
      </c>
      <c r="O24" s="28" t="s">
        <v>13</v>
      </c>
      <c r="P24" s="29">
        <v>1.7418928796471302E-3</v>
      </c>
      <c r="Q24" s="21">
        <v>1.2193250157529901E-3</v>
      </c>
      <c r="R24" s="14" t="s">
        <v>26</v>
      </c>
      <c r="S24" s="48" t="s">
        <v>161</v>
      </c>
      <c r="T24" s="53" t="s">
        <v>161</v>
      </c>
      <c r="U24" s="12">
        <f t="shared" si="0"/>
        <v>1.7418928796471302E-3</v>
      </c>
      <c r="V24" s="12">
        <f t="shared" si="1"/>
        <v>1.2193250157529901E-3</v>
      </c>
      <c r="W24" s="12">
        <f t="shared" si="4"/>
        <v>1171.6083981834984</v>
      </c>
      <c r="X24" s="12">
        <f t="shared" si="5"/>
        <v>672606.45696010941</v>
      </c>
      <c r="AA24" s="12"/>
      <c r="AD24" s="12" t="s">
        <v>252</v>
      </c>
      <c r="AE24" s="12" t="s">
        <v>482</v>
      </c>
      <c r="AF24" s="12" t="s">
        <v>483</v>
      </c>
      <c r="AG24" s="12" t="s">
        <v>373</v>
      </c>
      <c r="AH24" s="12" t="s">
        <v>374</v>
      </c>
      <c r="AI24" s="12" t="s">
        <v>375</v>
      </c>
      <c r="AJ24" s="12" t="s">
        <v>376</v>
      </c>
      <c r="AK24" s="12" t="s">
        <v>368</v>
      </c>
      <c r="AL24" s="12">
        <v>17</v>
      </c>
      <c r="AM24" s="12" t="s">
        <v>377</v>
      </c>
      <c r="AN24" s="12" t="s">
        <v>484</v>
      </c>
    </row>
    <row r="25" spans="1:40" ht="15" customHeight="1" x14ac:dyDescent="0.25">
      <c r="A25" s="13">
        <v>122790004</v>
      </c>
      <c r="B25" s="14" t="s">
        <v>579</v>
      </c>
      <c r="C25" s="15" t="s">
        <v>578</v>
      </c>
      <c r="D25" s="16" t="s">
        <v>177</v>
      </c>
      <c r="E25" s="14" t="s">
        <v>23</v>
      </c>
      <c r="F25" s="17">
        <v>30</v>
      </c>
      <c r="G25" s="17" t="s">
        <v>250</v>
      </c>
      <c r="H25" s="8" t="s">
        <v>39</v>
      </c>
      <c r="I25" s="18" t="s">
        <v>225</v>
      </c>
      <c r="J25" s="18" t="s">
        <v>328</v>
      </c>
      <c r="K25" s="14" t="s">
        <v>235</v>
      </c>
      <c r="L25" s="16">
        <v>45.397132599999999</v>
      </c>
      <c r="M25" s="16">
        <v>1.7947766000000001</v>
      </c>
      <c r="N25" s="11">
        <v>41185</v>
      </c>
      <c r="O25" s="28" t="s">
        <v>22</v>
      </c>
      <c r="P25" s="29">
        <v>5.9999999999999995E-5</v>
      </c>
      <c r="Q25" s="54" t="s">
        <v>161</v>
      </c>
      <c r="R25" s="14" t="s">
        <v>26</v>
      </c>
      <c r="S25" s="16" t="s">
        <v>601</v>
      </c>
      <c r="T25" s="53" t="s">
        <v>161</v>
      </c>
      <c r="U25" s="12">
        <f t="shared" si="0"/>
        <v>5.9999999999999995E-5</v>
      </c>
      <c r="V25" s="12">
        <f t="shared" si="1"/>
        <v>2.9999999999999997E-5</v>
      </c>
      <c r="W25" s="12">
        <f t="shared" si="4"/>
        <v>66666.666666666672</v>
      </c>
      <c r="X25" s="12">
        <f t="shared" si="5"/>
        <v>1111111111.1111112</v>
      </c>
      <c r="AA25" s="12"/>
      <c r="AD25" s="12" t="s">
        <v>250</v>
      </c>
      <c r="AE25" s="12" t="s">
        <v>501</v>
      </c>
      <c r="AF25" s="12" t="s">
        <v>502</v>
      </c>
      <c r="AG25" s="12" t="s">
        <v>417</v>
      </c>
      <c r="AH25" s="12" t="s">
        <v>366</v>
      </c>
      <c r="AI25" s="12" t="s">
        <v>418</v>
      </c>
      <c r="AJ25" s="12" t="s">
        <v>419</v>
      </c>
      <c r="AK25" s="12" t="s">
        <v>368</v>
      </c>
      <c r="AL25" s="12" t="s">
        <v>420</v>
      </c>
      <c r="AM25" s="12" t="s">
        <v>347</v>
      </c>
      <c r="AN25" s="12" t="s">
        <v>499</v>
      </c>
    </row>
    <row r="26" spans="1:40" ht="15" customHeight="1" x14ac:dyDescent="0.25">
      <c r="A26" s="13">
        <v>122790004</v>
      </c>
      <c r="B26" s="14" t="s">
        <v>579</v>
      </c>
      <c r="C26" s="15" t="s">
        <v>578</v>
      </c>
      <c r="D26" s="16" t="s">
        <v>177</v>
      </c>
      <c r="E26" s="14" t="s">
        <v>23</v>
      </c>
      <c r="F26" s="17">
        <v>30</v>
      </c>
      <c r="G26" s="17" t="s">
        <v>250</v>
      </c>
      <c r="H26" s="8" t="s">
        <v>39</v>
      </c>
      <c r="I26" s="18" t="s">
        <v>225</v>
      </c>
      <c r="J26" s="18" t="s">
        <v>328</v>
      </c>
      <c r="K26" s="14" t="s">
        <v>235</v>
      </c>
      <c r="L26" s="16">
        <v>45.397132599999999</v>
      </c>
      <c r="M26" s="16">
        <v>1.7947766000000001</v>
      </c>
      <c r="N26" s="11">
        <v>41185</v>
      </c>
      <c r="O26" s="28" t="s">
        <v>16</v>
      </c>
      <c r="P26" s="29">
        <v>1.5000000000000001E-2</v>
      </c>
      <c r="Q26" s="54" t="s">
        <v>161</v>
      </c>
      <c r="R26" s="14" t="s">
        <v>26</v>
      </c>
      <c r="S26" s="16" t="s">
        <v>601</v>
      </c>
      <c r="T26" s="53" t="s">
        <v>161</v>
      </c>
      <c r="U26" s="12">
        <f t="shared" si="0"/>
        <v>1.5000000000000001E-2</v>
      </c>
      <c r="V26" s="12">
        <f t="shared" si="1"/>
        <v>7.5000000000000006E-3</v>
      </c>
      <c r="W26" s="12">
        <f t="shared" si="4"/>
        <v>266.66666666666663</v>
      </c>
      <c r="X26" s="12">
        <f t="shared" si="5"/>
        <v>17777.777777777774</v>
      </c>
      <c r="AA26" s="12"/>
      <c r="AD26" s="12" t="s">
        <v>250</v>
      </c>
      <c r="AE26" s="12" t="s">
        <v>501</v>
      </c>
      <c r="AF26" s="12" t="s">
        <v>502</v>
      </c>
      <c r="AG26" s="12" t="s">
        <v>417</v>
      </c>
      <c r="AH26" s="12" t="s">
        <v>366</v>
      </c>
      <c r="AI26" s="12" t="s">
        <v>418</v>
      </c>
      <c r="AJ26" s="12" t="s">
        <v>419</v>
      </c>
      <c r="AK26" s="12" t="s">
        <v>368</v>
      </c>
      <c r="AL26" s="12" t="s">
        <v>420</v>
      </c>
      <c r="AM26" s="12" t="s">
        <v>347</v>
      </c>
      <c r="AN26" s="12" t="s">
        <v>499</v>
      </c>
    </row>
    <row r="27" spans="1:40" ht="15" customHeight="1" x14ac:dyDescent="0.25">
      <c r="A27" s="13">
        <v>122790004</v>
      </c>
      <c r="B27" s="14" t="s">
        <v>579</v>
      </c>
      <c r="C27" s="15" t="s">
        <v>578</v>
      </c>
      <c r="D27" s="16" t="s">
        <v>177</v>
      </c>
      <c r="E27" s="14" t="s">
        <v>23</v>
      </c>
      <c r="F27" s="17">
        <v>30</v>
      </c>
      <c r="G27" s="17" t="s">
        <v>250</v>
      </c>
      <c r="H27" s="8" t="s">
        <v>39</v>
      </c>
      <c r="I27" s="18" t="s">
        <v>225</v>
      </c>
      <c r="J27" s="18" t="s">
        <v>328</v>
      </c>
      <c r="K27" s="14" t="s">
        <v>235</v>
      </c>
      <c r="L27" s="16">
        <v>45.397132599999999</v>
      </c>
      <c r="M27" s="16">
        <v>1.7947766000000001</v>
      </c>
      <c r="N27" s="11">
        <v>41185</v>
      </c>
      <c r="O27" s="28" t="s">
        <v>28</v>
      </c>
      <c r="P27" s="29">
        <v>2.6000000000000003E-3</v>
      </c>
      <c r="Q27" s="54" t="s">
        <v>161</v>
      </c>
      <c r="R27" s="14" t="s">
        <v>26</v>
      </c>
      <c r="S27" s="16" t="s">
        <v>601</v>
      </c>
      <c r="T27" s="53" t="s">
        <v>161</v>
      </c>
      <c r="U27" s="12">
        <f t="shared" si="0"/>
        <v>2.6000000000000003E-3</v>
      </c>
      <c r="V27" s="12">
        <f t="shared" si="1"/>
        <v>1.3000000000000002E-3</v>
      </c>
      <c r="W27" s="12">
        <f t="shared" si="4"/>
        <v>1538.4615384615383</v>
      </c>
      <c r="X27" s="12">
        <f t="shared" si="5"/>
        <v>591715.97633136087</v>
      </c>
      <c r="AA27" s="12"/>
      <c r="AD27" s="12" t="s">
        <v>250</v>
      </c>
      <c r="AE27" s="12" t="s">
        <v>501</v>
      </c>
      <c r="AF27" s="12" t="s">
        <v>502</v>
      </c>
      <c r="AG27" s="12" t="s">
        <v>417</v>
      </c>
      <c r="AH27" s="12" t="s">
        <v>366</v>
      </c>
      <c r="AI27" s="12" t="s">
        <v>418</v>
      </c>
      <c r="AJ27" s="12" t="s">
        <v>419</v>
      </c>
      <c r="AK27" s="12" t="s">
        <v>368</v>
      </c>
      <c r="AL27" s="12" t="s">
        <v>420</v>
      </c>
      <c r="AM27" s="12" t="s">
        <v>347</v>
      </c>
      <c r="AN27" s="12" t="s">
        <v>499</v>
      </c>
    </row>
    <row r="28" spans="1:40" ht="15" customHeight="1" x14ac:dyDescent="0.25">
      <c r="A28" s="13">
        <v>122790004</v>
      </c>
      <c r="B28" s="14" t="s">
        <v>579</v>
      </c>
      <c r="C28" s="15" t="s">
        <v>578</v>
      </c>
      <c r="D28" s="16" t="s">
        <v>177</v>
      </c>
      <c r="E28" s="14" t="s">
        <v>23</v>
      </c>
      <c r="F28" s="17">
        <v>30</v>
      </c>
      <c r="G28" s="17" t="s">
        <v>250</v>
      </c>
      <c r="H28" s="8" t="s">
        <v>39</v>
      </c>
      <c r="I28" s="18" t="s">
        <v>225</v>
      </c>
      <c r="J28" s="18" t="s">
        <v>328</v>
      </c>
      <c r="K28" s="14" t="s">
        <v>235</v>
      </c>
      <c r="L28" s="16">
        <v>45.397132599999999</v>
      </c>
      <c r="M28" s="16">
        <v>1.7947766000000001</v>
      </c>
      <c r="N28" s="11">
        <v>41185</v>
      </c>
      <c r="O28" s="28" t="s">
        <v>25</v>
      </c>
      <c r="P28" s="29">
        <v>9.1143711216647803E-3</v>
      </c>
      <c r="Q28" s="21">
        <v>5.0542725466560202E-3</v>
      </c>
      <c r="R28" s="14" t="s">
        <v>26</v>
      </c>
      <c r="S28" s="48" t="s">
        <v>161</v>
      </c>
      <c r="T28" s="53" t="s">
        <v>161</v>
      </c>
      <c r="U28" s="12">
        <f t="shared" si="0"/>
        <v>9.1143711216647803E-3</v>
      </c>
      <c r="V28" s="12">
        <f t="shared" si="1"/>
        <v>5.0542725466560202E-3</v>
      </c>
      <c r="W28" s="12">
        <f t="shared" si="4"/>
        <v>356.7873057736565</v>
      </c>
      <c r="X28" s="12">
        <f t="shared" si="5"/>
        <v>39145.575817686004</v>
      </c>
      <c r="AA28" s="12"/>
      <c r="AD28" s="12" t="s">
        <v>250</v>
      </c>
      <c r="AE28" s="12" t="s">
        <v>501</v>
      </c>
      <c r="AF28" s="12" t="s">
        <v>502</v>
      </c>
      <c r="AG28" s="12" t="s">
        <v>417</v>
      </c>
      <c r="AH28" s="12" t="s">
        <v>366</v>
      </c>
      <c r="AI28" s="12" t="s">
        <v>418</v>
      </c>
      <c r="AJ28" s="12" t="s">
        <v>419</v>
      </c>
      <c r="AK28" s="12" t="s">
        <v>368</v>
      </c>
      <c r="AL28" s="12" t="s">
        <v>420</v>
      </c>
      <c r="AM28" s="12" t="s">
        <v>347</v>
      </c>
      <c r="AN28" s="12" t="s">
        <v>499</v>
      </c>
    </row>
    <row r="29" spans="1:40" ht="15" customHeight="1" x14ac:dyDescent="0.25">
      <c r="A29" s="13">
        <v>122790007</v>
      </c>
      <c r="B29" s="14" t="s">
        <v>579</v>
      </c>
      <c r="C29" s="15" t="s">
        <v>578</v>
      </c>
      <c r="D29" s="16" t="s">
        <v>177</v>
      </c>
      <c r="E29" s="14" t="s">
        <v>23</v>
      </c>
      <c r="F29" s="17">
        <v>14</v>
      </c>
      <c r="G29" s="17" t="s">
        <v>253</v>
      </c>
      <c r="H29" s="8" t="s">
        <v>35</v>
      </c>
      <c r="I29" s="18" t="s">
        <v>227</v>
      </c>
      <c r="J29" s="18" t="s">
        <v>328</v>
      </c>
      <c r="K29" s="14" t="s">
        <v>228</v>
      </c>
      <c r="L29" s="14">
        <v>45.384405999999998</v>
      </c>
      <c r="M29" s="14">
        <v>2.127907</v>
      </c>
      <c r="N29" s="11">
        <v>41184</v>
      </c>
      <c r="O29" s="28" t="s">
        <v>13</v>
      </c>
      <c r="P29" s="29">
        <v>1.5054931316950202E-3</v>
      </c>
      <c r="Q29" s="21">
        <v>1.05384519218652E-3</v>
      </c>
      <c r="R29" s="14" t="s">
        <v>26</v>
      </c>
      <c r="S29" s="48" t="s">
        <v>161</v>
      </c>
      <c r="T29" s="53" t="s">
        <v>161</v>
      </c>
      <c r="U29" s="12">
        <f t="shared" si="0"/>
        <v>1.5054931316950202E-3</v>
      </c>
      <c r="V29" s="12">
        <f t="shared" si="1"/>
        <v>1.05384519218652E-3</v>
      </c>
      <c r="W29" s="12">
        <f t="shared" si="4"/>
        <v>1355.5799648403934</v>
      </c>
      <c r="X29" s="12">
        <f t="shared" si="5"/>
        <v>900422.55012758449</v>
      </c>
      <c r="AA29" s="12"/>
      <c r="AD29" s="12" t="s">
        <v>253</v>
      </c>
      <c r="AE29" s="12" t="s">
        <v>485</v>
      </c>
      <c r="AF29" s="12" t="s">
        <v>486</v>
      </c>
      <c r="AG29" s="12" t="s">
        <v>373</v>
      </c>
      <c r="AH29" s="12" t="s">
        <v>374</v>
      </c>
      <c r="AI29" s="12" t="s">
        <v>375</v>
      </c>
      <c r="AJ29" s="12" t="s">
        <v>376</v>
      </c>
      <c r="AK29" s="12" t="s">
        <v>368</v>
      </c>
      <c r="AL29" s="12">
        <v>17</v>
      </c>
      <c r="AM29" s="12" t="s">
        <v>377</v>
      </c>
      <c r="AN29" s="12" t="s">
        <v>484</v>
      </c>
    </row>
    <row r="30" spans="1:40" ht="15" customHeight="1" x14ac:dyDescent="0.25">
      <c r="A30" s="13">
        <v>122790004</v>
      </c>
      <c r="B30" s="14" t="s">
        <v>579</v>
      </c>
      <c r="C30" s="15" t="s">
        <v>578</v>
      </c>
      <c r="D30" s="16" t="s">
        <v>177</v>
      </c>
      <c r="E30" s="14" t="s">
        <v>23</v>
      </c>
      <c r="F30" s="17">
        <v>30</v>
      </c>
      <c r="G30" s="17" t="s">
        <v>250</v>
      </c>
      <c r="H30" s="8" t="s">
        <v>39</v>
      </c>
      <c r="I30" s="18" t="s">
        <v>225</v>
      </c>
      <c r="J30" s="18" t="s">
        <v>328</v>
      </c>
      <c r="K30" s="14" t="s">
        <v>235</v>
      </c>
      <c r="L30" s="16">
        <v>45.397132599999999</v>
      </c>
      <c r="M30" s="16">
        <v>1.7947766000000001</v>
      </c>
      <c r="N30" s="11">
        <v>41185</v>
      </c>
      <c r="O30" s="28" t="s">
        <v>27</v>
      </c>
      <c r="P30" s="29">
        <v>8.7324196467883697E-2</v>
      </c>
      <c r="Q30" s="21">
        <v>5.0652328459878604E-2</v>
      </c>
      <c r="R30" s="14" t="s">
        <v>26</v>
      </c>
      <c r="S30" s="48" t="s">
        <v>161</v>
      </c>
      <c r="T30" s="53" t="s">
        <v>161</v>
      </c>
      <c r="U30" s="12">
        <f t="shared" si="0"/>
        <v>8.7324196467883697E-2</v>
      </c>
      <c r="V30" s="12">
        <f t="shared" si="1"/>
        <v>5.0652328459878604E-2</v>
      </c>
      <c r="W30" s="12">
        <f t="shared" si="4"/>
        <v>34.035784811728576</v>
      </c>
      <c r="X30" s="12">
        <f t="shared" si="5"/>
        <v>389.76350414224925</v>
      </c>
      <c r="AA30" s="12"/>
      <c r="AD30" s="12" t="s">
        <v>250</v>
      </c>
      <c r="AE30" s="12" t="s">
        <v>501</v>
      </c>
      <c r="AF30" s="12" t="s">
        <v>502</v>
      </c>
      <c r="AG30" s="12" t="s">
        <v>417</v>
      </c>
      <c r="AH30" s="12" t="s">
        <v>366</v>
      </c>
      <c r="AI30" s="12" t="s">
        <v>418</v>
      </c>
      <c r="AJ30" s="12" t="s">
        <v>419</v>
      </c>
      <c r="AK30" s="12" t="s">
        <v>368</v>
      </c>
      <c r="AL30" s="12" t="s">
        <v>420</v>
      </c>
      <c r="AM30" s="12" t="s">
        <v>347</v>
      </c>
      <c r="AN30" s="12" t="s">
        <v>499</v>
      </c>
    </row>
    <row r="31" spans="1:40" ht="15" customHeight="1" x14ac:dyDescent="0.25">
      <c r="A31" s="13">
        <v>122790008</v>
      </c>
      <c r="B31" s="14" t="s">
        <v>579</v>
      </c>
      <c r="C31" s="15" t="s">
        <v>578</v>
      </c>
      <c r="D31" s="16" t="s">
        <v>177</v>
      </c>
      <c r="E31" s="14" t="s">
        <v>23</v>
      </c>
      <c r="F31" s="17">
        <v>20</v>
      </c>
      <c r="G31" s="17" t="s">
        <v>254</v>
      </c>
      <c r="H31" s="18" t="s">
        <v>106</v>
      </c>
      <c r="I31" s="18" t="s">
        <v>225</v>
      </c>
      <c r="J31" s="18" t="s">
        <v>328</v>
      </c>
      <c r="K31" s="14" t="s">
        <v>229</v>
      </c>
      <c r="L31" s="16">
        <v>45.306120999999997</v>
      </c>
      <c r="M31" s="16">
        <v>2.0273835999999998</v>
      </c>
      <c r="N31" s="11">
        <v>41184</v>
      </c>
      <c r="O31" s="28" t="s">
        <v>13</v>
      </c>
      <c r="P31" s="29">
        <v>1.3000000000000002E-3</v>
      </c>
      <c r="Q31" s="54" t="s">
        <v>161</v>
      </c>
      <c r="R31" s="14" t="s">
        <v>26</v>
      </c>
      <c r="S31" s="16" t="s">
        <v>601</v>
      </c>
      <c r="T31" s="53" t="s">
        <v>161</v>
      </c>
      <c r="U31" s="12">
        <f t="shared" si="0"/>
        <v>1.3000000000000002E-3</v>
      </c>
      <c r="V31" s="12">
        <f t="shared" si="1"/>
        <v>6.5000000000000008E-4</v>
      </c>
      <c r="W31" s="12">
        <f t="shared" si="4"/>
        <v>3076.9230769230767</v>
      </c>
      <c r="X31" s="12">
        <f t="shared" si="5"/>
        <v>2366863.9053254435</v>
      </c>
      <c r="AA31" s="12"/>
      <c r="AD31" s="12" t="s">
        <v>254</v>
      </c>
      <c r="AE31" s="12" t="s">
        <v>475</v>
      </c>
      <c r="AF31" s="12" t="s">
        <v>476</v>
      </c>
      <c r="AG31" s="12" t="s">
        <v>373</v>
      </c>
      <c r="AH31" s="12" t="s">
        <v>374</v>
      </c>
      <c r="AI31" s="12" t="s">
        <v>375</v>
      </c>
      <c r="AJ31" s="12" t="s">
        <v>376</v>
      </c>
      <c r="AK31" s="12" t="s">
        <v>368</v>
      </c>
      <c r="AL31" s="12">
        <v>17</v>
      </c>
      <c r="AM31" s="12" t="s">
        <v>377</v>
      </c>
      <c r="AN31" s="12" t="s">
        <v>477</v>
      </c>
    </row>
    <row r="32" spans="1:40" ht="15" customHeight="1" x14ac:dyDescent="0.25">
      <c r="A32" s="13">
        <v>122790004</v>
      </c>
      <c r="B32" s="14" t="s">
        <v>579</v>
      </c>
      <c r="C32" s="15" t="s">
        <v>578</v>
      </c>
      <c r="D32" s="16" t="s">
        <v>177</v>
      </c>
      <c r="E32" s="14" t="s">
        <v>23</v>
      </c>
      <c r="F32" s="17">
        <v>30</v>
      </c>
      <c r="G32" s="17" t="s">
        <v>250</v>
      </c>
      <c r="H32" s="8" t="s">
        <v>39</v>
      </c>
      <c r="I32" s="18" t="s">
        <v>225</v>
      </c>
      <c r="J32" s="18" t="s">
        <v>328</v>
      </c>
      <c r="K32" s="14" t="s">
        <v>235</v>
      </c>
      <c r="L32" s="16">
        <v>45.397132599999999</v>
      </c>
      <c r="M32" s="16">
        <v>1.7947766000000001</v>
      </c>
      <c r="N32" s="11">
        <v>41185</v>
      </c>
      <c r="O32" s="28" t="s">
        <v>31</v>
      </c>
      <c r="P32" s="29">
        <v>7.5</v>
      </c>
      <c r="Q32" s="54" t="s">
        <v>161</v>
      </c>
      <c r="R32" s="14"/>
      <c r="S32" s="16" t="s">
        <v>601</v>
      </c>
      <c r="T32" s="53" t="s">
        <v>161</v>
      </c>
      <c r="U32" s="12">
        <f t="shared" si="0"/>
        <v>7.5</v>
      </c>
      <c r="V32" s="12">
        <f t="shared" si="1"/>
        <v>3.75</v>
      </c>
      <c r="W32" s="12">
        <f t="shared" si="4"/>
        <v>0.53333333333333333</v>
      </c>
      <c r="X32" s="12">
        <f t="shared" si="5"/>
        <v>7.1111111111111111E-2</v>
      </c>
      <c r="AA32" s="12"/>
      <c r="AD32" s="12" t="s">
        <v>250</v>
      </c>
      <c r="AE32" s="12" t="s">
        <v>501</v>
      </c>
      <c r="AF32" s="12" t="s">
        <v>502</v>
      </c>
      <c r="AG32" s="12" t="s">
        <v>417</v>
      </c>
      <c r="AH32" s="12" t="s">
        <v>366</v>
      </c>
      <c r="AI32" s="12" t="s">
        <v>418</v>
      </c>
      <c r="AJ32" s="12" t="s">
        <v>419</v>
      </c>
      <c r="AK32" s="12" t="s">
        <v>368</v>
      </c>
      <c r="AL32" s="12" t="s">
        <v>420</v>
      </c>
      <c r="AM32" s="12" t="s">
        <v>347</v>
      </c>
      <c r="AN32" s="12" t="s">
        <v>499</v>
      </c>
    </row>
    <row r="33" spans="1:40" ht="15" customHeight="1" x14ac:dyDescent="0.25">
      <c r="A33" s="13">
        <v>122790005</v>
      </c>
      <c r="B33" s="14" t="s">
        <v>579</v>
      </c>
      <c r="C33" s="15" t="s">
        <v>578</v>
      </c>
      <c r="D33" s="16" t="s">
        <v>177</v>
      </c>
      <c r="E33" s="14" t="s">
        <v>23</v>
      </c>
      <c r="F33" s="17">
        <v>29</v>
      </c>
      <c r="G33" s="17" t="s">
        <v>251</v>
      </c>
      <c r="H33" s="8" t="s">
        <v>39</v>
      </c>
      <c r="I33" s="18" t="s">
        <v>227</v>
      </c>
      <c r="J33" s="18" t="s">
        <v>328</v>
      </c>
      <c r="K33" s="14" t="s">
        <v>236</v>
      </c>
      <c r="L33" s="16">
        <v>45.397886300000003</v>
      </c>
      <c r="M33" s="16">
        <v>1.7945173999999999</v>
      </c>
      <c r="N33" s="11">
        <v>41185</v>
      </c>
      <c r="O33" s="28" t="s">
        <v>22</v>
      </c>
      <c r="P33" s="29">
        <v>5.9999999999999995E-5</v>
      </c>
      <c r="Q33" s="54" t="s">
        <v>161</v>
      </c>
      <c r="R33" s="14" t="s">
        <v>26</v>
      </c>
      <c r="S33" s="16" t="s">
        <v>601</v>
      </c>
      <c r="T33" s="53" t="s">
        <v>161</v>
      </c>
      <c r="U33" s="12">
        <f t="shared" si="0"/>
        <v>5.9999999999999995E-5</v>
      </c>
      <c r="V33" s="12">
        <f t="shared" si="1"/>
        <v>2.9999999999999997E-5</v>
      </c>
      <c r="W33" s="12">
        <f t="shared" si="4"/>
        <v>66666.666666666672</v>
      </c>
      <c r="X33" s="12">
        <f t="shared" si="5"/>
        <v>1111111111.1111112</v>
      </c>
      <c r="AA33" s="12"/>
      <c r="AD33" s="12" t="s">
        <v>251</v>
      </c>
      <c r="AE33" s="12" t="s">
        <v>503</v>
      </c>
      <c r="AF33" s="12" t="s">
        <v>504</v>
      </c>
      <c r="AG33" s="12" t="s">
        <v>417</v>
      </c>
      <c r="AH33" s="12" t="s">
        <v>366</v>
      </c>
      <c r="AI33" s="12" t="s">
        <v>418</v>
      </c>
      <c r="AJ33" s="12" t="s">
        <v>419</v>
      </c>
      <c r="AK33" s="12" t="s">
        <v>368</v>
      </c>
      <c r="AL33" s="12" t="s">
        <v>420</v>
      </c>
      <c r="AM33" s="12" t="s">
        <v>347</v>
      </c>
      <c r="AN33" s="12" t="s">
        <v>499</v>
      </c>
    </row>
    <row r="34" spans="1:40" ht="15" customHeight="1" x14ac:dyDescent="0.25">
      <c r="A34" s="13">
        <v>122790005</v>
      </c>
      <c r="B34" s="14" t="s">
        <v>579</v>
      </c>
      <c r="C34" s="15" t="s">
        <v>578</v>
      </c>
      <c r="D34" s="16" t="s">
        <v>177</v>
      </c>
      <c r="E34" s="14" t="s">
        <v>23</v>
      </c>
      <c r="F34" s="17">
        <v>29</v>
      </c>
      <c r="G34" s="17" t="s">
        <v>251</v>
      </c>
      <c r="H34" s="8" t="s">
        <v>39</v>
      </c>
      <c r="I34" s="18" t="s">
        <v>227</v>
      </c>
      <c r="J34" s="18" t="s">
        <v>328</v>
      </c>
      <c r="K34" s="14" t="s">
        <v>236</v>
      </c>
      <c r="L34" s="16">
        <v>45.397886300000003</v>
      </c>
      <c r="M34" s="16">
        <v>1.7945173999999999</v>
      </c>
      <c r="N34" s="11">
        <v>41185</v>
      </c>
      <c r="O34" s="28" t="s">
        <v>16</v>
      </c>
      <c r="P34" s="29">
        <v>1.5000000000000001E-2</v>
      </c>
      <c r="Q34" s="54" t="s">
        <v>161</v>
      </c>
      <c r="R34" s="14" t="s">
        <v>26</v>
      </c>
      <c r="S34" s="16" t="s">
        <v>601</v>
      </c>
      <c r="T34" s="53" t="s">
        <v>161</v>
      </c>
      <c r="U34" s="12">
        <f t="shared" si="0"/>
        <v>1.5000000000000001E-2</v>
      </c>
      <c r="V34" s="12">
        <f t="shared" si="1"/>
        <v>7.5000000000000006E-3</v>
      </c>
      <c r="W34" s="12">
        <f t="shared" si="4"/>
        <v>266.66666666666663</v>
      </c>
      <c r="X34" s="12">
        <f t="shared" si="5"/>
        <v>17777.777777777774</v>
      </c>
      <c r="AA34" s="12"/>
      <c r="AD34" s="12" t="s">
        <v>251</v>
      </c>
      <c r="AE34" s="12" t="s">
        <v>503</v>
      </c>
      <c r="AF34" s="12" t="s">
        <v>504</v>
      </c>
      <c r="AG34" s="12" t="s">
        <v>417</v>
      </c>
      <c r="AH34" s="12" t="s">
        <v>366</v>
      </c>
      <c r="AI34" s="12" t="s">
        <v>418</v>
      </c>
      <c r="AJ34" s="12" t="s">
        <v>419</v>
      </c>
      <c r="AK34" s="12" t="s">
        <v>368</v>
      </c>
      <c r="AL34" s="12" t="s">
        <v>420</v>
      </c>
      <c r="AM34" s="12" t="s">
        <v>347</v>
      </c>
      <c r="AN34" s="12" t="s">
        <v>499</v>
      </c>
    </row>
    <row r="35" spans="1:40" ht="15" customHeight="1" x14ac:dyDescent="0.25">
      <c r="A35" s="13">
        <v>122790005</v>
      </c>
      <c r="B35" s="14" t="s">
        <v>579</v>
      </c>
      <c r="C35" s="15" t="s">
        <v>578</v>
      </c>
      <c r="D35" s="16" t="s">
        <v>177</v>
      </c>
      <c r="E35" s="14" t="s">
        <v>23</v>
      </c>
      <c r="F35" s="17">
        <v>29</v>
      </c>
      <c r="G35" s="17" t="s">
        <v>251</v>
      </c>
      <c r="H35" s="8" t="s">
        <v>39</v>
      </c>
      <c r="I35" s="18" t="s">
        <v>227</v>
      </c>
      <c r="J35" s="18" t="s">
        <v>328</v>
      </c>
      <c r="K35" s="14" t="s">
        <v>236</v>
      </c>
      <c r="L35" s="16">
        <v>45.397886300000003</v>
      </c>
      <c r="M35" s="16">
        <v>1.7945173999999999</v>
      </c>
      <c r="N35" s="11">
        <v>41185</v>
      </c>
      <c r="O35" s="28" t="s">
        <v>28</v>
      </c>
      <c r="P35" s="29">
        <v>2.6000000000000003E-3</v>
      </c>
      <c r="Q35" s="54" t="s">
        <v>161</v>
      </c>
      <c r="R35" s="14" t="s">
        <v>26</v>
      </c>
      <c r="S35" s="16" t="s">
        <v>601</v>
      </c>
      <c r="T35" s="53" t="s">
        <v>161</v>
      </c>
      <c r="U35" s="12">
        <f t="shared" si="0"/>
        <v>2.6000000000000003E-3</v>
      </c>
      <c r="V35" s="12">
        <f t="shared" si="1"/>
        <v>1.3000000000000002E-3</v>
      </c>
      <c r="W35" s="12">
        <f t="shared" si="4"/>
        <v>1538.4615384615383</v>
      </c>
      <c r="X35" s="12">
        <f t="shared" si="5"/>
        <v>591715.97633136087</v>
      </c>
      <c r="AA35" s="12"/>
      <c r="AD35" s="12" t="s">
        <v>251</v>
      </c>
      <c r="AE35" s="12" t="s">
        <v>503</v>
      </c>
      <c r="AF35" s="12" t="s">
        <v>504</v>
      </c>
      <c r="AG35" s="12" t="s">
        <v>417</v>
      </c>
      <c r="AH35" s="12" t="s">
        <v>366</v>
      </c>
      <c r="AI35" s="12" t="s">
        <v>418</v>
      </c>
      <c r="AJ35" s="12" t="s">
        <v>419</v>
      </c>
      <c r="AK35" s="12" t="s">
        <v>368</v>
      </c>
      <c r="AL35" s="12" t="s">
        <v>420</v>
      </c>
      <c r="AM35" s="12" t="s">
        <v>347</v>
      </c>
      <c r="AN35" s="12" t="s">
        <v>499</v>
      </c>
    </row>
    <row r="36" spans="1:40" ht="15" customHeight="1" x14ac:dyDescent="0.25">
      <c r="A36" s="13">
        <v>122790005</v>
      </c>
      <c r="B36" s="14" t="s">
        <v>579</v>
      </c>
      <c r="C36" s="15" t="s">
        <v>578</v>
      </c>
      <c r="D36" s="16" t="s">
        <v>177</v>
      </c>
      <c r="E36" s="14" t="s">
        <v>23</v>
      </c>
      <c r="F36" s="17">
        <v>29</v>
      </c>
      <c r="G36" s="17" t="s">
        <v>251</v>
      </c>
      <c r="H36" s="8" t="s">
        <v>39</v>
      </c>
      <c r="I36" s="18" t="s">
        <v>227</v>
      </c>
      <c r="J36" s="18" t="s">
        <v>328</v>
      </c>
      <c r="K36" s="14" t="s">
        <v>236</v>
      </c>
      <c r="L36" s="16">
        <v>45.397886300000003</v>
      </c>
      <c r="M36" s="16">
        <v>1.7945173999999999</v>
      </c>
      <c r="N36" s="11">
        <v>41185</v>
      </c>
      <c r="O36" s="28" t="s">
        <v>25</v>
      </c>
      <c r="P36" s="29">
        <v>1.12564224812412E-2</v>
      </c>
      <c r="Q36" s="21">
        <v>5.7618882449261295E-3</v>
      </c>
      <c r="R36" s="14" t="s">
        <v>26</v>
      </c>
      <c r="S36" s="48" t="s">
        <v>161</v>
      </c>
      <c r="T36" s="53" t="s">
        <v>161</v>
      </c>
      <c r="U36" s="12">
        <f t="shared" si="0"/>
        <v>1.12564224812412E-2</v>
      </c>
      <c r="V36" s="12">
        <f t="shared" si="1"/>
        <v>5.7618882449261295E-3</v>
      </c>
      <c r="W36" s="12">
        <f t="shared" si="4"/>
        <v>339.05544527411843</v>
      </c>
      <c r="X36" s="12">
        <f t="shared" si="5"/>
        <v>30121.066070428104</v>
      </c>
      <c r="AA36" s="12"/>
      <c r="AD36" s="12" t="s">
        <v>251</v>
      </c>
      <c r="AE36" s="12" t="s">
        <v>503</v>
      </c>
      <c r="AF36" s="12" t="s">
        <v>504</v>
      </c>
      <c r="AG36" s="12" t="s">
        <v>417</v>
      </c>
      <c r="AH36" s="12" t="s">
        <v>366</v>
      </c>
      <c r="AI36" s="12" t="s">
        <v>418</v>
      </c>
      <c r="AJ36" s="12" t="s">
        <v>419</v>
      </c>
      <c r="AK36" s="12" t="s">
        <v>368</v>
      </c>
      <c r="AL36" s="12" t="s">
        <v>420</v>
      </c>
      <c r="AM36" s="12" t="s">
        <v>347</v>
      </c>
      <c r="AN36" s="12" t="s">
        <v>499</v>
      </c>
    </row>
    <row r="37" spans="1:40" ht="15" customHeight="1" x14ac:dyDescent="0.25">
      <c r="A37" s="13">
        <v>122790009</v>
      </c>
      <c r="B37" s="14" t="s">
        <v>579</v>
      </c>
      <c r="C37" s="15" t="s">
        <v>578</v>
      </c>
      <c r="D37" s="16" t="s">
        <v>177</v>
      </c>
      <c r="E37" s="14" t="s">
        <v>23</v>
      </c>
      <c r="F37" s="17">
        <v>21</v>
      </c>
      <c r="G37" s="17" t="s">
        <v>255</v>
      </c>
      <c r="H37" s="18" t="s">
        <v>106</v>
      </c>
      <c r="I37" s="18" t="s">
        <v>225</v>
      </c>
      <c r="J37" s="18" t="s">
        <v>328</v>
      </c>
      <c r="K37" s="14" t="s">
        <v>230</v>
      </c>
      <c r="L37" s="14">
        <v>45.376079099999998</v>
      </c>
      <c r="M37" s="14">
        <v>2.0306057000000002</v>
      </c>
      <c r="N37" s="11">
        <v>41184</v>
      </c>
      <c r="O37" s="28" t="s">
        <v>13</v>
      </c>
      <c r="P37" s="29">
        <v>1.3000000000000002E-3</v>
      </c>
      <c r="Q37" s="54" t="s">
        <v>161</v>
      </c>
      <c r="R37" s="14" t="s">
        <v>26</v>
      </c>
      <c r="S37" s="16" t="s">
        <v>601</v>
      </c>
      <c r="T37" s="53" t="s">
        <v>161</v>
      </c>
      <c r="U37" s="12">
        <f t="shared" si="0"/>
        <v>1.3000000000000002E-3</v>
      </c>
      <c r="V37" s="12">
        <f t="shared" si="1"/>
        <v>6.5000000000000008E-4</v>
      </c>
      <c r="W37" s="12">
        <f t="shared" si="4"/>
        <v>3076.9230769230767</v>
      </c>
      <c r="X37" s="12">
        <f t="shared" si="5"/>
        <v>2366863.9053254435</v>
      </c>
      <c r="AA37" s="12"/>
      <c r="AD37" s="12" t="s">
        <v>255</v>
      </c>
      <c r="AE37" s="12" t="s">
        <v>480</v>
      </c>
      <c r="AF37" s="12" t="s">
        <v>481</v>
      </c>
      <c r="AG37" s="12" t="s">
        <v>402</v>
      </c>
      <c r="AH37" s="12" t="s">
        <v>374</v>
      </c>
      <c r="AI37" s="12" t="s">
        <v>403</v>
      </c>
      <c r="AJ37" s="12" t="s">
        <v>376</v>
      </c>
      <c r="AK37" s="12" t="s">
        <v>368</v>
      </c>
      <c r="AL37" s="12">
        <v>14</v>
      </c>
      <c r="AM37" s="12" t="s">
        <v>347</v>
      </c>
      <c r="AN37" s="12" t="s">
        <v>458</v>
      </c>
    </row>
    <row r="38" spans="1:40" ht="15" customHeight="1" x14ac:dyDescent="0.25">
      <c r="A38" s="13">
        <v>122790005</v>
      </c>
      <c r="B38" s="14" t="s">
        <v>579</v>
      </c>
      <c r="C38" s="15" t="s">
        <v>578</v>
      </c>
      <c r="D38" s="16" t="s">
        <v>177</v>
      </c>
      <c r="E38" s="14" t="s">
        <v>23</v>
      </c>
      <c r="F38" s="17">
        <v>29</v>
      </c>
      <c r="G38" s="17" t="s">
        <v>251</v>
      </c>
      <c r="H38" s="8" t="s">
        <v>39</v>
      </c>
      <c r="I38" s="18" t="s">
        <v>227</v>
      </c>
      <c r="J38" s="18" t="s">
        <v>328</v>
      </c>
      <c r="K38" s="14" t="s">
        <v>236</v>
      </c>
      <c r="L38" s="16">
        <v>45.397886300000003</v>
      </c>
      <c r="M38" s="16">
        <v>1.7945173999999999</v>
      </c>
      <c r="N38" s="11">
        <v>41185</v>
      </c>
      <c r="O38" s="28" t="s">
        <v>27</v>
      </c>
      <c r="P38" s="29">
        <v>5.9356982057196604E-2</v>
      </c>
      <c r="Q38" s="21">
        <v>4.3987546632404902E-2</v>
      </c>
      <c r="R38" s="14" t="s">
        <v>26</v>
      </c>
      <c r="S38" s="48" t="s">
        <v>161</v>
      </c>
      <c r="T38" s="53" t="s">
        <v>161</v>
      </c>
      <c r="U38" s="12">
        <f t="shared" si="0"/>
        <v>5.9356982057196604E-2</v>
      </c>
      <c r="V38" s="12">
        <f t="shared" si="1"/>
        <v>4.3987546632404902E-2</v>
      </c>
      <c r="W38" s="12">
        <f t="shared" si="4"/>
        <v>30.676960779398492</v>
      </c>
      <c r="X38" s="12">
        <f t="shared" si="5"/>
        <v>516.82143727991524</v>
      </c>
      <c r="AA38" s="12"/>
      <c r="AD38" s="12" t="s">
        <v>251</v>
      </c>
      <c r="AE38" s="12" t="s">
        <v>503</v>
      </c>
      <c r="AF38" s="12" t="s">
        <v>504</v>
      </c>
      <c r="AG38" s="12" t="s">
        <v>417</v>
      </c>
      <c r="AH38" s="12" t="s">
        <v>366</v>
      </c>
      <c r="AI38" s="12" t="s">
        <v>418</v>
      </c>
      <c r="AJ38" s="12" t="s">
        <v>419</v>
      </c>
      <c r="AK38" s="12" t="s">
        <v>368</v>
      </c>
      <c r="AL38" s="12" t="s">
        <v>420</v>
      </c>
      <c r="AM38" s="12" t="s">
        <v>347</v>
      </c>
      <c r="AN38" s="12" t="s">
        <v>499</v>
      </c>
    </row>
    <row r="39" spans="1:40" ht="15" customHeight="1" x14ac:dyDescent="0.25">
      <c r="A39" s="13">
        <v>122790010</v>
      </c>
      <c r="B39" s="14" t="s">
        <v>579</v>
      </c>
      <c r="C39" s="15" t="s">
        <v>578</v>
      </c>
      <c r="D39" s="16" t="s">
        <v>177</v>
      </c>
      <c r="E39" s="14" t="s">
        <v>23</v>
      </c>
      <c r="F39" s="17">
        <v>17</v>
      </c>
      <c r="G39" s="17" t="s">
        <v>256</v>
      </c>
      <c r="H39" s="18" t="str">
        <f>RIGHT(K39,9)</f>
        <v>Secteur 2</v>
      </c>
      <c r="I39" s="18" t="s">
        <v>325</v>
      </c>
      <c r="J39" s="18" t="s">
        <v>325</v>
      </c>
      <c r="K39" s="14" t="s">
        <v>33</v>
      </c>
      <c r="L39" s="14">
        <v>45.498643800000004</v>
      </c>
      <c r="M39" s="14">
        <v>2.0990872</v>
      </c>
      <c r="N39" s="11">
        <v>41184</v>
      </c>
      <c r="O39" s="28" t="s">
        <v>13</v>
      </c>
      <c r="P39" s="29">
        <v>2.5879551354757399E-3</v>
      </c>
      <c r="Q39" s="21">
        <v>1.0351820541903002E-3</v>
      </c>
      <c r="R39" s="14" t="s">
        <v>26</v>
      </c>
      <c r="S39" s="48" t="s">
        <v>161</v>
      </c>
      <c r="T39" s="53" t="s">
        <v>161</v>
      </c>
      <c r="U39" s="12">
        <f t="shared" si="0"/>
        <v>2.5879551354757399E-3</v>
      </c>
      <c r="V39" s="12">
        <f t="shared" si="1"/>
        <v>1.0351820541903002E-3</v>
      </c>
      <c r="W39" s="12">
        <f t="shared" si="4"/>
        <v>2415.0341380825448</v>
      </c>
      <c r="X39" s="12">
        <f t="shared" si="5"/>
        <v>933182.38209666358</v>
      </c>
      <c r="AA39" s="12"/>
      <c r="AD39" s="12" t="s">
        <v>256</v>
      </c>
      <c r="AE39" s="12" t="s">
        <v>535</v>
      </c>
      <c r="AF39" s="12" t="s">
        <v>536</v>
      </c>
      <c r="AG39" s="12" t="s">
        <v>402</v>
      </c>
      <c r="AH39" s="12" t="s">
        <v>374</v>
      </c>
      <c r="AI39" s="12" t="s">
        <v>403</v>
      </c>
      <c r="AJ39" s="12" t="s">
        <v>376</v>
      </c>
      <c r="AK39" s="12" t="s">
        <v>368</v>
      </c>
      <c r="AL39" s="12">
        <v>14</v>
      </c>
      <c r="AM39" s="12" t="s">
        <v>347</v>
      </c>
      <c r="AN39" s="12" t="s">
        <v>458</v>
      </c>
    </row>
    <row r="40" spans="1:40" ht="15" customHeight="1" x14ac:dyDescent="0.25">
      <c r="A40" s="13">
        <v>122790005</v>
      </c>
      <c r="B40" s="14" t="s">
        <v>579</v>
      </c>
      <c r="C40" s="15" t="s">
        <v>578</v>
      </c>
      <c r="D40" s="16" t="s">
        <v>177</v>
      </c>
      <c r="E40" s="14" t="s">
        <v>23</v>
      </c>
      <c r="F40" s="17">
        <v>29</v>
      </c>
      <c r="G40" s="17" t="s">
        <v>251</v>
      </c>
      <c r="H40" s="8" t="s">
        <v>39</v>
      </c>
      <c r="I40" s="18" t="s">
        <v>227</v>
      </c>
      <c r="J40" s="18" t="s">
        <v>328</v>
      </c>
      <c r="K40" s="14" t="s">
        <v>236</v>
      </c>
      <c r="L40" s="16">
        <v>45.397886300000003</v>
      </c>
      <c r="M40" s="16">
        <v>1.7945173999999999</v>
      </c>
      <c r="N40" s="11">
        <v>41185</v>
      </c>
      <c r="O40" s="28" t="s">
        <v>31</v>
      </c>
      <c r="P40" s="29">
        <v>7.5</v>
      </c>
      <c r="Q40" s="54" t="s">
        <v>161</v>
      </c>
      <c r="R40" s="14"/>
      <c r="S40" s="16" t="s">
        <v>601</v>
      </c>
      <c r="T40" s="53" t="s">
        <v>161</v>
      </c>
      <c r="U40" s="12">
        <f t="shared" si="0"/>
        <v>7.5</v>
      </c>
      <c r="V40" s="12">
        <f t="shared" si="1"/>
        <v>3.75</v>
      </c>
      <c r="W40" s="12">
        <f t="shared" si="4"/>
        <v>0.53333333333333333</v>
      </c>
      <c r="X40" s="12">
        <f t="shared" si="5"/>
        <v>7.1111111111111111E-2</v>
      </c>
      <c r="AA40" s="12"/>
      <c r="AD40" s="12" t="s">
        <v>251</v>
      </c>
      <c r="AE40" s="12" t="s">
        <v>503</v>
      </c>
      <c r="AF40" s="12" t="s">
        <v>504</v>
      </c>
      <c r="AG40" s="12" t="s">
        <v>417</v>
      </c>
      <c r="AH40" s="12" t="s">
        <v>366</v>
      </c>
      <c r="AI40" s="12" t="s">
        <v>418</v>
      </c>
      <c r="AJ40" s="12" t="s">
        <v>419</v>
      </c>
      <c r="AK40" s="12" t="s">
        <v>368</v>
      </c>
      <c r="AL40" s="12" t="s">
        <v>420</v>
      </c>
      <c r="AM40" s="12" t="s">
        <v>347</v>
      </c>
      <c r="AN40" s="12" t="s">
        <v>499</v>
      </c>
    </row>
    <row r="41" spans="1:40" ht="15" customHeight="1" x14ac:dyDescent="0.25">
      <c r="A41" s="13">
        <v>122790006</v>
      </c>
      <c r="B41" s="14" t="s">
        <v>579</v>
      </c>
      <c r="C41" s="15" t="s">
        <v>578</v>
      </c>
      <c r="D41" s="16" t="s">
        <v>177</v>
      </c>
      <c r="E41" s="14" t="s">
        <v>23</v>
      </c>
      <c r="F41" s="17">
        <v>15</v>
      </c>
      <c r="G41" s="17" t="s">
        <v>252</v>
      </c>
      <c r="H41" s="8" t="s">
        <v>35</v>
      </c>
      <c r="I41" s="18" t="s">
        <v>225</v>
      </c>
      <c r="J41" s="18" t="s">
        <v>328</v>
      </c>
      <c r="K41" s="14" t="s">
        <v>101</v>
      </c>
      <c r="L41" s="16">
        <v>45.382145000000001</v>
      </c>
      <c r="M41" s="16">
        <v>2.1295809999999999</v>
      </c>
      <c r="N41" s="11">
        <v>41184</v>
      </c>
      <c r="O41" s="28" t="s">
        <v>22</v>
      </c>
      <c r="P41" s="29">
        <v>9.6301833451327402E-5</v>
      </c>
      <c r="Q41" s="21">
        <v>6.7658463528494703E-5</v>
      </c>
      <c r="R41" s="14" t="s">
        <v>26</v>
      </c>
      <c r="S41" s="48" t="s">
        <v>161</v>
      </c>
      <c r="T41" s="53" t="s">
        <v>161</v>
      </c>
      <c r="U41" s="12">
        <f t="shared" si="0"/>
        <v>9.6301833451327402E-5</v>
      </c>
      <c r="V41" s="12">
        <f t="shared" si="1"/>
        <v>6.7658463528494703E-5</v>
      </c>
      <c r="W41" s="12">
        <f t="shared" si="4"/>
        <v>21037.314203484348</v>
      </c>
      <c r="X41" s="12">
        <f t="shared" si="5"/>
        <v>218451855.47912714</v>
      </c>
      <c r="AA41" s="12"/>
      <c r="AD41" s="12" t="s">
        <v>252</v>
      </c>
      <c r="AE41" s="12" t="s">
        <v>482</v>
      </c>
      <c r="AF41" s="12" t="s">
        <v>483</v>
      </c>
      <c r="AG41" s="12" t="s">
        <v>373</v>
      </c>
      <c r="AH41" s="12" t="s">
        <v>374</v>
      </c>
      <c r="AI41" s="12" t="s">
        <v>375</v>
      </c>
      <c r="AJ41" s="12" t="s">
        <v>376</v>
      </c>
      <c r="AK41" s="12" t="s">
        <v>368</v>
      </c>
      <c r="AL41" s="12">
        <v>17</v>
      </c>
      <c r="AM41" s="12" t="s">
        <v>377</v>
      </c>
      <c r="AN41" s="12" t="s">
        <v>484</v>
      </c>
    </row>
    <row r="42" spans="1:40" ht="15" customHeight="1" x14ac:dyDescent="0.25">
      <c r="A42" s="13">
        <v>122790006</v>
      </c>
      <c r="B42" s="14" t="s">
        <v>579</v>
      </c>
      <c r="C42" s="15" t="s">
        <v>578</v>
      </c>
      <c r="D42" s="16" t="s">
        <v>177</v>
      </c>
      <c r="E42" s="14" t="s">
        <v>23</v>
      </c>
      <c r="F42" s="17">
        <v>15</v>
      </c>
      <c r="G42" s="17" t="s">
        <v>252</v>
      </c>
      <c r="H42" s="8" t="s">
        <v>35</v>
      </c>
      <c r="I42" s="18" t="s">
        <v>225</v>
      </c>
      <c r="J42" s="18" t="s">
        <v>328</v>
      </c>
      <c r="K42" s="14" t="s">
        <v>101</v>
      </c>
      <c r="L42" s="16">
        <v>45.382145000000001</v>
      </c>
      <c r="M42" s="16">
        <v>2.1295809999999999</v>
      </c>
      <c r="N42" s="11">
        <v>41184</v>
      </c>
      <c r="O42" s="28" t="s">
        <v>16</v>
      </c>
      <c r="P42" s="29">
        <v>1.5000000000000001E-2</v>
      </c>
      <c r="Q42" s="54" t="s">
        <v>161</v>
      </c>
      <c r="R42" s="14" t="s">
        <v>26</v>
      </c>
      <c r="S42" s="16" t="s">
        <v>601</v>
      </c>
      <c r="T42" s="53" t="s">
        <v>161</v>
      </c>
      <c r="U42" s="12">
        <f t="shared" si="0"/>
        <v>1.5000000000000001E-2</v>
      </c>
      <c r="V42" s="12">
        <f t="shared" si="1"/>
        <v>7.5000000000000006E-3</v>
      </c>
      <c r="W42" s="12">
        <f t="shared" si="4"/>
        <v>266.66666666666663</v>
      </c>
      <c r="X42" s="12">
        <f t="shared" si="5"/>
        <v>17777.777777777774</v>
      </c>
      <c r="AA42" s="12"/>
      <c r="AD42" s="12" t="s">
        <v>252</v>
      </c>
      <c r="AE42" s="12" t="s">
        <v>482</v>
      </c>
      <c r="AF42" s="12" t="s">
        <v>483</v>
      </c>
      <c r="AG42" s="12" t="s">
        <v>373</v>
      </c>
      <c r="AH42" s="12" t="s">
        <v>374</v>
      </c>
      <c r="AI42" s="12" t="s">
        <v>375</v>
      </c>
      <c r="AJ42" s="12" t="s">
        <v>376</v>
      </c>
      <c r="AK42" s="12" t="s">
        <v>368</v>
      </c>
      <c r="AL42" s="12">
        <v>17</v>
      </c>
      <c r="AM42" s="12" t="s">
        <v>377</v>
      </c>
      <c r="AN42" s="12" t="s">
        <v>484</v>
      </c>
    </row>
    <row r="43" spans="1:40" ht="15" customHeight="1" x14ac:dyDescent="0.25">
      <c r="A43" s="13">
        <v>122790006</v>
      </c>
      <c r="B43" s="14" t="s">
        <v>579</v>
      </c>
      <c r="C43" s="15" t="s">
        <v>578</v>
      </c>
      <c r="D43" s="16" t="s">
        <v>177</v>
      </c>
      <c r="E43" s="14" t="s">
        <v>23</v>
      </c>
      <c r="F43" s="17">
        <v>15</v>
      </c>
      <c r="G43" s="17" t="s">
        <v>252</v>
      </c>
      <c r="H43" s="8" t="s">
        <v>35</v>
      </c>
      <c r="I43" s="18" t="s">
        <v>225</v>
      </c>
      <c r="J43" s="18" t="s">
        <v>328</v>
      </c>
      <c r="K43" s="14" t="s">
        <v>101</v>
      </c>
      <c r="L43" s="14">
        <v>45.382145000000001</v>
      </c>
      <c r="M43" s="14">
        <v>2.1295809999999999</v>
      </c>
      <c r="N43" s="11">
        <v>41184</v>
      </c>
      <c r="O43" s="28" t="s">
        <v>28</v>
      </c>
      <c r="P43" s="29">
        <v>2.5461533925824598E-3</v>
      </c>
      <c r="Q43" s="21">
        <v>1.8176040166729801E-3</v>
      </c>
      <c r="R43" s="14" t="s">
        <v>26</v>
      </c>
      <c r="S43" s="48" t="s">
        <v>161</v>
      </c>
      <c r="T43" s="53" t="s">
        <v>161</v>
      </c>
      <c r="U43" s="12">
        <f t="shared" si="0"/>
        <v>2.5461533925824598E-3</v>
      </c>
      <c r="V43" s="12">
        <f t="shared" si="1"/>
        <v>1.8176040166729801E-3</v>
      </c>
      <c r="W43" s="12">
        <f t="shared" si="4"/>
        <v>770.70116694914282</v>
      </c>
      <c r="X43" s="12">
        <f t="shared" si="5"/>
        <v>302692.35514025809</v>
      </c>
      <c r="AA43" s="12"/>
      <c r="AD43" s="12" t="s">
        <v>252</v>
      </c>
      <c r="AE43" s="12" t="s">
        <v>482</v>
      </c>
      <c r="AF43" s="12" t="s">
        <v>483</v>
      </c>
      <c r="AG43" s="12" t="s">
        <v>373</v>
      </c>
      <c r="AH43" s="12" t="s">
        <v>374</v>
      </c>
      <c r="AI43" s="12" t="s">
        <v>375</v>
      </c>
      <c r="AJ43" s="12" t="s">
        <v>376</v>
      </c>
      <c r="AK43" s="12" t="s">
        <v>368</v>
      </c>
      <c r="AL43" s="12">
        <v>17</v>
      </c>
      <c r="AM43" s="12" t="s">
        <v>377</v>
      </c>
      <c r="AN43" s="12" t="s">
        <v>484</v>
      </c>
    </row>
    <row r="44" spans="1:40" ht="15" customHeight="1" x14ac:dyDescent="0.25">
      <c r="A44" s="13">
        <v>122790006</v>
      </c>
      <c r="B44" s="14" t="s">
        <v>579</v>
      </c>
      <c r="C44" s="15" t="s">
        <v>578</v>
      </c>
      <c r="D44" s="16" t="s">
        <v>177</v>
      </c>
      <c r="E44" s="14" t="s">
        <v>23</v>
      </c>
      <c r="F44" s="17">
        <v>15</v>
      </c>
      <c r="G44" s="17" t="s">
        <v>252</v>
      </c>
      <c r="H44" s="8" t="s">
        <v>35</v>
      </c>
      <c r="I44" s="18" t="s">
        <v>225</v>
      </c>
      <c r="J44" s="18" t="s">
        <v>328</v>
      </c>
      <c r="K44" s="14" t="s">
        <v>101</v>
      </c>
      <c r="L44" s="14">
        <v>45.382145000000001</v>
      </c>
      <c r="M44" s="14">
        <v>2.1295809999999999</v>
      </c>
      <c r="N44" s="11">
        <v>41184</v>
      </c>
      <c r="O44" s="28" t="s">
        <v>25</v>
      </c>
      <c r="P44" s="29">
        <v>9.2019021523035913E-3</v>
      </c>
      <c r="Q44" s="21">
        <v>5.6621975517902809E-3</v>
      </c>
      <c r="R44" s="14" t="s">
        <v>26</v>
      </c>
      <c r="S44" s="48" t="s">
        <v>161</v>
      </c>
      <c r="T44" s="53" t="s">
        <v>161</v>
      </c>
      <c r="U44" s="12">
        <f t="shared" si="0"/>
        <v>9.2019021523035913E-3</v>
      </c>
      <c r="V44" s="12">
        <f t="shared" si="1"/>
        <v>5.6621975517902809E-3</v>
      </c>
      <c r="W44" s="12">
        <f t="shared" si="4"/>
        <v>287.01697018061498</v>
      </c>
      <c r="X44" s="12">
        <f t="shared" si="5"/>
        <v>31191.04783229667</v>
      </c>
      <c r="AA44" s="12"/>
      <c r="AD44" s="12" t="s">
        <v>252</v>
      </c>
      <c r="AE44" s="12" t="s">
        <v>482</v>
      </c>
      <c r="AF44" s="12" t="s">
        <v>483</v>
      </c>
      <c r="AG44" s="12" t="s">
        <v>373</v>
      </c>
      <c r="AH44" s="12" t="s">
        <v>374</v>
      </c>
      <c r="AI44" s="12" t="s">
        <v>375</v>
      </c>
      <c r="AJ44" s="12" t="s">
        <v>376</v>
      </c>
      <c r="AK44" s="12" t="s">
        <v>368</v>
      </c>
      <c r="AL44" s="12">
        <v>17</v>
      </c>
      <c r="AM44" s="12" t="s">
        <v>377</v>
      </c>
      <c r="AN44" s="12" t="s">
        <v>484</v>
      </c>
    </row>
    <row r="45" spans="1:40" ht="15" customHeight="1" x14ac:dyDescent="0.25">
      <c r="A45" s="13">
        <v>122790011</v>
      </c>
      <c r="B45" s="14" t="s">
        <v>579</v>
      </c>
      <c r="C45" s="15" t="s">
        <v>578</v>
      </c>
      <c r="D45" s="16" t="s">
        <v>177</v>
      </c>
      <c r="E45" s="14" t="s">
        <v>23</v>
      </c>
      <c r="F45" s="17">
        <v>16</v>
      </c>
      <c r="G45" s="17" t="s">
        <v>257</v>
      </c>
      <c r="H45" s="18" t="str">
        <f>RIGHT(K45,9)</f>
        <v>Secteur 2</v>
      </c>
      <c r="I45" s="18" t="s">
        <v>324</v>
      </c>
      <c r="J45" s="18" t="s">
        <v>327</v>
      </c>
      <c r="K45" s="14" t="s">
        <v>32</v>
      </c>
      <c r="L45" s="14">
        <v>45.509070600000001</v>
      </c>
      <c r="M45">
        <v>2.0877753999999999</v>
      </c>
      <c r="N45" s="11">
        <v>41184</v>
      </c>
      <c r="O45" s="28" t="s">
        <v>13</v>
      </c>
      <c r="P45" s="29">
        <v>1.4432826717076202E-3</v>
      </c>
      <c r="Q45" s="21">
        <v>1.0102978701953401E-3</v>
      </c>
      <c r="R45" s="14" t="s">
        <v>26</v>
      </c>
      <c r="S45" s="48" t="s">
        <v>161</v>
      </c>
      <c r="T45" s="53" t="s">
        <v>161</v>
      </c>
      <c r="U45" s="12">
        <f t="shared" si="0"/>
        <v>1.4432826717076202E-3</v>
      </c>
      <c r="V45" s="12">
        <f t="shared" si="1"/>
        <v>1.0102978701953401E-3</v>
      </c>
      <c r="W45" s="12">
        <f t="shared" si="4"/>
        <v>1414.0101357386879</v>
      </c>
      <c r="X45" s="12">
        <f t="shared" si="5"/>
        <v>979718.08534616535</v>
      </c>
      <c r="AA45" s="12"/>
      <c r="AD45" s="12" t="s">
        <v>257</v>
      </c>
      <c r="AE45" s="12" t="s">
        <v>532</v>
      </c>
      <c r="AF45" s="12" t="s">
        <v>533</v>
      </c>
      <c r="AG45" s="12" t="s">
        <v>373</v>
      </c>
      <c r="AH45" s="12" t="s">
        <v>374</v>
      </c>
      <c r="AI45" s="12" t="s">
        <v>375</v>
      </c>
      <c r="AJ45" s="12" t="s">
        <v>376</v>
      </c>
      <c r="AK45" s="12" t="s">
        <v>368</v>
      </c>
      <c r="AL45" s="12">
        <v>17</v>
      </c>
      <c r="AM45" s="12" t="s">
        <v>377</v>
      </c>
      <c r="AN45" s="12" t="s">
        <v>534</v>
      </c>
    </row>
    <row r="46" spans="1:40" ht="15" customHeight="1" x14ac:dyDescent="0.25">
      <c r="A46" s="13">
        <v>122790006</v>
      </c>
      <c r="B46" s="14" t="s">
        <v>579</v>
      </c>
      <c r="C46" s="15" t="s">
        <v>578</v>
      </c>
      <c r="D46" s="16" t="s">
        <v>177</v>
      </c>
      <c r="E46" s="14" t="s">
        <v>23</v>
      </c>
      <c r="F46" s="17">
        <v>15</v>
      </c>
      <c r="G46" s="17" t="s">
        <v>252</v>
      </c>
      <c r="H46" s="8" t="s">
        <v>35</v>
      </c>
      <c r="I46" s="18" t="s">
        <v>225</v>
      </c>
      <c r="J46" s="18" t="s">
        <v>328</v>
      </c>
      <c r="K46" s="14" t="s">
        <v>101</v>
      </c>
      <c r="L46" s="14">
        <v>45.382145000000001</v>
      </c>
      <c r="M46" s="14">
        <v>2.1295809999999999</v>
      </c>
      <c r="N46" s="11">
        <v>41184</v>
      </c>
      <c r="O46" s="28" t="s">
        <v>27</v>
      </c>
      <c r="P46" s="29">
        <v>6.8934230251338102E-2</v>
      </c>
      <c r="Q46" s="21">
        <v>4.62156938949611E-2</v>
      </c>
      <c r="R46" s="14" t="s">
        <v>26</v>
      </c>
      <c r="S46" s="48" t="s">
        <v>161</v>
      </c>
      <c r="T46" s="53" t="s">
        <v>161</v>
      </c>
      <c r="U46" s="12">
        <f t="shared" si="0"/>
        <v>6.8934230251338102E-2</v>
      </c>
      <c r="V46" s="12">
        <f t="shared" si="1"/>
        <v>4.62156938949611E-2</v>
      </c>
      <c r="W46" s="12">
        <f t="shared" si="4"/>
        <v>32.274236295803568</v>
      </c>
      <c r="X46" s="12">
        <f t="shared" si="5"/>
        <v>468.18882546638838</v>
      </c>
      <c r="AA46" s="12"/>
      <c r="AD46" s="12" t="s">
        <v>252</v>
      </c>
      <c r="AE46" s="12" t="s">
        <v>482</v>
      </c>
      <c r="AF46" s="12" t="s">
        <v>483</v>
      </c>
      <c r="AG46" s="12" t="s">
        <v>373</v>
      </c>
      <c r="AH46" s="12" t="s">
        <v>374</v>
      </c>
      <c r="AI46" s="12" t="s">
        <v>375</v>
      </c>
      <c r="AJ46" s="12" t="s">
        <v>376</v>
      </c>
      <c r="AK46" s="12" t="s">
        <v>368</v>
      </c>
      <c r="AL46" s="12">
        <v>17</v>
      </c>
      <c r="AM46" s="12" t="s">
        <v>377</v>
      </c>
      <c r="AN46" s="12" t="s">
        <v>484</v>
      </c>
    </row>
    <row r="47" spans="1:40" ht="15" x14ac:dyDescent="0.25">
      <c r="A47" s="13">
        <v>122790012</v>
      </c>
      <c r="B47" s="14" t="s">
        <v>579</v>
      </c>
      <c r="C47" s="15" t="s">
        <v>578</v>
      </c>
      <c r="D47" s="16" t="s">
        <v>177</v>
      </c>
      <c r="E47" s="14" t="s">
        <v>23</v>
      </c>
      <c r="F47" s="17">
        <v>19</v>
      </c>
      <c r="G47" s="17" t="s">
        <v>258</v>
      </c>
      <c r="H47" s="18" t="s">
        <v>35</v>
      </c>
      <c r="I47" s="18" t="s">
        <v>325</v>
      </c>
      <c r="J47" s="18" t="s">
        <v>325</v>
      </c>
      <c r="K47" s="14" t="s">
        <v>231</v>
      </c>
      <c r="L47" s="14">
        <v>45.420504000000001</v>
      </c>
      <c r="M47" s="14">
        <v>2.08379</v>
      </c>
      <c r="N47" s="11">
        <v>41184</v>
      </c>
      <c r="O47" s="28" t="s">
        <v>13</v>
      </c>
      <c r="P47" s="29">
        <v>2.9612178954001303E-3</v>
      </c>
      <c r="Q47" s="23">
        <v>1.1844871581600499E-3</v>
      </c>
      <c r="R47" s="14" t="s">
        <v>26</v>
      </c>
      <c r="S47" s="48" t="s">
        <v>161</v>
      </c>
      <c r="T47" s="53" t="s">
        <v>161</v>
      </c>
      <c r="U47" s="12">
        <f t="shared" si="0"/>
        <v>2.9612178954001303E-3</v>
      </c>
      <c r="V47" s="12">
        <f t="shared" si="1"/>
        <v>1.1844871581600499E-3</v>
      </c>
      <c r="W47" s="12">
        <f t="shared" si="4"/>
        <v>2110.6180702570355</v>
      </c>
      <c r="X47" s="12">
        <f t="shared" si="5"/>
        <v>712753.38215928257</v>
      </c>
      <c r="AA47" s="12"/>
      <c r="AD47" s="12" t="s">
        <v>258</v>
      </c>
      <c r="AE47" s="12" t="s">
        <v>516</v>
      </c>
      <c r="AF47" s="12" t="s">
        <v>517</v>
      </c>
      <c r="AG47" s="12" t="s">
        <v>402</v>
      </c>
      <c r="AH47" s="12" t="s">
        <v>374</v>
      </c>
      <c r="AI47" s="12" t="s">
        <v>403</v>
      </c>
      <c r="AJ47" s="12" t="s">
        <v>376</v>
      </c>
      <c r="AK47" s="12" t="s">
        <v>368</v>
      </c>
      <c r="AL47" s="12">
        <v>14</v>
      </c>
      <c r="AM47" s="12" t="s">
        <v>347</v>
      </c>
      <c r="AN47" s="12" t="s">
        <v>458</v>
      </c>
    </row>
    <row r="48" spans="1:40" ht="15" customHeight="1" x14ac:dyDescent="0.25">
      <c r="A48" s="13">
        <v>122790006</v>
      </c>
      <c r="B48" s="14" t="s">
        <v>579</v>
      </c>
      <c r="C48" s="15" t="s">
        <v>578</v>
      </c>
      <c r="D48" s="16" t="s">
        <v>177</v>
      </c>
      <c r="E48" s="14" t="s">
        <v>23</v>
      </c>
      <c r="F48" s="17">
        <v>15</v>
      </c>
      <c r="G48" s="17" t="s">
        <v>252</v>
      </c>
      <c r="H48" s="8" t="s">
        <v>35</v>
      </c>
      <c r="I48" s="18" t="s">
        <v>225</v>
      </c>
      <c r="J48" s="18" t="s">
        <v>328</v>
      </c>
      <c r="K48" s="14" t="s">
        <v>101</v>
      </c>
      <c r="L48" s="14">
        <v>45.382145000000001</v>
      </c>
      <c r="M48" s="14">
        <v>2.1295809999999999</v>
      </c>
      <c r="N48" s="11">
        <v>41184</v>
      </c>
      <c r="O48" s="28" t="s">
        <v>31</v>
      </c>
      <c r="P48" s="29">
        <v>6.8</v>
      </c>
      <c r="Q48" s="54" t="s">
        <v>161</v>
      </c>
      <c r="R48" s="14"/>
      <c r="S48" s="16" t="s">
        <v>601</v>
      </c>
      <c r="T48" s="53" t="s">
        <v>161</v>
      </c>
      <c r="U48" s="12">
        <f t="shared" si="0"/>
        <v>6.8</v>
      </c>
      <c r="V48" s="12">
        <f t="shared" si="1"/>
        <v>3.4</v>
      </c>
      <c r="W48" s="12">
        <f t="shared" si="4"/>
        <v>0.58823529411764708</v>
      </c>
      <c r="X48" s="12">
        <f t="shared" si="5"/>
        <v>8.6505190311418692E-2</v>
      </c>
      <c r="AA48" s="12"/>
      <c r="AD48" s="12" t="s">
        <v>252</v>
      </c>
      <c r="AE48" s="12" t="s">
        <v>482</v>
      </c>
      <c r="AF48" s="12" t="s">
        <v>483</v>
      </c>
      <c r="AG48" s="12" t="s">
        <v>373</v>
      </c>
      <c r="AH48" s="12" t="s">
        <v>374</v>
      </c>
      <c r="AI48" s="12" t="s">
        <v>375</v>
      </c>
      <c r="AJ48" s="12" t="s">
        <v>376</v>
      </c>
      <c r="AK48" s="12" t="s">
        <v>368</v>
      </c>
      <c r="AL48" s="12">
        <v>17</v>
      </c>
      <c r="AM48" s="12" t="s">
        <v>377</v>
      </c>
      <c r="AN48" s="12" t="s">
        <v>484</v>
      </c>
    </row>
    <row r="49" spans="1:40" ht="15" customHeight="1" x14ac:dyDescent="0.25">
      <c r="A49" s="13">
        <v>122790007</v>
      </c>
      <c r="B49" s="14" t="s">
        <v>579</v>
      </c>
      <c r="C49" s="15" t="s">
        <v>578</v>
      </c>
      <c r="D49" s="16" t="s">
        <v>177</v>
      </c>
      <c r="E49" s="14" t="s">
        <v>23</v>
      </c>
      <c r="F49" s="17">
        <v>14</v>
      </c>
      <c r="G49" s="17" t="s">
        <v>253</v>
      </c>
      <c r="H49" s="8" t="s">
        <v>35</v>
      </c>
      <c r="I49" s="18" t="s">
        <v>227</v>
      </c>
      <c r="J49" s="18" t="s">
        <v>328</v>
      </c>
      <c r="K49" s="14" t="s">
        <v>228</v>
      </c>
      <c r="L49" s="14">
        <v>45.384405999999998</v>
      </c>
      <c r="M49" s="14">
        <v>2.127907</v>
      </c>
      <c r="N49" s="11">
        <v>41184</v>
      </c>
      <c r="O49" s="28" t="s">
        <v>22</v>
      </c>
      <c r="P49" s="29">
        <v>8.4961168327433591E-5</v>
      </c>
      <c r="Q49" s="21">
        <v>5.9690889597914796E-5</v>
      </c>
      <c r="R49" s="14" t="s">
        <v>26</v>
      </c>
      <c r="S49" s="48" t="s">
        <v>161</v>
      </c>
      <c r="T49" s="53" t="s">
        <v>161</v>
      </c>
      <c r="U49" s="12">
        <f t="shared" si="0"/>
        <v>8.4961168327433591E-5</v>
      </c>
      <c r="V49" s="12">
        <f t="shared" si="1"/>
        <v>5.9690889597914796E-5</v>
      </c>
      <c r="W49" s="12">
        <f t="shared" si="4"/>
        <v>23845.386881680053</v>
      </c>
      <c r="X49" s="12">
        <f t="shared" si="5"/>
        <v>280662181.92506284</v>
      </c>
      <c r="AA49" s="12"/>
      <c r="AD49" s="12" t="s">
        <v>253</v>
      </c>
      <c r="AE49" s="12" t="s">
        <v>485</v>
      </c>
      <c r="AF49" s="12" t="s">
        <v>486</v>
      </c>
      <c r="AG49" s="12" t="s">
        <v>373</v>
      </c>
      <c r="AH49" s="12" t="s">
        <v>374</v>
      </c>
      <c r="AI49" s="12" t="s">
        <v>375</v>
      </c>
      <c r="AJ49" s="12" t="s">
        <v>376</v>
      </c>
      <c r="AK49" s="12" t="s">
        <v>368</v>
      </c>
      <c r="AL49" s="12">
        <v>17</v>
      </c>
      <c r="AM49" s="12" t="s">
        <v>377</v>
      </c>
      <c r="AN49" s="12" t="s">
        <v>484</v>
      </c>
    </row>
    <row r="50" spans="1:40" ht="15" customHeight="1" x14ac:dyDescent="0.25">
      <c r="A50" s="13">
        <v>122790007</v>
      </c>
      <c r="B50" s="14" t="s">
        <v>579</v>
      </c>
      <c r="C50" s="15" t="s">
        <v>578</v>
      </c>
      <c r="D50" s="16" t="s">
        <v>177</v>
      </c>
      <c r="E50" s="14" t="s">
        <v>23</v>
      </c>
      <c r="F50" s="17">
        <v>14</v>
      </c>
      <c r="G50" s="17" t="s">
        <v>253</v>
      </c>
      <c r="H50" s="8" t="s">
        <v>35</v>
      </c>
      <c r="I50" s="18" t="s">
        <v>227</v>
      </c>
      <c r="J50" s="18" t="s">
        <v>328</v>
      </c>
      <c r="K50" s="14" t="s">
        <v>228</v>
      </c>
      <c r="L50" s="16">
        <v>45.384405999999998</v>
      </c>
      <c r="M50" s="16">
        <v>2.127907</v>
      </c>
      <c r="N50" s="11">
        <v>41184</v>
      </c>
      <c r="O50" s="28" t="s">
        <v>16</v>
      </c>
      <c r="P50" s="29">
        <v>1.6E-2</v>
      </c>
      <c r="Q50" s="54" t="s">
        <v>161</v>
      </c>
      <c r="R50" s="14" t="s">
        <v>26</v>
      </c>
      <c r="S50" s="16" t="s">
        <v>601</v>
      </c>
      <c r="T50" s="53" t="s">
        <v>161</v>
      </c>
      <c r="U50" s="12">
        <f t="shared" si="0"/>
        <v>1.6E-2</v>
      </c>
      <c r="V50" s="12">
        <f t="shared" si="1"/>
        <v>8.0000000000000002E-3</v>
      </c>
      <c r="W50" s="12">
        <f t="shared" si="4"/>
        <v>250.00000000000003</v>
      </c>
      <c r="X50" s="12">
        <f t="shared" si="5"/>
        <v>15625</v>
      </c>
      <c r="AA50" s="12"/>
      <c r="AD50" s="12" t="s">
        <v>253</v>
      </c>
      <c r="AE50" s="12" t="s">
        <v>485</v>
      </c>
      <c r="AF50" s="12" t="s">
        <v>486</v>
      </c>
      <c r="AG50" s="12" t="s">
        <v>373</v>
      </c>
      <c r="AH50" s="12" t="s">
        <v>374</v>
      </c>
      <c r="AI50" s="12" t="s">
        <v>375</v>
      </c>
      <c r="AJ50" s="12" t="s">
        <v>376</v>
      </c>
      <c r="AK50" s="12" t="s">
        <v>368</v>
      </c>
      <c r="AL50" s="12">
        <v>17</v>
      </c>
      <c r="AM50" s="12" t="s">
        <v>377</v>
      </c>
      <c r="AN50" s="12" t="s">
        <v>484</v>
      </c>
    </row>
    <row r="51" spans="1:40" ht="15" customHeight="1" x14ac:dyDescent="0.25">
      <c r="A51" s="13">
        <v>122790007</v>
      </c>
      <c r="B51" s="14" t="s">
        <v>579</v>
      </c>
      <c r="C51" s="15" t="s">
        <v>578</v>
      </c>
      <c r="D51" s="16" t="s">
        <v>177</v>
      </c>
      <c r="E51" s="14" t="s">
        <v>23</v>
      </c>
      <c r="F51" s="17">
        <v>14</v>
      </c>
      <c r="G51" s="17" t="s">
        <v>253</v>
      </c>
      <c r="H51" s="8" t="s">
        <v>35</v>
      </c>
      <c r="I51" s="18" t="s">
        <v>227</v>
      </c>
      <c r="J51" s="18" t="s">
        <v>328</v>
      </c>
      <c r="K51" s="14" t="s">
        <v>228</v>
      </c>
      <c r="L51" s="16">
        <v>45.384405999999998</v>
      </c>
      <c r="M51" s="16">
        <v>2.127907</v>
      </c>
      <c r="N51" s="11">
        <v>41184</v>
      </c>
      <c r="O51" s="28" t="s">
        <v>28</v>
      </c>
      <c r="P51" s="29">
        <v>2.1421069351392902E-3</v>
      </c>
      <c r="Q51" s="21">
        <v>1.5291703087468801E-3</v>
      </c>
      <c r="R51" s="14" t="s">
        <v>26</v>
      </c>
      <c r="S51" s="48" t="s">
        <v>161</v>
      </c>
      <c r="T51" s="53" t="s">
        <v>161</v>
      </c>
      <c r="U51" s="12">
        <f t="shared" si="0"/>
        <v>2.1421069351392902E-3</v>
      </c>
      <c r="V51" s="12">
        <f t="shared" si="1"/>
        <v>1.5291703087468801E-3</v>
      </c>
      <c r="W51" s="12">
        <f t="shared" si="4"/>
        <v>916.07162962067764</v>
      </c>
      <c r="X51" s="12">
        <f t="shared" si="5"/>
        <v>427649.8127116657</v>
      </c>
      <c r="AA51" s="12"/>
      <c r="AD51" s="12" t="s">
        <v>253</v>
      </c>
      <c r="AE51" s="12" t="s">
        <v>485</v>
      </c>
      <c r="AF51" s="12" t="s">
        <v>486</v>
      </c>
      <c r="AG51" s="12" t="s">
        <v>373</v>
      </c>
      <c r="AH51" s="12" t="s">
        <v>374</v>
      </c>
      <c r="AI51" s="12" t="s">
        <v>375</v>
      </c>
      <c r="AJ51" s="12" t="s">
        <v>376</v>
      </c>
      <c r="AK51" s="12" t="s">
        <v>368</v>
      </c>
      <c r="AL51" s="12">
        <v>17</v>
      </c>
      <c r="AM51" s="12" t="s">
        <v>377</v>
      </c>
      <c r="AN51" s="12" t="s">
        <v>484</v>
      </c>
    </row>
    <row r="52" spans="1:40" ht="15" customHeight="1" x14ac:dyDescent="0.25">
      <c r="A52" s="13">
        <v>122790007</v>
      </c>
      <c r="B52" s="14" t="s">
        <v>579</v>
      </c>
      <c r="C52" s="15" t="s">
        <v>578</v>
      </c>
      <c r="D52" s="16" t="s">
        <v>177</v>
      </c>
      <c r="E52" s="14" t="s">
        <v>23</v>
      </c>
      <c r="F52" s="17">
        <v>14</v>
      </c>
      <c r="G52" s="17" t="s">
        <v>253</v>
      </c>
      <c r="H52" s="8" t="s">
        <v>35</v>
      </c>
      <c r="I52" s="18" t="s">
        <v>227</v>
      </c>
      <c r="J52" s="18" t="s">
        <v>328</v>
      </c>
      <c r="K52" s="14" t="s">
        <v>228</v>
      </c>
      <c r="L52" s="16">
        <v>45.384405999999998</v>
      </c>
      <c r="M52" s="16">
        <v>2.127907</v>
      </c>
      <c r="N52" s="11">
        <v>41184</v>
      </c>
      <c r="O52" s="28" t="s">
        <v>25</v>
      </c>
      <c r="P52" s="29">
        <v>1.0921928410308999E-2</v>
      </c>
      <c r="Q52" s="21">
        <v>6.1229590102162999E-3</v>
      </c>
      <c r="R52" s="14" t="s">
        <v>26</v>
      </c>
      <c r="S52" s="48" t="s">
        <v>161</v>
      </c>
      <c r="T52" s="53" t="s">
        <v>161</v>
      </c>
      <c r="U52" s="12">
        <f t="shared" si="0"/>
        <v>1.0921928410308999E-2</v>
      </c>
      <c r="V52" s="12">
        <f t="shared" si="1"/>
        <v>6.1229590102162999E-3</v>
      </c>
      <c r="W52" s="12">
        <f t="shared" si="4"/>
        <v>291.32423948060892</v>
      </c>
      <c r="X52" s="12">
        <f t="shared" si="5"/>
        <v>26673.333548463252</v>
      </c>
      <c r="AA52" s="12"/>
      <c r="AD52" s="12" t="s">
        <v>253</v>
      </c>
      <c r="AE52" s="12" t="s">
        <v>485</v>
      </c>
      <c r="AF52" s="12" t="s">
        <v>486</v>
      </c>
      <c r="AG52" s="12" t="s">
        <v>373</v>
      </c>
      <c r="AH52" s="12" t="s">
        <v>374</v>
      </c>
      <c r="AI52" s="12" t="s">
        <v>375</v>
      </c>
      <c r="AJ52" s="12" t="s">
        <v>376</v>
      </c>
      <c r="AK52" s="12" t="s">
        <v>368</v>
      </c>
      <c r="AL52" s="12">
        <v>17</v>
      </c>
      <c r="AM52" s="12" t="s">
        <v>377</v>
      </c>
      <c r="AN52" s="12" t="s">
        <v>484</v>
      </c>
    </row>
    <row r="53" spans="1:40" ht="15" customHeight="1" x14ac:dyDescent="0.25">
      <c r="A53" s="13">
        <v>122790013</v>
      </c>
      <c r="B53" s="14" t="s">
        <v>579</v>
      </c>
      <c r="C53" s="15" t="s">
        <v>578</v>
      </c>
      <c r="D53" s="16" t="s">
        <v>177</v>
      </c>
      <c r="E53" s="14" t="s">
        <v>23</v>
      </c>
      <c r="F53" s="17">
        <v>18</v>
      </c>
      <c r="G53" s="17" t="s">
        <v>259</v>
      </c>
      <c r="H53" s="18" t="str">
        <f>RIGHT(K53,9)</f>
        <v>Secteur 2</v>
      </c>
      <c r="I53" s="18" t="s">
        <v>325</v>
      </c>
      <c r="J53" s="18" t="s">
        <v>325</v>
      </c>
      <c r="K53" s="14" t="s">
        <v>34</v>
      </c>
      <c r="L53" s="16">
        <v>45.473578000000003</v>
      </c>
      <c r="M53" s="16">
        <v>2.0985594000000001</v>
      </c>
      <c r="N53" s="11">
        <v>41184</v>
      </c>
      <c r="O53" s="28" t="s">
        <v>13</v>
      </c>
      <c r="P53" s="29">
        <v>2.6003972274732199E-3</v>
      </c>
      <c r="Q53" s="21">
        <v>1.0401588909892902E-3</v>
      </c>
      <c r="R53" s="14" t="s">
        <v>26</v>
      </c>
      <c r="S53" s="48" t="s">
        <v>161</v>
      </c>
      <c r="T53" s="53" t="s">
        <v>161</v>
      </c>
      <c r="U53" s="12">
        <f t="shared" si="0"/>
        <v>2.6003972274732199E-3</v>
      </c>
      <c r="V53" s="12">
        <f t="shared" si="1"/>
        <v>1.0401588909892902E-3</v>
      </c>
      <c r="W53" s="12">
        <f t="shared" si="4"/>
        <v>2403.4789508190006</v>
      </c>
      <c r="X53" s="12">
        <f t="shared" si="5"/>
        <v>924273.77072480472</v>
      </c>
      <c r="AA53" s="12"/>
      <c r="AD53" s="12" t="s">
        <v>259</v>
      </c>
      <c r="AE53" s="12" t="s">
        <v>528</v>
      </c>
      <c r="AF53" s="12" t="s">
        <v>529</v>
      </c>
      <c r="AG53" s="12" t="s">
        <v>402</v>
      </c>
      <c r="AH53" s="12" t="s">
        <v>374</v>
      </c>
      <c r="AI53" s="12" t="s">
        <v>403</v>
      </c>
      <c r="AJ53" s="12" t="s">
        <v>376</v>
      </c>
      <c r="AK53" s="12" t="s">
        <v>368</v>
      </c>
      <c r="AL53" s="12">
        <v>14</v>
      </c>
      <c r="AM53" s="12" t="s">
        <v>347</v>
      </c>
      <c r="AN53" s="12" t="s">
        <v>458</v>
      </c>
    </row>
    <row r="54" spans="1:40" ht="15" customHeight="1" x14ac:dyDescent="0.25">
      <c r="A54" s="13">
        <v>122790007</v>
      </c>
      <c r="B54" s="14" t="s">
        <v>579</v>
      </c>
      <c r="C54" s="15" t="s">
        <v>578</v>
      </c>
      <c r="D54" s="16" t="s">
        <v>177</v>
      </c>
      <c r="E54" s="14" t="s">
        <v>23</v>
      </c>
      <c r="F54" s="17">
        <v>14</v>
      </c>
      <c r="G54" s="17" t="s">
        <v>253</v>
      </c>
      <c r="H54" s="8" t="s">
        <v>35</v>
      </c>
      <c r="I54" s="18" t="s">
        <v>227</v>
      </c>
      <c r="J54" s="18" t="s">
        <v>328</v>
      </c>
      <c r="K54" s="14" t="s">
        <v>228</v>
      </c>
      <c r="L54" s="16">
        <v>45.384405999999998</v>
      </c>
      <c r="M54" s="16">
        <v>2.127907</v>
      </c>
      <c r="N54" s="11">
        <v>41184</v>
      </c>
      <c r="O54" s="28" t="s">
        <v>27</v>
      </c>
      <c r="P54" s="29">
        <v>7.8629999999999992E-2</v>
      </c>
      <c r="Q54" s="54" t="s">
        <v>161</v>
      </c>
      <c r="R54" s="14" t="s">
        <v>26</v>
      </c>
      <c r="S54" s="16" t="s">
        <v>601</v>
      </c>
      <c r="T54" s="53" t="s">
        <v>161</v>
      </c>
      <c r="U54" s="12">
        <f t="shared" si="0"/>
        <v>7.8629999999999992E-2</v>
      </c>
      <c r="V54" s="12">
        <f t="shared" si="1"/>
        <v>3.9314999999999996E-2</v>
      </c>
      <c r="W54" s="12">
        <f t="shared" si="4"/>
        <v>50.871168765102382</v>
      </c>
      <c r="X54" s="12">
        <f t="shared" si="5"/>
        <v>646.96895288188205</v>
      </c>
      <c r="AA54" s="12"/>
      <c r="AD54" s="12" t="s">
        <v>253</v>
      </c>
      <c r="AE54" s="12" t="s">
        <v>485</v>
      </c>
      <c r="AF54" s="12" t="s">
        <v>486</v>
      </c>
      <c r="AG54" s="12" t="s">
        <v>373</v>
      </c>
      <c r="AH54" s="12" t="s">
        <v>374</v>
      </c>
      <c r="AI54" s="12" t="s">
        <v>375</v>
      </c>
      <c r="AJ54" s="12" t="s">
        <v>376</v>
      </c>
      <c r="AK54" s="12" t="s">
        <v>368</v>
      </c>
      <c r="AL54" s="12">
        <v>17</v>
      </c>
      <c r="AM54" s="12" t="s">
        <v>377</v>
      </c>
      <c r="AN54" s="12" t="s">
        <v>484</v>
      </c>
    </row>
    <row r="55" spans="1:40" ht="15" customHeight="1" x14ac:dyDescent="0.25">
      <c r="A55" s="13">
        <v>122790014</v>
      </c>
      <c r="B55" s="14" t="s">
        <v>579</v>
      </c>
      <c r="C55" s="15" t="s">
        <v>578</v>
      </c>
      <c r="D55" s="16" t="s">
        <v>177</v>
      </c>
      <c r="E55" s="14" t="s">
        <v>23</v>
      </c>
      <c r="F55" s="17">
        <v>22</v>
      </c>
      <c r="G55" s="17" t="s">
        <v>260</v>
      </c>
      <c r="H55" s="18" t="s">
        <v>106</v>
      </c>
      <c r="I55" s="18" t="s">
        <v>325</v>
      </c>
      <c r="J55" s="18" t="s">
        <v>325</v>
      </c>
      <c r="K55" s="14" t="s">
        <v>232</v>
      </c>
      <c r="L55" s="16">
        <v>45.387329000000001</v>
      </c>
      <c r="M55" s="16">
        <v>2.0271849999999998</v>
      </c>
      <c r="N55" s="11">
        <v>41184</v>
      </c>
      <c r="O55" s="28" t="s">
        <v>13</v>
      </c>
      <c r="P55" s="29">
        <v>1.31886175173283E-3</v>
      </c>
      <c r="Q55" s="23">
        <v>9.2320322621298003E-4</v>
      </c>
      <c r="R55" s="14" t="s">
        <v>26</v>
      </c>
      <c r="S55" s="48" t="s">
        <v>161</v>
      </c>
      <c r="T55" s="53" t="s">
        <v>161</v>
      </c>
      <c r="U55" s="12">
        <f t="shared" si="0"/>
        <v>1.31886175173283E-3</v>
      </c>
      <c r="V55" s="12">
        <f t="shared" si="1"/>
        <v>9.2320322621298003E-4</v>
      </c>
      <c r="W55" s="12">
        <f t="shared" si="4"/>
        <v>1547.4073183555613</v>
      </c>
      <c r="X55" s="12">
        <f t="shared" si="5"/>
        <v>1173290.0103611688</v>
      </c>
      <c r="AA55" s="12"/>
      <c r="AD55" s="12" t="s">
        <v>260</v>
      </c>
      <c r="AE55" s="12" t="s">
        <v>489</v>
      </c>
      <c r="AF55" s="12" t="s">
        <v>490</v>
      </c>
      <c r="AG55" s="12" t="s">
        <v>402</v>
      </c>
      <c r="AH55" s="12" t="s">
        <v>374</v>
      </c>
      <c r="AI55" s="12" t="s">
        <v>403</v>
      </c>
      <c r="AJ55" s="12" t="s">
        <v>376</v>
      </c>
      <c r="AK55" s="12" t="s">
        <v>368</v>
      </c>
      <c r="AL55" s="12">
        <v>14</v>
      </c>
      <c r="AM55" s="12" t="s">
        <v>347</v>
      </c>
      <c r="AN55" s="12" t="s">
        <v>458</v>
      </c>
    </row>
    <row r="56" spans="1:40" ht="15" customHeight="1" x14ac:dyDescent="0.25">
      <c r="A56" s="13">
        <v>122790007</v>
      </c>
      <c r="B56" s="14" t="s">
        <v>579</v>
      </c>
      <c r="C56" s="15" t="s">
        <v>578</v>
      </c>
      <c r="D56" s="16" t="s">
        <v>177</v>
      </c>
      <c r="E56" s="14" t="s">
        <v>23</v>
      </c>
      <c r="F56" s="17">
        <v>14</v>
      </c>
      <c r="G56" s="17" t="s">
        <v>253</v>
      </c>
      <c r="H56" s="8" t="s">
        <v>35</v>
      </c>
      <c r="I56" s="18" t="s">
        <v>227</v>
      </c>
      <c r="J56" s="18" t="s">
        <v>328</v>
      </c>
      <c r="K56" s="14" t="s">
        <v>228</v>
      </c>
      <c r="L56" s="16">
        <v>45.384405999999998</v>
      </c>
      <c r="M56" s="16">
        <v>2.127907</v>
      </c>
      <c r="N56" s="11">
        <v>41184</v>
      </c>
      <c r="O56" s="28" t="s">
        <v>31</v>
      </c>
      <c r="P56" s="29">
        <v>6.7</v>
      </c>
      <c r="Q56" s="54" t="s">
        <v>161</v>
      </c>
      <c r="R56" s="14"/>
      <c r="S56" s="16" t="s">
        <v>601</v>
      </c>
      <c r="T56" s="53" t="s">
        <v>161</v>
      </c>
      <c r="U56" s="12">
        <f t="shared" si="0"/>
        <v>6.7</v>
      </c>
      <c r="V56" s="12">
        <f t="shared" si="1"/>
        <v>3.35</v>
      </c>
      <c r="W56" s="12">
        <f t="shared" si="4"/>
        <v>0.59701492537313439</v>
      </c>
      <c r="X56" s="12">
        <f t="shared" si="5"/>
        <v>8.910670527957229E-2</v>
      </c>
      <c r="AA56" s="12"/>
      <c r="AD56" s="12" t="s">
        <v>253</v>
      </c>
      <c r="AE56" s="12" t="s">
        <v>485</v>
      </c>
      <c r="AF56" s="12" t="s">
        <v>486</v>
      </c>
      <c r="AG56" s="12" t="s">
        <v>373</v>
      </c>
      <c r="AH56" s="12" t="s">
        <v>374</v>
      </c>
      <c r="AI56" s="12" t="s">
        <v>375</v>
      </c>
      <c r="AJ56" s="12" t="s">
        <v>376</v>
      </c>
      <c r="AK56" s="12" t="s">
        <v>368</v>
      </c>
      <c r="AL56" s="12">
        <v>17</v>
      </c>
      <c r="AM56" s="12" t="s">
        <v>377</v>
      </c>
      <c r="AN56" s="12" t="s">
        <v>484</v>
      </c>
    </row>
    <row r="57" spans="1:40" ht="15" customHeight="1" x14ac:dyDescent="0.25">
      <c r="A57" s="13">
        <v>122790008</v>
      </c>
      <c r="B57" s="14" t="s">
        <v>579</v>
      </c>
      <c r="C57" s="15" t="s">
        <v>578</v>
      </c>
      <c r="D57" s="16" t="s">
        <v>177</v>
      </c>
      <c r="E57" s="14" t="s">
        <v>23</v>
      </c>
      <c r="F57" s="17">
        <v>20</v>
      </c>
      <c r="G57" s="17" t="s">
        <v>254</v>
      </c>
      <c r="H57" s="18" t="s">
        <v>106</v>
      </c>
      <c r="I57" s="18" t="s">
        <v>225</v>
      </c>
      <c r="J57" s="18" t="s">
        <v>328</v>
      </c>
      <c r="K57" s="14" t="s">
        <v>229</v>
      </c>
      <c r="L57" s="16">
        <v>45.306120999999997</v>
      </c>
      <c r="M57" s="16">
        <v>2.0273835999999998</v>
      </c>
      <c r="N57" s="11">
        <v>41184</v>
      </c>
      <c r="O57" s="28" t="s">
        <v>22</v>
      </c>
      <c r="P57" s="29">
        <v>5.9999999999999995E-5</v>
      </c>
      <c r="Q57" s="54" t="s">
        <v>161</v>
      </c>
      <c r="R57" s="14" t="s">
        <v>26</v>
      </c>
      <c r="S57" s="16" t="s">
        <v>601</v>
      </c>
      <c r="T57" s="53" t="s">
        <v>161</v>
      </c>
      <c r="U57" s="12">
        <f t="shared" si="0"/>
        <v>5.9999999999999995E-5</v>
      </c>
      <c r="V57" s="12">
        <f t="shared" si="1"/>
        <v>2.9999999999999997E-5</v>
      </c>
      <c r="W57" s="12">
        <f t="shared" si="4"/>
        <v>66666.666666666672</v>
      </c>
      <c r="X57" s="12">
        <f t="shared" si="5"/>
        <v>1111111111.1111112</v>
      </c>
      <c r="AA57" s="12"/>
      <c r="AD57" s="12" t="s">
        <v>254</v>
      </c>
      <c r="AE57" s="12" t="s">
        <v>475</v>
      </c>
      <c r="AF57" s="12" t="s">
        <v>476</v>
      </c>
      <c r="AG57" s="12" t="s">
        <v>373</v>
      </c>
      <c r="AH57" s="12" t="s">
        <v>374</v>
      </c>
      <c r="AI57" s="12" t="s">
        <v>375</v>
      </c>
      <c r="AJ57" s="12" t="s">
        <v>376</v>
      </c>
      <c r="AK57" s="12" t="s">
        <v>368</v>
      </c>
      <c r="AL57" s="12">
        <v>17</v>
      </c>
      <c r="AM57" s="12" t="s">
        <v>377</v>
      </c>
      <c r="AN57" s="12" t="s">
        <v>477</v>
      </c>
    </row>
    <row r="58" spans="1:40" ht="15" customHeight="1" x14ac:dyDescent="0.25">
      <c r="A58" s="13">
        <v>122790008</v>
      </c>
      <c r="B58" s="14" t="s">
        <v>579</v>
      </c>
      <c r="C58" s="15" t="s">
        <v>578</v>
      </c>
      <c r="D58" s="16" t="s">
        <v>177</v>
      </c>
      <c r="E58" s="14" t="s">
        <v>23</v>
      </c>
      <c r="F58" s="17">
        <v>20</v>
      </c>
      <c r="G58" s="17" t="s">
        <v>254</v>
      </c>
      <c r="H58" s="18" t="s">
        <v>106</v>
      </c>
      <c r="I58" s="18" t="s">
        <v>225</v>
      </c>
      <c r="J58" s="18" t="s">
        <v>328</v>
      </c>
      <c r="K58" s="14" t="s">
        <v>229</v>
      </c>
      <c r="L58" s="16">
        <v>45.306120999999997</v>
      </c>
      <c r="M58" s="16">
        <v>2.0273835999999998</v>
      </c>
      <c r="N58" s="11">
        <v>41184</v>
      </c>
      <c r="O58" s="28" t="s">
        <v>16</v>
      </c>
      <c r="P58" s="29">
        <v>1.6E-2</v>
      </c>
      <c r="Q58" s="54" t="s">
        <v>161</v>
      </c>
      <c r="R58" s="14" t="s">
        <v>26</v>
      </c>
      <c r="S58" s="16" t="s">
        <v>601</v>
      </c>
      <c r="T58" s="53" t="s">
        <v>161</v>
      </c>
      <c r="U58" s="12">
        <f t="shared" si="0"/>
        <v>1.6E-2</v>
      </c>
      <c r="V58" s="12">
        <f t="shared" si="1"/>
        <v>8.0000000000000002E-3</v>
      </c>
      <c r="W58" s="12">
        <f t="shared" si="4"/>
        <v>250.00000000000003</v>
      </c>
      <c r="X58" s="12">
        <f t="shared" si="5"/>
        <v>15625</v>
      </c>
      <c r="AA58" s="12"/>
      <c r="AD58" s="12" t="s">
        <v>254</v>
      </c>
      <c r="AE58" s="12" t="s">
        <v>475</v>
      </c>
      <c r="AF58" s="12" t="s">
        <v>476</v>
      </c>
      <c r="AG58" s="12" t="s">
        <v>373</v>
      </c>
      <c r="AH58" s="12" t="s">
        <v>374</v>
      </c>
      <c r="AI58" s="12" t="s">
        <v>375</v>
      </c>
      <c r="AJ58" s="12" t="s">
        <v>376</v>
      </c>
      <c r="AK58" s="12" t="s">
        <v>368</v>
      </c>
      <c r="AL58" s="12">
        <v>17</v>
      </c>
      <c r="AM58" s="12" t="s">
        <v>377</v>
      </c>
      <c r="AN58" s="12" t="s">
        <v>477</v>
      </c>
    </row>
    <row r="59" spans="1:40" ht="15" customHeight="1" x14ac:dyDescent="0.25">
      <c r="A59" s="13">
        <v>122790008</v>
      </c>
      <c r="B59" s="14" t="s">
        <v>579</v>
      </c>
      <c r="C59" s="15" t="s">
        <v>578</v>
      </c>
      <c r="D59" s="16" t="s">
        <v>177</v>
      </c>
      <c r="E59" s="14" t="s">
        <v>23</v>
      </c>
      <c r="F59" s="17">
        <v>20</v>
      </c>
      <c r="G59" s="17" t="s">
        <v>254</v>
      </c>
      <c r="H59" s="18" t="s">
        <v>106</v>
      </c>
      <c r="I59" s="18" t="s">
        <v>225</v>
      </c>
      <c r="J59" s="18" t="s">
        <v>328</v>
      </c>
      <c r="K59" s="14" t="s">
        <v>229</v>
      </c>
      <c r="L59" s="16">
        <v>45.306120999999997</v>
      </c>
      <c r="M59" s="16">
        <v>2.0273835999999998</v>
      </c>
      <c r="N59" s="11">
        <v>41184</v>
      </c>
      <c r="O59" s="28" t="s">
        <v>28</v>
      </c>
      <c r="P59" s="29">
        <v>2.6000000000000003E-3</v>
      </c>
      <c r="Q59" s="54" t="s">
        <v>161</v>
      </c>
      <c r="R59" s="14" t="s">
        <v>26</v>
      </c>
      <c r="S59" s="16" t="s">
        <v>601</v>
      </c>
      <c r="T59" s="53" t="s">
        <v>161</v>
      </c>
      <c r="U59" s="12">
        <f t="shared" si="0"/>
        <v>2.6000000000000003E-3</v>
      </c>
      <c r="V59" s="12">
        <f t="shared" si="1"/>
        <v>1.3000000000000002E-3</v>
      </c>
      <c r="W59" s="12">
        <f t="shared" si="4"/>
        <v>1538.4615384615383</v>
      </c>
      <c r="X59" s="12">
        <f t="shared" si="5"/>
        <v>591715.97633136087</v>
      </c>
      <c r="AA59" s="12"/>
      <c r="AD59" s="12" t="s">
        <v>254</v>
      </c>
      <c r="AE59" s="12" t="s">
        <v>475</v>
      </c>
      <c r="AF59" s="12" t="s">
        <v>476</v>
      </c>
      <c r="AG59" s="12" t="s">
        <v>373</v>
      </c>
      <c r="AH59" s="12" t="s">
        <v>374</v>
      </c>
      <c r="AI59" s="12" t="s">
        <v>375</v>
      </c>
      <c r="AJ59" s="12" t="s">
        <v>376</v>
      </c>
      <c r="AK59" s="12" t="s">
        <v>368</v>
      </c>
      <c r="AL59" s="12">
        <v>17</v>
      </c>
      <c r="AM59" s="12" t="s">
        <v>377</v>
      </c>
      <c r="AN59" s="12" t="s">
        <v>477</v>
      </c>
    </row>
    <row r="60" spans="1:40" ht="15" customHeight="1" x14ac:dyDescent="0.25">
      <c r="A60" s="13">
        <v>122790008</v>
      </c>
      <c r="B60" s="14" t="s">
        <v>579</v>
      </c>
      <c r="C60" s="15" t="s">
        <v>578</v>
      </c>
      <c r="D60" s="16" t="s">
        <v>177</v>
      </c>
      <c r="E60" s="14" t="s">
        <v>23</v>
      </c>
      <c r="F60" s="17">
        <v>20</v>
      </c>
      <c r="G60" s="17" t="s">
        <v>254</v>
      </c>
      <c r="H60" s="18" t="s">
        <v>106</v>
      </c>
      <c r="I60" s="18" t="s">
        <v>225</v>
      </c>
      <c r="J60" s="18" t="s">
        <v>328</v>
      </c>
      <c r="K60" s="14" t="s">
        <v>229</v>
      </c>
      <c r="L60" s="16">
        <v>45.306120999999997</v>
      </c>
      <c r="M60" s="16">
        <v>2.0273835999999998</v>
      </c>
      <c r="N60" s="11">
        <v>41184</v>
      </c>
      <c r="O60" s="28" t="s">
        <v>25</v>
      </c>
      <c r="P60" s="29">
        <v>9.7337833454672895E-3</v>
      </c>
      <c r="Q60" s="21">
        <v>6.0143998148184802E-3</v>
      </c>
      <c r="R60" s="14" t="s">
        <v>26</v>
      </c>
      <c r="S60" s="48" t="s">
        <v>161</v>
      </c>
      <c r="T60" s="53" t="s">
        <v>161</v>
      </c>
      <c r="U60" s="12">
        <f t="shared" si="0"/>
        <v>9.7337833454672895E-3</v>
      </c>
      <c r="V60" s="12">
        <f t="shared" si="1"/>
        <v>6.0143998148184802E-3</v>
      </c>
      <c r="W60" s="12">
        <f t="shared" si="4"/>
        <v>269.08970680804589</v>
      </c>
      <c r="X60" s="12">
        <f t="shared" si="5"/>
        <v>27644.924615396576</v>
      </c>
      <c r="AA60" s="12"/>
      <c r="AD60" s="12" t="s">
        <v>254</v>
      </c>
      <c r="AE60" s="12" t="s">
        <v>475</v>
      </c>
      <c r="AF60" s="12" t="s">
        <v>476</v>
      </c>
      <c r="AG60" s="12" t="s">
        <v>373</v>
      </c>
      <c r="AH60" s="12" t="s">
        <v>374</v>
      </c>
      <c r="AI60" s="12" t="s">
        <v>375</v>
      </c>
      <c r="AJ60" s="12" t="s">
        <v>376</v>
      </c>
      <c r="AK60" s="12" t="s">
        <v>368</v>
      </c>
      <c r="AL60" s="12">
        <v>17</v>
      </c>
      <c r="AM60" s="12" t="s">
        <v>377</v>
      </c>
      <c r="AN60" s="12" t="s">
        <v>477</v>
      </c>
    </row>
    <row r="61" spans="1:40" ht="15" customHeight="1" x14ac:dyDescent="0.25">
      <c r="A61" s="27">
        <v>122790015</v>
      </c>
      <c r="B61" s="14" t="s">
        <v>579</v>
      </c>
      <c r="C61" s="15" t="s">
        <v>578</v>
      </c>
      <c r="D61" s="16" t="s">
        <v>177</v>
      </c>
      <c r="E61" s="28" t="s">
        <v>23</v>
      </c>
      <c r="F61" s="18" t="s">
        <v>37</v>
      </c>
      <c r="G61" s="17" t="s">
        <v>261</v>
      </c>
      <c r="H61" s="8" t="s">
        <v>106</v>
      </c>
      <c r="I61" s="18" t="s">
        <v>132</v>
      </c>
      <c r="J61" s="18" t="s">
        <v>328</v>
      </c>
      <c r="K61" s="28" t="s">
        <v>241</v>
      </c>
      <c r="L61" s="16">
        <v>45.353919400000002</v>
      </c>
      <c r="M61" s="16">
        <v>2.0184365</v>
      </c>
      <c r="N61" s="11">
        <v>41184</v>
      </c>
      <c r="O61" s="28" t="s">
        <v>13</v>
      </c>
      <c r="P61" s="29">
        <v>1.3000000000000002E-3</v>
      </c>
      <c r="Q61" s="54" t="s">
        <v>161</v>
      </c>
      <c r="R61" s="14" t="s">
        <v>26</v>
      </c>
      <c r="S61" s="16" t="s">
        <v>601</v>
      </c>
      <c r="T61" s="53" t="s">
        <v>161</v>
      </c>
      <c r="U61" s="12">
        <f t="shared" si="0"/>
        <v>1.3000000000000002E-3</v>
      </c>
      <c r="V61" s="12">
        <f t="shared" si="1"/>
        <v>6.5000000000000008E-4</v>
      </c>
      <c r="W61" s="12">
        <f t="shared" si="4"/>
        <v>3076.9230769230767</v>
      </c>
      <c r="X61" s="12">
        <f t="shared" si="5"/>
        <v>2366863.9053254435</v>
      </c>
      <c r="AA61" s="12"/>
      <c r="AD61" s="12" t="s">
        <v>261</v>
      </c>
      <c r="AE61" s="12" t="s">
        <v>473</v>
      </c>
      <c r="AF61" s="12" t="s">
        <v>474</v>
      </c>
      <c r="AG61" s="12" t="s">
        <v>402</v>
      </c>
      <c r="AH61" s="12" t="s">
        <v>374</v>
      </c>
      <c r="AI61" s="12" t="s">
        <v>403</v>
      </c>
      <c r="AJ61" s="12" t="s">
        <v>376</v>
      </c>
      <c r="AK61" s="12" t="s">
        <v>368</v>
      </c>
      <c r="AL61" s="12">
        <v>14</v>
      </c>
      <c r="AM61" s="12" t="s">
        <v>347</v>
      </c>
      <c r="AN61" s="12" t="s">
        <v>458</v>
      </c>
    </row>
    <row r="62" spans="1:40" ht="15" customHeight="1" x14ac:dyDescent="0.25">
      <c r="A62" s="13">
        <v>122900007</v>
      </c>
      <c r="B62" s="14" t="s">
        <v>579</v>
      </c>
      <c r="C62" s="15" t="s">
        <v>578</v>
      </c>
      <c r="D62" s="16" t="s">
        <v>177</v>
      </c>
      <c r="E62" s="14" t="s">
        <v>23</v>
      </c>
      <c r="F62" s="18" t="s">
        <v>222</v>
      </c>
      <c r="G62" s="18" t="s">
        <v>222</v>
      </c>
      <c r="H62" s="18" t="s">
        <v>24</v>
      </c>
      <c r="I62" s="18" t="s">
        <v>133</v>
      </c>
      <c r="J62" s="18" t="s">
        <v>328</v>
      </c>
      <c r="K62" s="14" t="s">
        <v>243</v>
      </c>
      <c r="L62" s="4">
        <v>45.546920962500003</v>
      </c>
      <c r="M62" s="4">
        <v>2.2988885749999999</v>
      </c>
      <c r="N62" s="11">
        <v>41187</v>
      </c>
      <c r="O62" s="28" t="s">
        <v>13</v>
      </c>
      <c r="P62" s="29">
        <v>1.3000000000000002E-3</v>
      </c>
      <c r="Q62" s="54" t="s">
        <v>161</v>
      </c>
      <c r="R62" s="14" t="s">
        <v>26</v>
      </c>
      <c r="S62" s="16" t="s">
        <v>601</v>
      </c>
      <c r="T62" s="53" t="s">
        <v>161</v>
      </c>
      <c r="U62" s="12">
        <f t="shared" si="0"/>
        <v>1.3000000000000002E-3</v>
      </c>
      <c r="V62" s="12">
        <f t="shared" si="1"/>
        <v>6.5000000000000008E-4</v>
      </c>
      <c r="W62" s="12">
        <f t="shared" si="4"/>
        <v>3076.9230769230767</v>
      </c>
      <c r="X62" s="12">
        <f t="shared" si="5"/>
        <v>2366863.9053254435</v>
      </c>
      <c r="AA62" s="12"/>
      <c r="AD62" s="12" t="s">
        <v>222</v>
      </c>
      <c r="AE62" s="12" t="s">
        <v>546</v>
      </c>
      <c r="AF62" s="12" t="s">
        <v>547</v>
      </c>
      <c r="AG62" s="12" t="s">
        <v>373</v>
      </c>
      <c r="AH62" s="12" t="s">
        <v>374</v>
      </c>
      <c r="AI62" s="12" t="s">
        <v>375</v>
      </c>
      <c r="AJ62" s="12" t="s">
        <v>376</v>
      </c>
      <c r="AK62" s="12" t="s">
        <v>368</v>
      </c>
      <c r="AL62" s="12">
        <v>18</v>
      </c>
      <c r="AM62" s="12" t="s">
        <v>377</v>
      </c>
      <c r="AN62" s="12" t="s">
        <v>545</v>
      </c>
    </row>
    <row r="63" spans="1:40" ht="15" customHeight="1" x14ac:dyDescent="0.25">
      <c r="A63" s="13">
        <v>122790008</v>
      </c>
      <c r="B63" s="14" t="s">
        <v>579</v>
      </c>
      <c r="C63" s="15" t="s">
        <v>578</v>
      </c>
      <c r="D63" s="16" t="s">
        <v>177</v>
      </c>
      <c r="E63" s="14" t="s">
        <v>23</v>
      </c>
      <c r="F63" s="17">
        <v>20</v>
      </c>
      <c r="G63" s="17" t="s">
        <v>254</v>
      </c>
      <c r="H63" s="18" t="s">
        <v>106</v>
      </c>
      <c r="I63" s="18" t="s">
        <v>225</v>
      </c>
      <c r="J63" s="18" t="s">
        <v>328</v>
      </c>
      <c r="K63" s="14" t="s">
        <v>229</v>
      </c>
      <c r="L63" s="16">
        <v>45.306120999999997</v>
      </c>
      <c r="M63" s="16">
        <v>2.0273835999999998</v>
      </c>
      <c r="N63" s="11">
        <v>41184</v>
      </c>
      <c r="O63" s="28" t="s">
        <v>27</v>
      </c>
      <c r="P63" s="29">
        <v>0.10901920187269899</v>
      </c>
      <c r="Q63" s="21">
        <v>5.4627363144581199E-2</v>
      </c>
      <c r="R63" s="14" t="s">
        <v>26</v>
      </c>
      <c r="S63" s="48" t="s">
        <v>161</v>
      </c>
      <c r="T63" s="53" t="s">
        <v>161</v>
      </c>
      <c r="U63" s="12">
        <f t="shared" si="0"/>
        <v>0.10901920187269899</v>
      </c>
      <c r="V63" s="12">
        <f t="shared" si="1"/>
        <v>5.4627363144581199E-2</v>
      </c>
      <c r="W63" s="12">
        <f t="shared" si="4"/>
        <v>36.532763286408695</v>
      </c>
      <c r="X63" s="12">
        <f t="shared" si="5"/>
        <v>335.10393269130486</v>
      </c>
      <c r="AA63" s="12"/>
      <c r="AD63" s="12" t="s">
        <v>254</v>
      </c>
      <c r="AE63" s="12" t="s">
        <v>475</v>
      </c>
      <c r="AF63" s="12" t="s">
        <v>476</v>
      </c>
      <c r="AG63" s="12" t="s">
        <v>373</v>
      </c>
      <c r="AH63" s="12" t="s">
        <v>374</v>
      </c>
      <c r="AI63" s="12" t="s">
        <v>375</v>
      </c>
      <c r="AJ63" s="12" t="s">
        <v>376</v>
      </c>
      <c r="AK63" s="12" t="s">
        <v>368</v>
      </c>
      <c r="AL63" s="12">
        <v>17</v>
      </c>
      <c r="AM63" s="12" t="s">
        <v>377</v>
      </c>
      <c r="AN63" s="12" t="s">
        <v>477</v>
      </c>
    </row>
    <row r="64" spans="1:40" ht="15" customHeight="1" x14ac:dyDescent="0.25">
      <c r="A64" s="13">
        <v>122790008</v>
      </c>
      <c r="B64" s="14" t="s">
        <v>579</v>
      </c>
      <c r="C64" s="15" t="s">
        <v>578</v>
      </c>
      <c r="D64" s="16" t="s">
        <v>177</v>
      </c>
      <c r="E64" s="14" t="s">
        <v>23</v>
      </c>
      <c r="F64" s="17">
        <v>20</v>
      </c>
      <c r="G64" s="17" t="s">
        <v>254</v>
      </c>
      <c r="H64" s="18" t="s">
        <v>106</v>
      </c>
      <c r="I64" s="18" t="s">
        <v>225</v>
      </c>
      <c r="J64" s="18" t="s">
        <v>328</v>
      </c>
      <c r="K64" s="14" t="s">
        <v>229</v>
      </c>
      <c r="L64" s="16">
        <v>45.306120999999997</v>
      </c>
      <c r="M64" s="16">
        <v>2.0273835999999998</v>
      </c>
      <c r="N64" s="11">
        <v>41184</v>
      </c>
      <c r="O64" s="28" t="s">
        <v>31</v>
      </c>
      <c r="P64" s="29">
        <v>10</v>
      </c>
      <c r="Q64" s="54" t="s">
        <v>161</v>
      </c>
      <c r="R64" s="14"/>
      <c r="S64" s="16" t="s">
        <v>601</v>
      </c>
      <c r="T64" s="53" t="s">
        <v>161</v>
      </c>
      <c r="U64" s="12">
        <f t="shared" si="0"/>
        <v>10</v>
      </c>
      <c r="V64" s="12">
        <f t="shared" si="1"/>
        <v>5</v>
      </c>
      <c r="W64" s="12">
        <f t="shared" si="4"/>
        <v>0.4</v>
      </c>
      <c r="X64" s="12">
        <f t="shared" si="5"/>
        <v>0.04</v>
      </c>
      <c r="AA64" s="12"/>
      <c r="AD64" s="12" t="s">
        <v>254</v>
      </c>
      <c r="AE64" s="12" t="s">
        <v>475</v>
      </c>
      <c r="AF64" s="12" t="s">
        <v>476</v>
      </c>
      <c r="AG64" s="12" t="s">
        <v>373</v>
      </c>
      <c r="AH64" s="12" t="s">
        <v>374</v>
      </c>
      <c r="AI64" s="12" t="s">
        <v>375</v>
      </c>
      <c r="AJ64" s="12" t="s">
        <v>376</v>
      </c>
      <c r="AK64" s="12" t="s">
        <v>368</v>
      </c>
      <c r="AL64" s="12">
        <v>17</v>
      </c>
      <c r="AM64" s="12" t="s">
        <v>377</v>
      </c>
      <c r="AN64" s="12" t="s">
        <v>477</v>
      </c>
    </row>
    <row r="65" spans="1:40" ht="15" customHeight="1" x14ac:dyDescent="0.25">
      <c r="A65" s="13">
        <v>122790009</v>
      </c>
      <c r="B65" s="14" t="s">
        <v>579</v>
      </c>
      <c r="C65" s="15" t="s">
        <v>578</v>
      </c>
      <c r="D65" s="16" t="s">
        <v>177</v>
      </c>
      <c r="E65" s="14" t="s">
        <v>23</v>
      </c>
      <c r="F65" s="17">
        <v>21</v>
      </c>
      <c r="G65" s="17" t="s">
        <v>255</v>
      </c>
      <c r="H65" s="18" t="s">
        <v>106</v>
      </c>
      <c r="I65" s="18" t="s">
        <v>225</v>
      </c>
      <c r="J65" s="18" t="s">
        <v>328</v>
      </c>
      <c r="K65" s="14" t="s">
        <v>230</v>
      </c>
      <c r="L65" s="14">
        <v>45.376079099999998</v>
      </c>
      <c r="M65" s="14">
        <v>2.0306057000000002</v>
      </c>
      <c r="N65" s="11">
        <v>41184</v>
      </c>
      <c r="O65" s="28" t="s">
        <v>22</v>
      </c>
      <c r="P65" s="29">
        <v>5.9999999999999995E-5</v>
      </c>
      <c r="Q65" s="54" t="s">
        <v>161</v>
      </c>
      <c r="R65" s="14" t="s">
        <v>26</v>
      </c>
      <c r="S65" s="16" t="s">
        <v>601</v>
      </c>
      <c r="T65" s="53" t="s">
        <v>161</v>
      </c>
      <c r="U65" s="12">
        <f t="shared" si="0"/>
        <v>5.9999999999999995E-5</v>
      </c>
      <c r="V65" s="12">
        <f t="shared" si="1"/>
        <v>2.9999999999999997E-5</v>
      </c>
      <c r="W65" s="12">
        <f t="shared" si="4"/>
        <v>66666.666666666672</v>
      </c>
      <c r="X65" s="12">
        <f t="shared" si="5"/>
        <v>1111111111.1111112</v>
      </c>
      <c r="AA65" s="12"/>
      <c r="AD65" s="12" t="s">
        <v>255</v>
      </c>
      <c r="AE65" s="12" t="s">
        <v>480</v>
      </c>
      <c r="AF65" s="12" t="s">
        <v>481</v>
      </c>
      <c r="AG65" s="12" t="s">
        <v>402</v>
      </c>
      <c r="AH65" s="12" t="s">
        <v>374</v>
      </c>
      <c r="AI65" s="12" t="s">
        <v>403</v>
      </c>
      <c r="AJ65" s="12" t="s">
        <v>376</v>
      </c>
      <c r="AK65" s="12" t="s">
        <v>368</v>
      </c>
      <c r="AL65" s="12">
        <v>14</v>
      </c>
      <c r="AM65" s="12" t="s">
        <v>347</v>
      </c>
      <c r="AN65" s="12" t="s">
        <v>458</v>
      </c>
    </row>
    <row r="66" spans="1:40" ht="15" customHeight="1" x14ac:dyDescent="0.25">
      <c r="A66" s="13">
        <v>122790009</v>
      </c>
      <c r="B66" s="14" t="s">
        <v>579</v>
      </c>
      <c r="C66" s="15" t="s">
        <v>578</v>
      </c>
      <c r="D66" s="16" t="s">
        <v>177</v>
      </c>
      <c r="E66" s="14" t="s">
        <v>23</v>
      </c>
      <c r="F66" s="17">
        <v>21</v>
      </c>
      <c r="G66" s="17" t="s">
        <v>255</v>
      </c>
      <c r="H66" s="18" t="s">
        <v>106</v>
      </c>
      <c r="I66" s="18" t="s">
        <v>225</v>
      </c>
      <c r="J66" s="18" t="s">
        <v>328</v>
      </c>
      <c r="K66" s="14" t="s">
        <v>230</v>
      </c>
      <c r="L66" s="14">
        <v>45.376079099999998</v>
      </c>
      <c r="M66" s="14">
        <v>2.0306057000000002</v>
      </c>
      <c r="N66" s="11">
        <v>41184</v>
      </c>
      <c r="O66" s="28" t="s">
        <v>16</v>
      </c>
      <c r="P66" s="29">
        <v>1.1000000000000001E-2</v>
      </c>
      <c r="Q66" s="21">
        <v>7.7000000000000002E-3</v>
      </c>
      <c r="R66" s="14" t="s">
        <v>26</v>
      </c>
      <c r="S66" s="48" t="s">
        <v>161</v>
      </c>
      <c r="T66" s="53" t="s">
        <v>161</v>
      </c>
      <c r="U66" s="12">
        <f t="shared" ref="U66:U129" si="6">IF(Q66="",P66,P66)</f>
        <v>1.1000000000000001E-2</v>
      </c>
      <c r="V66" s="12">
        <f t="shared" ref="V66:V129" si="7">IF(Q66="",P66/2,Q66)</f>
        <v>7.7000000000000002E-3</v>
      </c>
      <c r="W66" s="12">
        <f t="shared" si="4"/>
        <v>185.5287569573284</v>
      </c>
      <c r="X66" s="12">
        <f t="shared" si="5"/>
        <v>16866.250632484396</v>
      </c>
      <c r="AA66" s="12"/>
      <c r="AD66" s="12" t="s">
        <v>255</v>
      </c>
      <c r="AE66" s="12" t="s">
        <v>480</v>
      </c>
      <c r="AF66" s="12" t="s">
        <v>481</v>
      </c>
      <c r="AG66" s="12" t="s">
        <v>402</v>
      </c>
      <c r="AH66" s="12" t="s">
        <v>374</v>
      </c>
      <c r="AI66" s="12" t="s">
        <v>403</v>
      </c>
      <c r="AJ66" s="12" t="s">
        <v>376</v>
      </c>
      <c r="AK66" s="12" t="s">
        <v>368</v>
      </c>
      <c r="AL66" s="12">
        <v>14</v>
      </c>
      <c r="AM66" s="12" t="s">
        <v>347</v>
      </c>
      <c r="AN66" s="12" t="s">
        <v>458</v>
      </c>
    </row>
    <row r="67" spans="1:40" ht="15" customHeight="1" x14ac:dyDescent="0.25">
      <c r="A67" s="13">
        <v>122790009</v>
      </c>
      <c r="B67" s="14" t="s">
        <v>579</v>
      </c>
      <c r="C67" s="15" t="s">
        <v>578</v>
      </c>
      <c r="D67" s="16" t="s">
        <v>177</v>
      </c>
      <c r="E67" s="14" t="s">
        <v>23</v>
      </c>
      <c r="F67" s="17">
        <v>21</v>
      </c>
      <c r="G67" s="17" t="s">
        <v>255</v>
      </c>
      <c r="H67" s="18" t="s">
        <v>106</v>
      </c>
      <c r="I67" s="18" t="s">
        <v>225</v>
      </c>
      <c r="J67" s="18" t="s">
        <v>328</v>
      </c>
      <c r="K67" s="14" t="s">
        <v>230</v>
      </c>
      <c r="L67" s="14">
        <v>45.376079099999998</v>
      </c>
      <c r="M67" s="14">
        <v>2.0306057000000002</v>
      </c>
      <c r="N67" s="11">
        <v>41184</v>
      </c>
      <c r="O67" s="28" t="s">
        <v>28</v>
      </c>
      <c r="P67" s="29">
        <v>2.6000000000000003E-3</v>
      </c>
      <c r="Q67" s="54" t="s">
        <v>161</v>
      </c>
      <c r="R67" s="14" t="s">
        <v>26</v>
      </c>
      <c r="S67" s="16" t="s">
        <v>601</v>
      </c>
      <c r="T67" s="53" t="s">
        <v>161</v>
      </c>
      <c r="U67" s="12">
        <f t="shared" si="6"/>
        <v>2.6000000000000003E-3</v>
      </c>
      <c r="V67" s="12">
        <f t="shared" si="7"/>
        <v>1.3000000000000002E-3</v>
      </c>
      <c r="W67" s="12">
        <f t="shared" si="4"/>
        <v>1538.4615384615383</v>
      </c>
      <c r="X67" s="12">
        <f t="shared" si="5"/>
        <v>591715.97633136087</v>
      </c>
      <c r="AA67" s="12"/>
      <c r="AD67" s="12" t="s">
        <v>255</v>
      </c>
      <c r="AE67" s="12" t="s">
        <v>480</v>
      </c>
      <c r="AF67" s="12" t="s">
        <v>481</v>
      </c>
      <c r="AG67" s="12" t="s">
        <v>402</v>
      </c>
      <c r="AH67" s="12" t="s">
        <v>374</v>
      </c>
      <c r="AI67" s="12" t="s">
        <v>403</v>
      </c>
      <c r="AJ67" s="12" t="s">
        <v>376</v>
      </c>
      <c r="AK67" s="12" t="s">
        <v>368</v>
      </c>
      <c r="AL67" s="12">
        <v>14</v>
      </c>
      <c r="AM67" s="12" t="s">
        <v>347</v>
      </c>
      <c r="AN67" s="12" t="s">
        <v>458</v>
      </c>
    </row>
    <row r="68" spans="1:40" ht="15" customHeight="1" x14ac:dyDescent="0.25">
      <c r="A68" s="13">
        <v>122900008</v>
      </c>
      <c r="B68" s="14" t="s">
        <v>579</v>
      </c>
      <c r="C68" s="15" t="s">
        <v>578</v>
      </c>
      <c r="D68" s="16" t="s">
        <v>177</v>
      </c>
      <c r="E68" s="14" t="s">
        <v>23</v>
      </c>
      <c r="F68" s="18">
        <v>7</v>
      </c>
      <c r="G68" s="17" t="s">
        <v>262</v>
      </c>
      <c r="H68" s="18" t="s">
        <v>24</v>
      </c>
      <c r="I68" s="18" t="s">
        <v>132</v>
      </c>
      <c r="J68" s="18" t="s">
        <v>328</v>
      </c>
      <c r="K68" s="14" t="s">
        <v>50</v>
      </c>
      <c r="L68" s="5">
        <v>45.527036000000003</v>
      </c>
      <c r="M68" s="5">
        <v>2.303817</v>
      </c>
      <c r="N68" s="11">
        <v>41187</v>
      </c>
      <c r="O68" s="28" t="s">
        <v>13</v>
      </c>
      <c r="P68" s="29">
        <v>1.3000000000000002E-3</v>
      </c>
      <c r="Q68" s="54" t="s">
        <v>161</v>
      </c>
      <c r="R68" s="14" t="s">
        <v>26</v>
      </c>
      <c r="S68" s="16" t="s">
        <v>601</v>
      </c>
      <c r="T68" s="53" t="s">
        <v>161</v>
      </c>
      <c r="U68" s="12">
        <f t="shared" si="6"/>
        <v>1.3000000000000002E-3</v>
      </c>
      <c r="V68" s="12">
        <f t="shared" si="7"/>
        <v>6.5000000000000008E-4</v>
      </c>
      <c r="W68" s="12">
        <f t="shared" si="4"/>
        <v>3076.9230769230767</v>
      </c>
      <c r="X68" s="12">
        <f t="shared" si="5"/>
        <v>2366863.9053254435</v>
      </c>
      <c r="AA68" s="12"/>
      <c r="AD68" s="12" t="s">
        <v>262</v>
      </c>
      <c r="AE68" s="12" t="s">
        <v>541</v>
      </c>
      <c r="AF68" s="12" t="s">
        <v>542</v>
      </c>
      <c r="AG68" s="12" t="s">
        <v>402</v>
      </c>
      <c r="AH68" s="12" t="s">
        <v>374</v>
      </c>
      <c r="AI68" s="12" t="s">
        <v>403</v>
      </c>
      <c r="AJ68" s="12" t="s">
        <v>376</v>
      </c>
      <c r="AK68" s="12" t="s">
        <v>368</v>
      </c>
      <c r="AL68" s="12">
        <v>14</v>
      </c>
      <c r="AM68" s="12" t="s">
        <v>404</v>
      </c>
      <c r="AN68" s="12" t="s">
        <v>405</v>
      </c>
    </row>
    <row r="69" spans="1:40" ht="15" customHeight="1" x14ac:dyDescent="0.25">
      <c r="A69" s="13">
        <v>122790009</v>
      </c>
      <c r="B69" s="14" t="s">
        <v>579</v>
      </c>
      <c r="C69" s="15" t="s">
        <v>578</v>
      </c>
      <c r="D69" s="16" t="s">
        <v>177</v>
      </c>
      <c r="E69" s="14" t="s">
        <v>23</v>
      </c>
      <c r="F69" s="17">
        <v>21</v>
      </c>
      <c r="G69" s="17" t="s">
        <v>255</v>
      </c>
      <c r="H69" s="18" t="s">
        <v>106</v>
      </c>
      <c r="I69" s="18" t="s">
        <v>225</v>
      </c>
      <c r="J69" s="18" t="s">
        <v>328</v>
      </c>
      <c r="K69" s="14" t="s">
        <v>230</v>
      </c>
      <c r="L69" s="14">
        <v>45.376079099999998</v>
      </c>
      <c r="M69" s="14">
        <v>2.0306057000000002</v>
      </c>
      <c r="N69" s="11">
        <v>41184</v>
      </c>
      <c r="O69" s="28" t="s">
        <v>25</v>
      </c>
      <c r="P69" s="29">
        <v>1.5690791825475201E-2</v>
      </c>
      <c r="Q69" s="21">
        <v>7.0303162782326799E-3</v>
      </c>
      <c r="R69" s="14" t="s">
        <v>26</v>
      </c>
      <c r="S69" s="48" t="s">
        <v>161</v>
      </c>
      <c r="T69" s="53" t="s">
        <v>161</v>
      </c>
      <c r="U69" s="12">
        <f t="shared" si="6"/>
        <v>1.5690791825475201E-2</v>
      </c>
      <c r="V69" s="12">
        <f t="shared" si="7"/>
        <v>7.0303162782326799E-3</v>
      </c>
      <c r="W69" s="12">
        <f t="shared" si="4"/>
        <v>317.4644749458102</v>
      </c>
      <c r="X69" s="12">
        <f t="shared" si="5"/>
        <v>20232.533735511191</v>
      </c>
      <c r="AA69" s="12"/>
      <c r="AD69" s="12" t="s">
        <v>255</v>
      </c>
      <c r="AE69" s="12" t="s">
        <v>480</v>
      </c>
      <c r="AF69" s="12" t="s">
        <v>481</v>
      </c>
      <c r="AG69" s="12" t="s">
        <v>402</v>
      </c>
      <c r="AH69" s="12" t="s">
        <v>374</v>
      </c>
      <c r="AI69" s="12" t="s">
        <v>403</v>
      </c>
      <c r="AJ69" s="12" t="s">
        <v>376</v>
      </c>
      <c r="AK69" s="12" t="s">
        <v>368</v>
      </c>
      <c r="AL69" s="12">
        <v>14</v>
      </c>
      <c r="AM69" s="12" t="s">
        <v>347</v>
      </c>
      <c r="AN69" s="12" t="s">
        <v>458</v>
      </c>
    </row>
    <row r="70" spans="1:40" ht="15" customHeight="1" x14ac:dyDescent="0.25">
      <c r="A70" s="13">
        <v>122790009</v>
      </c>
      <c r="B70" s="14" t="s">
        <v>579</v>
      </c>
      <c r="C70" s="15" t="s">
        <v>578</v>
      </c>
      <c r="D70" s="16" t="s">
        <v>177</v>
      </c>
      <c r="E70" s="14" t="s">
        <v>23</v>
      </c>
      <c r="F70" s="17">
        <v>21</v>
      </c>
      <c r="G70" s="17" t="s">
        <v>255</v>
      </c>
      <c r="H70" s="18" t="s">
        <v>106</v>
      </c>
      <c r="I70" s="18" t="s">
        <v>225</v>
      </c>
      <c r="J70" s="18" t="s">
        <v>328</v>
      </c>
      <c r="K70" s="14" t="s">
        <v>230</v>
      </c>
      <c r="L70" s="14">
        <v>45.376079099999998</v>
      </c>
      <c r="M70" s="14">
        <v>2.0306057000000002</v>
      </c>
      <c r="N70" s="11">
        <v>41184</v>
      </c>
      <c r="O70" s="28" t="s">
        <v>27</v>
      </c>
      <c r="P70" s="29">
        <v>8.4370826320745898E-2</v>
      </c>
      <c r="Q70" s="23">
        <v>4.9012979832706506E-2</v>
      </c>
      <c r="R70" s="14" t="s">
        <v>26</v>
      </c>
      <c r="S70" s="48" t="s">
        <v>161</v>
      </c>
      <c r="T70" s="53" t="s">
        <v>161</v>
      </c>
      <c r="U70" s="12">
        <f t="shared" si="6"/>
        <v>8.4370826320745898E-2</v>
      </c>
      <c r="V70" s="12">
        <f t="shared" si="7"/>
        <v>4.9012979832706506E-2</v>
      </c>
      <c r="W70" s="12">
        <f t="shared" ref="W70:W133" si="8">U70/V70^2</f>
        <v>35.121260029925338</v>
      </c>
      <c r="X70" s="12">
        <f t="shared" ref="X70:X133" si="9">1/V70^2</f>
        <v>416.27256199207551</v>
      </c>
      <c r="AA70" s="12"/>
      <c r="AD70" s="12" t="s">
        <v>255</v>
      </c>
      <c r="AE70" s="12" t="s">
        <v>480</v>
      </c>
      <c r="AF70" s="12" t="s">
        <v>481</v>
      </c>
      <c r="AG70" s="12" t="s">
        <v>402</v>
      </c>
      <c r="AH70" s="12" t="s">
        <v>374</v>
      </c>
      <c r="AI70" s="12" t="s">
        <v>403</v>
      </c>
      <c r="AJ70" s="12" t="s">
        <v>376</v>
      </c>
      <c r="AK70" s="12" t="s">
        <v>368</v>
      </c>
      <c r="AL70" s="12">
        <v>14</v>
      </c>
      <c r="AM70" s="12" t="s">
        <v>347</v>
      </c>
      <c r="AN70" s="12" t="s">
        <v>458</v>
      </c>
    </row>
    <row r="71" spans="1:40" ht="15" customHeight="1" x14ac:dyDescent="0.25">
      <c r="A71" s="13">
        <v>122900009</v>
      </c>
      <c r="B71" s="14" t="s">
        <v>579</v>
      </c>
      <c r="C71" s="15" t="s">
        <v>578</v>
      </c>
      <c r="D71" s="16" t="s">
        <v>177</v>
      </c>
      <c r="E71" s="14" t="s">
        <v>23</v>
      </c>
      <c r="F71" s="18">
        <v>9</v>
      </c>
      <c r="G71" s="17" t="s">
        <v>263</v>
      </c>
      <c r="H71" s="18" t="s">
        <v>24</v>
      </c>
      <c r="I71" s="18" t="s">
        <v>227</v>
      </c>
      <c r="J71" s="18" t="s">
        <v>328</v>
      </c>
      <c r="K71" s="14" t="s">
        <v>226</v>
      </c>
      <c r="L71" s="5">
        <v>45.668362600000002</v>
      </c>
      <c r="M71" s="5">
        <v>2.1143717</v>
      </c>
      <c r="N71" s="11">
        <v>41186</v>
      </c>
      <c r="O71" s="28" t="s">
        <v>13</v>
      </c>
      <c r="P71" s="29">
        <v>1.9036400756143701E-3</v>
      </c>
      <c r="Q71" s="23">
        <v>1.3325480529300601E-3</v>
      </c>
      <c r="R71" s="14" t="s">
        <v>26</v>
      </c>
      <c r="S71" s="48" t="s">
        <v>161</v>
      </c>
      <c r="T71" s="53" t="s">
        <v>161</v>
      </c>
      <c r="U71" s="12">
        <f t="shared" si="6"/>
        <v>1.9036400756143701E-3</v>
      </c>
      <c r="V71" s="12">
        <f t="shared" si="7"/>
        <v>1.3325480529300601E-3</v>
      </c>
      <c r="W71" s="12">
        <f t="shared" si="8"/>
        <v>1072.0599721940439</v>
      </c>
      <c r="X71" s="12">
        <f t="shared" si="9"/>
        <v>563163.16615054093</v>
      </c>
      <c r="AA71" s="12"/>
      <c r="AD71" s="12" t="s">
        <v>263</v>
      </c>
      <c r="AE71" s="12" t="s">
        <v>539</v>
      </c>
      <c r="AF71" s="12" t="s">
        <v>540</v>
      </c>
      <c r="AG71" s="12" t="s">
        <v>402</v>
      </c>
      <c r="AH71" s="12" t="s">
        <v>374</v>
      </c>
      <c r="AI71" s="12" t="s">
        <v>403</v>
      </c>
      <c r="AJ71" s="12" t="s">
        <v>376</v>
      </c>
      <c r="AK71" s="12" t="s">
        <v>368</v>
      </c>
      <c r="AL71" s="12">
        <v>14</v>
      </c>
      <c r="AM71" s="12" t="s">
        <v>404</v>
      </c>
      <c r="AN71" s="12" t="s">
        <v>405</v>
      </c>
    </row>
    <row r="72" spans="1:40" ht="15" customHeight="1" x14ac:dyDescent="0.25">
      <c r="A72" s="13">
        <v>122790009</v>
      </c>
      <c r="B72" s="14" t="s">
        <v>579</v>
      </c>
      <c r="C72" s="15" t="s">
        <v>578</v>
      </c>
      <c r="D72" s="16" t="s">
        <v>177</v>
      </c>
      <c r="E72" s="14" t="s">
        <v>23</v>
      </c>
      <c r="F72" s="17">
        <v>21</v>
      </c>
      <c r="G72" s="17" t="s">
        <v>255</v>
      </c>
      <c r="H72" s="18" t="s">
        <v>106</v>
      </c>
      <c r="I72" s="18" t="s">
        <v>225</v>
      </c>
      <c r="J72" s="18" t="s">
        <v>328</v>
      </c>
      <c r="K72" s="14" t="s">
        <v>230</v>
      </c>
      <c r="L72" s="14">
        <v>45.376079099999998</v>
      </c>
      <c r="M72" s="14">
        <v>2.0306057000000002</v>
      </c>
      <c r="N72" s="11">
        <v>41184</v>
      </c>
      <c r="O72" s="28" t="s">
        <v>31</v>
      </c>
      <c r="P72" s="29">
        <v>8.4</v>
      </c>
      <c r="Q72" s="54" t="s">
        <v>161</v>
      </c>
      <c r="R72" s="14"/>
      <c r="S72" s="16" t="s">
        <v>601</v>
      </c>
      <c r="T72" s="53" t="s">
        <v>161</v>
      </c>
      <c r="U72" s="12">
        <f t="shared" si="6"/>
        <v>8.4</v>
      </c>
      <c r="V72" s="12">
        <f t="shared" si="7"/>
        <v>4.2</v>
      </c>
      <c r="W72" s="12">
        <f t="shared" si="8"/>
        <v>0.47619047619047622</v>
      </c>
      <c r="X72" s="12">
        <f t="shared" si="9"/>
        <v>5.6689342403628114E-2</v>
      </c>
      <c r="AA72" s="12"/>
      <c r="AD72" s="12" t="s">
        <v>255</v>
      </c>
      <c r="AE72" s="12" t="s">
        <v>480</v>
      </c>
      <c r="AF72" s="12" t="s">
        <v>481</v>
      </c>
      <c r="AG72" s="12" t="s">
        <v>402</v>
      </c>
      <c r="AH72" s="12" t="s">
        <v>374</v>
      </c>
      <c r="AI72" s="12" t="s">
        <v>403</v>
      </c>
      <c r="AJ72" s="12" t="s">
        <v>376</v>
      </c>
      <c r="AK72" s="12" t="s">
        <v>368</v>
      </c>
      <c r="AL72" s="12">
        <v>14</v>
      </c>
      <c r="AM72" s="12" t="s">
        <v>347</v>
      </c>
      <c r="AN72" s="12" t="s">
        <v>458</v>
      </c>
    </row>
    <row r="73" spans="1:40" ht="15" customHeight="1" x14ac:dyDescent="0.25">
      <c r="A73" s="13">
        <v>122790010</v>
      </c>
      <c r="B73" s="14" t="s">
        <v>579</v>
      </c>
      <c r="C73" s="15" t="s">
        <v>578</v>
      </c>
      <c r="D73" s="16" t="s">
        <v>177</v>
      </c>
      <c r="E73" s="14" t="s">
        <v>23</v>
      </c>
      <c r="F73" s="17">
        <v>17</v>
      </c>
      <c r="G73" s="17" t="s">
        <v>256</v>
      </c>
      <c r="H73" s="18" t="str">
        <f>RIGHT(K73,9)</f>
        <v>Secteur 2</v>
      </c>
      <c r="I73" s="18" t="s">
        <v>325</v>
      </c>
      <c r="J73" s="18" t="s">
        <v>325</v>
      </c>
      <c r="K73" s="14" t="s">
        <v>33</v>
      </c>
      <c r="L73" s="14">
        <v>45.498643800000004</v>
      </c>
      <c r="M73" s="14">
        <v>2.0990872</v>
      </c>
      <c r="N73" s="11">
        <v>41184</v>
      </c>
      <c r="O73" s="28" t="s">
        <v>22</v>
      </c>
      <c r="P73" s="29">
        <v>1.3540780672566401E-4</v>
      </c>
      <c r="Q73" s="23">
        <v>5.4769068336067799E-5</v>
      </c>
      <c r="R73" s="14" t="s">
        <v>26</v>
      </c>
      <c r="S73" s="48" t="s">
        <v>161</v>
      </c>
      <c r="T73" s="53" t="s">
        <v>161</v>
      </c>
      <c r="U73" s="12">
        <f t="shared" si="6"/>
        <v>1.3540780672566401E-4</v>
      </c>
      <c r="V73" s="12">
        <f t="shared" si="7"/>
        <v>5.4769068336067799E-5</v>
      </c>
      <c r="W73" s="12">
        <f t="shared" si="8"/>
        <v>45141.189311460461</v>
      </c>
      <c r="X73" s="12">
        <f t="shared" si="9"/>
        <v>333372132.69332713</v>
      </c>
      <c r="AA73" s="12"/>
      <c r="AD73" s="12" t="s">
        <v>256</v>
      </c>
      <c r="AE73" s="12" t="s">
        <v>535</v>
      </c>
      <c r="AF73" s="12" t="s">
        <v>536</v>
      </c>
      <c r="AG73" s="12" t="s">
        <v>402</v>
      </c>
      <c r="AH73" s="12" t="s">
        <v>374</v>
      </c>
      <c r="AI73" s="12" t="s">
        <v>403</v>
      </c>
      <c r="AJ73" s="12" t="s">
        <v>376</v>
      </c>
      <c r="AK73" s="12" t="s">
        <v>368</v>
      </c>
      <c r="AL73" s="12">
        <v>14</v>
      </c>
      <c r="AM73" s="12" t="s">
        <v>347</v>
      </c>
      <c r="AN73" s="12" t="s">
        <v>458</v>
      </c>
    </row>
    <row r="74" spans="1:40" ht="15" customHeight="1" x14ac:dyDescent="0.25">
      <c r="A74" s="13">
        <v>122790010</v>
      </c>
      <c r="B74" s="14" t="s">
        <v>579</v>
      </c>
      <c r="C74" s="15" t="s">
        <v>578</v>
      </c>
      <c r="D74" s="16" t="s">
        <v>177</v>
      </c>
      <c r="E74" s="14" t="s">
        <v>23</v>
      </c>
      <c r="F74" s="17">
        <v>17</v>
      </c>
      <c r="G74" s="17" t="s">
        <v>256</v>
      </c>
      <c r="H74" s="18" t="str">
        <f>RIGHT(K74,9)</f>
        <v>Secteur 2</v>
      </c>
      <c r="I74" s="18" t="s">
        <v>325</v>
      </c>
      <c r="J74" s="18" t="s">
        <v>325</v>
      </c>
      <c r="K74" s="14" t="s">
        <v>33</v>
      </c>
      <c r="L74" s="14">
        <v>45.498643800000004</v>
      </c>
      <c r="M74" s="14">
        <v>2.0990872</v>
      </c>
      <c r="N74" s="11">
        <v>41184</v>
      </c>
      <c r="O74" s="28" t="s">
        <v>16</v>
      </c>
      <c r="P74" s="29">
        <v>1.6E-2</v>
      </c>
      <c r="Q74" s="54" t="s">
        <v>161</v>
      </c>
      <c r="R74" s="14" t="s">
        <v>26</v>
      </c>
      <c r="S74" s="16" t="s">
        <v>601</v>
      </c>
      <c r="T74" s="53" t="s">
        <v>161</v>
      </c>
      <c r="U74" s="12">
        <f t="shared" si="6"/>
        <v>1.6E-2</v>
      </c>
      <c r="V74" s="12">
        <f t="shared" si="7"/>
        <v>8.0000000000000002E-3</v>
      </c>
      <c r="W74" s="12">
        <f t="shared" si="8"/>
        <v>250.00000000000003</v>
      </c>
      <c r="X74" s="12">
        <f t="shared" si="9"/>
        <v>15625</v>
      </c>
      <c r="AA74" s="12"/>
      <c r="AD74" s="12" t="s">
        <v>256</v>
      </c>
      <c r="AE74" s="12" t="s">
        <v>535</v>
      </c>
      <c r="AF74" s="12" t="s">
        <v>536</v>
      </c>
      <c r="AG74" s="12" t="s">
        <v>402</v>
      </c>
      <c r="AH74" s="12" t="s">
        <v>374</v>
      </c>
      <c r="AI74" s="12" t="s">
        <v>403</v>
      </c>
      <c r="AJ74" s="12" t="s">
        <v>376</v>
      </c>
      <c r="AK74" s="12" t="s">
        <v>368</v>
      </c>
      <c r="AL74" s="12">
        <v>14</v>
      </c>
      <c r="AM74" s="12" t="s">
        <v>347</v>
      </c>
      <c r="AN74" s="12" t="s">
        <v>458</v>
      </c>
    </row>
    <row r="75" spans="1:40" ht="15" customHeight="1" x14ac:dyDescent="0.25">
      <c r="A75" s="13">
        <v>122790010</v>
      </c>
      <c r="B75" s="14" t="s">
        <v>579</v>
      </c>
      <c r="C75" s="15" t="s">
        <v>578</v>
      </c>
      <c r="D75" s="16" t="s">
        <v>177</v>
      </c>
      <c r="E75" s="14" t="s">
        <v>23</v>
      </c>
      <c r="F75" s="17">
        <v>17</v>
      </c>
      <c r="G75" s="17" t="s">
        <v>256</v>
      </c>
      <c r="H75" s="18" t="str">
        <f>RIGHT(K75,9)</f>
        <v>Secteur 2</v>
      </c>
      <c r="I75" s="18" t="s">
        <v>325</v>
      </c>
      <c r="J75" s="18" t="s">
        <v>325</v>
      </c>
      <c r="K75" s="14" t="s">
        <v>33</v>
      </c>
      <c r="L75" s="14">
        <v>45.498643800000004</v>
      </c>
      <c r="M75" s="14">
        <v>2.0990872</v>
      </c>
      <c r="N75" s="11">
        <v>41184</v>
      </c>
      <c r="O75" s="28" t="s">
        <v>28</v>
      </c>
      <c r="P75" s="29">
        <v>3.4045708220816905E-3</v>
      </c>
      <c r="Q75" s="23">
        <v>1.44283124649752E-3</v>
      </c>
      <c r="R75" s="14" t="s">
        <v>26</v>
      </c>
      <c r="S75" s="48" t="s">
        <v>161</v>
      </c>
      <c r="T75" s="53" t="s">
        <v>161</v>
      </c>
      <c r="U75" s="12">
        <f t="shared" si="6"/>
        <v>3.4045708220816905E-3</v>
      </c>
      <c r="V75" s="12">
        <f t="shared" si="7"/>
        <v>1.44283124649752E-3</v>
      </c>
      <c r="W75" s="12">
        <f t="shared" si="8"/>
        <v>1635.4274948252521</v>
      </c>
      <c r="X75" s="12">
        <f t="shared" si="9"/>
        <v>480362.30711314338</v>
      </c>
      <c r="AA75" s="12"/>
      <c r="AD75" s="12" t="s">
        <v>256</v>
      </c>
      <c r="AE75" s="12" t="s">
        <v>535</v>
      </c>
      <c r="AF75" s="12" t="s">
        <v>536</v>
      </c>
      <c r="AG75" s="12" t="s">
        <v>402</v>
      </c>
      <c r="AH75" s="12" t="s">
        <v>374</v>
      </c>
      <c r="AI75" s="12" t="s">
        <v>403</v>
      </c>
      <c r="AJ75" s="12" t="s">
        <v>376</v>
      </c>
      <c r="AK75" s="12" t="s">
        <v>368</v>
      </c>
      <c r="AL75" s="12">
        <v>14</v>
      </c>
      <c r="AM75" s="12" t="s">
        <v>347</v>
      </c>
      <c r="AN75" s="12" t="s">
        <v>458</v>
      </c>
    </row>
    <row r="76" spans="1:40" ht="15" customHeight="1" x14ac:dyDescent="0.25">
      <c r="A76" s="13">
        <v>122900010</v>
      </c>
      <c r="B76" s="14" t="s">
        <v>579</v>
      </c>
      <c r="C76" s="15" t="s">
        <v>578</v>
      </c>
      <c r="D76" s="16" t="s">
        <v>177</v>
      </c>
      <c r="E76" s="14" t="s">
        <v>23</v>
      </c>
      <c r="F76" s="17">
        <v>10</v>
      </c>
      <c r="G76" s="17" t="s">
        <v>264</v>
      </c>
      <c r="H76" s="18" t="s">
        <v>24</v>
      </c>
      <c r="I76" s="2" t="s">
        <v>325</v>
      </c>
      <c r="J76" s="2" t="s">
        <v>325</v>
      </c>
      <c r="K76" s="14" t="s">
        <v>138</v>
      </c>
      <c r="L76" s="14">
        <v>45.667905035416702</v>
      </c>
      <c r="M76" s="14">
        <v>2.1177610354166698</v>
      </c>
      <c r="N76" s="11">
        <v>41186</v>
      </c>
      <c r="O76" s="28" t="s">
        <v>13</v>
      </c>
      <c r="P76" s="29">
        <v>2.73726023944549E-3</v>
      </c>
      <c r="Q76" s="23">
        <v>1.0949040957782001E-3</v>
      </c>
      <c r="R76" s="14" t="s">
        <v>26</v>
      </c>
      <c r="S76" s="48" t="s">
        <v>161</v>
      </c>
      <c r="T76" s="53" t="s">
        <v>161</v>
      </c>
      <c r="U76" s="12">
        <f t="shared" si="6"/>
        <v>2.73726023944549E-3</v>
      </c>
      <c r="V76" s="12">
        <f t="shared" si="7"/>
        <v>1.0949040957782001E-3</v>
      </c>
      <c r="W76" s="12">
        <f t="shared" si="8"/>
        <v>2283.305003278047</v>
      </c>
      <c r="X76" s="12">
        <f t="shared" si="9"/>
        <v>834157.07807913644</v>
      </c>
      <c r="AA76" s="12"/>
      <c r="AD76" s="12" t="s">
        <v>264</v>
      </c>
      <c r="AE76" s="12" t="s">
        <v>558</v>
      </c>
      <c r="AF76" s="12" t="s">
        <v>559</v>
      </c>
      <c r="AG76" s="12" t="s">
        <v>365</v>
      </c>
      <c r="AH76" s="12" t="s">
        <v>366</v>
      </c>
      <c r="AI76" s="12" t="s">
        <v>367</v>
      </c>
      <c r="AJ76" s="12" t="s">
        <v>354</v>
      </c>
      <c r="AK76" s="12" t="s">
        <v>368</v>
      </c>
      <c r="AL76" s="12" t="s">
        <v>369</v>
      </c>
      <c r="AM76" s="12" t="s">
        <v>347</v>
      </c>
      <c r="AN76" s="12" t="s">
        <v>560</v>
      </c>
    </row>
    <row r="77" spans="1:40" ht="15" customHeight="1" x14ac:dyDescent="0.25">
      <c r="A77" s="13">
        <v>122790010</v>
      </c>
      <c r="B77" s="14" t="s">
        <v>579</v>
      </c>
      <c r="C77" s="15" t="s">
        <v>578</v>
      </c>
      <c r="D77" s="16" t="s">
        <v>177</v>
      </c>
      <c r="E77" s="14" t="s">
        <v>23</v>
      </c>
      <c r="F77" s="17">
        <v>17</v>
      </c>
      <c r="G77" s="17" t="s">
        <v>256</v>
      </c>
      <c r="H77" s="18" t="str">
        <f>RIGHT(K77,9)</f>
        <v>Secteur 2</v>
      </c>
      <c r="I77" s="18" t="s">
        <v>325</v>
      </c>
      <c r="J77" s="18" t="s">
        <v>325</v>
      </c>
      <c r="K77" s="14" t="s">
        <v>33</v>
      </c>
      <c r="L77" s="14">
        <v>45.498643800000004</v>
      </c>
      <c r="M77" s="14">
        <v>2.0990872</v>
      </c>
      <c r="N77" s="11">
        <v>41184</v>
      </c>
      <c r="O77" s="28" t="s">
        <v>25</v>
      </c>
      <c r="P77" s="29">
        <v>2.2682961764703403E-2</v>
      </c>
      <c r="Q77" s="23">
        <v>8.53482906982494E-3</v>
      </c>
      <c r="R77" s="14" t="s">
        <v>26</v>
      </c>
      <c r="S77" s="48" t="s">
        <v>161</v>
      </c>
      <c r="T77" s="53" t="s">
        <v>161</v>
      </c>
      <c r="U77" s="12">
        <f t="shared" si="6"/>
        <v>2.2682961764703403E-2</v>
      </c>
      <c r="V77" s="12">
        <f t="shared" si="7"/>
        <v>8.53482906982494E-3</v>
      </c>
      <c r="W77" s="12">
        <f t="shared" si="8"/>
        <v>311.3939031694897</v>
      </c>
      <c r="X77" s="12">
        <f t="shared" si="9"/>
        <v>13728.097168247439</v>
      </c>
      <c r="AA77" s="12"/>
      <c r="AD77" s="12" t="s">
        <v>256</v>
      </c>
      <c r="AE77" s="12" t="s">
        <v>535</v>
      </c>
      <c r="AF77" s="12" t="s">
        <v>536</v>
      </c>
      <c r="AG77" s="12" t="s">
        <v>402</v>
      </c>
      <c r="AH77" s="12" t="s">
        <v>374</v>
      </c>
      <c r="AI77" s="12" t="s">
        <v>403</v>
      </c>
      <c r="AJ77" s="12" t="s">
        <v>376</v>
      </c>
      <c r="AK77" s="12" t="s">
        <v>368</v>
      </c>
      <c r="AL77" s="12">
        <v>14</v>
      </c>
      <c r="AM77" s="12" t="s">
        <v>347</v>
      </c>
      <c r="AN77" s="12" t="s">
        <v>458</v>
      </c>
    </row>
    <row r="78" spans="1:40" ht="15" customHeight="1" x14ac:dyDescent="0.25">
      <c r="A78" s="13">
        <v>122790010</v>
      </c>
      <c r="B78" s="14" t="s">
        <v>579</v>
      </c>
      <c r="C78" s="15" t="s">
        <v>578</v>
      </c>
      <c r="D78" s="16" t="s">
        <v>177</v>
      </c>
      <c r="E78" s="14" t="s">
        <v>23</v>
      </c>
      <c r="F78" s="17">
        <v>17</v>
      </c>
      <c r="G78" s="17" t="s">
        <v>256</v>
      </c>
      <c r="H78" s="18" t="str">
        <f>RIGHT(K78,9)</f>
        <v>Secteur 2</v>
      </c>
      <c r="I78" s="18" t="s">
        <v>325</v>
      </c>
      <c r="J78" s="18" t="s">
        <v>325</v>
      </c>
      <c r="K78" s="14" t="s">
        <v>33</v>
      </c>
      <c r="L78" s="14">
        <v>45.498643800000004</v>
      </c>
      <c r="M78" s="14">
        <v>2.0990872</v>
      </c>
      <c r="N78" s="11">
        <v>41184</v>
      </c>
      <c r="O78" s="28" t="s">
        <v>27</v>
      </c>
      <c r="P78" s="29">
        <v>7.667112040575709E-2</v>
      </c>
      <c r="Q78" s="21">
        <v>4.85654486899086E-2</v>
      </c>
      <c r="R78" s="14" t="s">
        <v>26</v>
      </c>
      <c r="S78" s="48" t="s">
        <v>161</v>
      </c>
      <c r="T78" s="53" t="s">
        <v>161</v>
      </c>
      <c r="U78" s="12">
        <f t="shared" si="6"/>
        <v>7.667112040575709E-2</v>
      </c>
      <c r="V78" s="12">
        <f t="shared" si="7"/>
        <v>4.85654486899086E-2</v>
      </c>
      <c r="W78" s="12">
        <f t="shared" si="8"/>
        <v>32.507008045618008</v>
      </c>
      <c r="X78" s="12">
        <f t="shared" si="9"/>
        <v>423.9798228274895</v>
      </c>
      <c r="AA78" s="12"/>
      <c r="AD78" s="12" t="s">
        <v>256</v>
      </c>
      <c r="AE78" s="12" t="s">
        <v>535</v>
      </c>
      <c r="AF78" s="12" t="s">
        <v>536</v>
      </c>
      <c r="AG78" s="12" t="s">
        <v>402</v>
      </c>
      <c r="AH78" s="12" t="s">
        <v>374</v>
      </c>
      <c r="AI78" s="12" t="s">
        <v>403</v>
      </c>
      <c r="AJ78" s="12" t="s">
        <v>376</v>
      </c>
      <c r="AK78" s="12" t="s">
        <v>368</v>
      </c>
      <c r="AL78" s="12">
        <v>14</v>
      </c>
      <c r="AM78" s="12" t="s">
        <v>347</v>
      </c>
      <c r="AN78" s="12" t="s">
        <v>458</v>
      </c>
    </row>
    <row r="79" spans="1:40" ht="15" customHeight="1" x14ac:dyDescent="0.25">
      <c r="A79" s="13">
        <v>122900011</v>
      </c>
      <c r="B79" s="14" t="s">
        <v>579</v>
      </c>
      <c r="C79" s="15" t="s">
        <v>578</v>
      </c>
      <c r="D79" s="16" t="s">
        <v>177</v>
      </c>
      <c r="E79" s="14" t="s">
        <v>23</v>
      </c>
      <c r="F79" s="17">
        <v>11</v>
      </c>
      <c r="G79" s="17" t="s">
        <v>265</v>
      </c>
      <c r="H79" s="18" t="s">
        <v>24</v>
      </c>
      <c r="I79" s="18" t="s">
        <v>324</v>
      </c>
      <c r="J79" s="18" t="s">
        <v>327</v>
      </c>
      <c r="K79" s="14" t="s">
        <v>139</v>
      </c>
      <c r="L79" s="5">
        <v>45.692388345806499</v>
      </c>
      <c r="M79" s="5">
        <v>2.1641671548387098</v>
      </c>
      <c r="N79" s="11">
        <v>41186</v>
      </c>
      <c r="O79" s="28" t="s">
        <v>13</v>
      </c>
      <c r="P79" s="29">
        <v>1.3000000000000002E-3</v>
      </c>
      <c r="Q79" s="54" t="s">
        <v>161</v>
      </c>
      <c r="R79" s="14" t="s">
        <v>26</v>
      </c>
      <c r="S79" s="16" t="s">
        <v>601</v>
      </c>
      <c r="T79" s="53" t="s">
        <v>161</v>
      </c>
      <c r="U79" s="12">
        <f t="shared" si="6"/>
        <v>1.3000000000000002E-3</v>
      </c>
      <c r="V79" s="12">
        <f t="shared" si="7"/>
        <v>6.5000000000000008E-4</v>
      </c>
      <c r="W79" s="12">
        <f t="shared" si="8"/>
        <v>3076.9230769230767</v>
      </c>
      <c r="X79" s="12">
        <f t="shared" si="9"/>
        <v>2366863.9053254435</v>
      </c>
      <c r="AA79" s="12"/>
      <c r="AD79" s="12" t="s">
        <v>265</v>
      </c>
      <c r="AE79" s="12" t="s">
        <v>565</v>
      </c>
      <c r="AF79" s="12" t="s">
        <v>566</v>
      </c>
      <c r="AG79" s="12" t="s">
        <v>417</v>
      </c>
      <c r="AH79" s="12" t="s">
        <v>366</v>
      </c>
      <c r="AI79" s="12" t="s">
        <v>418</v>
      </c>
      <c r="AJ79" s="12" t="s">
        <v>419</v>
      </c>
      <c r="AK79" s="12" t="s">
        <v>368</v>
      </c>
      <c r="AL79" s="12" t="s">
        <v>420</v>
      </c>
      <c r="AM79" s="12" t="s">
        <v>347</v>
      </c>
      <c r="AN79" s="12" t="s">
        <v>421</v>
      </c>
    </row>
    <row r="80" spans="1:40" ht="15" customHeight="1" x14ac:dyDescent="0.25">
      <c r="A80" s="13">
        <v>122790010</v>
      </c>
      <c r="B80" s="14" t="s">
        <v>579</v>
      </c>
      <c r="C80" s="15" t="s">
        <v>578</v>
      </c>
      <c r="D80" s="16" t="s">
        <v>177</v>
      </c>
      <c r="E80" s="14" t="s">
        <v>23</v>
      </c>
      <c r="F80" s="17">
        <v>17</v>
      </c>
      <c r="G80" s="17" t="s">
        <v>256</v>
      </c>
      <c r="H80" s="18" t="str">
        <f>RIGHT(K80,9)</f>
        <v>Secteur 2</v>
      </c>
      <c r="I80" s="18" t="s">
        <v>325</v>
      </c>
      <c r="J80" s="18" t="s">
        <v>325</v>
      </c>
      <c r="K80" s="14" t="s">
        <v>33</v>
      </c>
      <c r="L80" s="14">
        <v>45.498643800000004</v>
      </c>
      <c r="M80" s="14">
        <v>2.0990872</v>
      </c>
      <c r="N80" s="11">
        <v>41184</v>
      </c>
      <c r="O80" s="28" t="s">
        <v>31</v>
      </c>
      <c r="P80" s="29">
        <v>6.7</v>
      </c>
      <c r="Q80" s="54" t="s">
        <v>161</v>
      </c>
      <c r="R80" s="14"/>
      <c r="S80" s="16" t="s">
        <v>601</v>
      </c>
      <c r="T80" s="53" t="s">
        <v>161</v>
      </c>
      <c r="U80" s="12">
        <f t="shared" si="6"/>
        <v>6.7</v>
      </c>
      <c r="V80" s="12">
        <f t="shared" si="7"/>
        <v>3.35</v>
      </c>
      <c r="W80" s="12">
        <f t="shared" si="8"/>
        <v>0.59701492537313439</v>
      </c>
      <c r="X80" s="12">
        <f t="shared" si="9"/>
        <v>8.910670527957229E-2</v>
      </c>
      <c r="AA80" s="12"/>
      <c r="AD80" s="12" t="s">
        <v>256</v>
      </c>
      <c r="AE80" s="12" t="s">
        <v>535</v>
      </c>
      <c r="AF80" s="12" t="s">
        <v>536</v>
      </c>
      <c r="AG80" s="12" t="s">
        <v>402</v>
      </c>
      <c r="AH80" s="12" t="s">
        <v>374</v>
      </c>
      <c r="AI80" s="12" t="s">
        <v>403</v>
      </c>
      <c r="AJ80" s="12" t="s">
        <v>376</v>
      </c>
      <c r="AK80" s="12" t="s">
        <v>368</v>
      </c>
      <c r="AL80" s="12">
        <v>14</v>
      </c>
      <c r="AM80" s="12" t="s">
        <v>347</v>
      </c>
      <c r="AN80" s="12" t="s">
        <v>458</v>
      </c>
    </row>
    <row r="81" spans="1:40" ht="15" customHeight="1" x14ac:dyDescent="0.25">
      <c r="A81" s="13">
        <v>122790011</v>
      </c>
      <c r="B81" s="14" t="s">
        <v>579</v>
      </c>
      <c r="C81" s="15" t="s">
        <v>578</v>
      </c>
      <c r="D81" s="16" t="s">
        <v>177</v>
      </c>
      <c r="E81" s="14" t="s">
        <v>23</v>
      </c>
      <c r="F81" s="17">
        <v>16</v>
      </c>
      <c r="G81" s="17" t="s">
        <v>257</v>
      </c>
      <c r="H81" s="18" t="str">
        <f>RIGHT(K81,9)</f>
        <v>Secteur 2</v>
      </c>
      <c r="I81" s="18" t="s">
        <v>324</v>
      </c>
      <c r="J81" s="18" t="s">
        <v>327</v>
      </c>
      <c r="K81" s="14" t="s">
        <v>32</v>
      </c>
      <c r="L81" s="14">
        <v>45.509070600000001</v>
      </c>
      <c r="M81">
        <v>2.0877753999999999</v>
      </c>
      <c r="N81" s="11">
        <v>41184</v>
      </c>
      <c r="O81" s="28" t="s">
        <v>22</v>
      </c>
      <c r="P81" s="29">
        <v>8.3337694194690303E-5</v>
      </c>
      <c r="Q81" s="23">
        <v>5.8550290696906502E-5</v>
      </c>
      <c r="R81" s="14" t="s">
        <v>26</v>
      </c>
      <c r="S81" s="48" t="s">
        <v>161</v>
      </c>
      <c r="T81" s="53" t="s">
        <v>161</v>
      </c>
      <c r="U81" s="12">
        <f t="shared" si="6"/>
        <v>8.3337694194690303E-5</v>
      </c>
      <c r="V81" s="12">
        <f t="shared" si="7"/>
        <v>5.8550290696906502E-5</v>
      </c>
      <c r="W81" s="12">
        <f t="shared" si="8"/>
        <v>24309.910998428793</v>
      </c>
      <c r="X81" s="12">
        <f t="shared" si="9"/>
        <v>291703667.03015465</v>
      </c>
      <c r="AA81" s="12"/>
      <c r="AD81" s="12" t="s">
        <v>257</v>
      </c>
      <c r="AE81" s="12" t="s">
        <v>532</v>
      </c>
      <c r="AF81" s="12" t="s">
        <v>533</v>
      </c>
      <c r="AG81" s="12" t="s">
        <v>373</v>
      </c>
      <c r="AH81" s="12" t="s">
        <v>374</v>
      </c>
      <c r="AI81" s="12" t="s">
        <v>375</v>
      </c>
      <c r="AJ81" s="12" t="s">
        <v>376</v>
      </c>
      <c r="AK81" s="12" t="s">
        <v>368</v>
      </c>
      <c r="AL81" s="12">
        <v>17</v>
      </c>
      <c r="AM81" s="12" t="s">
        <v>377</v>
      </c>
      <c r="AN81" s="12" t="s">
        <v>534</v>
      </c>
    </row>
    <row r="82" spans="1:40" ht="15" customHeight="1" x14ac:dyDescent="0.25">
      <c r="A82" s="13">
        <v>122790011</v>
      </c>
      <c r="B82" s="14" t="s">
        <v>579</v>
      </c>
      <c r="C82" s="15" t="s">
        <v>578</v>
      </c>
      <c r="D82" s="16" t="s">
        <v>177</v>
      </c>
      <c r="E82" s="14" t="s">
        <v>23</v>
      </c>
      <c r="F82" s="17">
        <v>16</v>
      </c>
      <c r="G82" s="17" t="s">
        <v>257</v>
      </c>
      <c r="H82" s="18" t="str">
        <f>RIGHT(K82,9)</f>
        <v>Secteur 2</v>
      </c>
      <c r="I82" s="18" t="s">
        <v>324</v>
      </c>
      <c r="J82" s="18" t="s">
        <v>327</v>
      </c>
      <c r="K82" s="14" t="s">
        <v>32</v>
      </c>
      <c r="L82" s="14">
        <v>45.509070600000001</v>
      </c>
      <c r="M82">
        <v>2.0877753999999999</v>
      </c>
      <c r="N82" s="11">
        <v>41184</v>
      </c>
      <c r="O82" s="28" t="s">
        <v>16</v>
      </c>
      <c r="P82" s="29">
        <v>1.7000000000000001E-2</v>
      </c>
      <c r="Q82" s="54" t="s">
        <v>161</v>
      </c>
      <c r="R82" s="14" t="s">
        <v>26</v>
      </c>
      <c r="S82" s="16" t="s">
        <v>601</v>
      </c>
      <c r="T82" s="53" t="s">
        <v>161</v>
      </c>
      <c r="U82" s="12">
        <f t="shared" si="6"/>
        <v>1.7000000000000001E-2</v>
      </c>
      <c r="V82" s="12">
        <f t="shared" si="7"/>
        <v>8.5000000000000006E-3</v>
      </c>
      <c r="W82" s="12">
        <f t="shared" si="8"/>
        <v>235.29411764705881</v>
      </c>
      <c r="X82" s="12">
        <f t="shared" si="9"/>
        <v>13840.830449826988</v>
      </c>
      <c r="AA82" s="12"/>
      <c r="AD82" s="12" t="s">
        <v>257</v>
      </c>
      <c r="AE82" s="12" t="s">
        <v>532</v>
      </c>
      <c r="AF82" s="12" t="s">
        <v>533</v>
      </c>
      <c r="AG82" s="12" t="s">
        <v>373</v>
      </c>
      <c r="AH82" s="12" t="s">
        <v>374</v>
      </c>
      <c r="AI82" s="12" t="s">
        <v>375</v>
      </c>
      <c r="AJ82" s="12" t="s">
        <v>376</v>
      </c>
      <c r="AK82" s="12" t="s">
        <v>368</v>
      </c>
      <c r="AL82" s="12">
        <v>17</v>
      </c>
      <c r="AM82" s="12" t="s">
        <v>377</v>
      </c>
      <c r="AN82" s="12" t="s">
        <v>534</v>
      </c>
    </row>
    <row r="83" spans="1:40" ht="15" customHeight="1" x14ac:dyDescent="0.25">
      <c r="A83" s="13">
        <v>122790011</v>
      </c>
      <c r="B83" s="14" t="s">
        <v>579</v>
      </c>
      <c r="C83" s="15" t="s">
        <v>578</v>
      </c>
      <c r="D83" s="16" t="s">
        <v>177</v>
      </c>
      <c r="E83" s="14" t="s">
        <v>23</v>
      </c>
      <c r="F83" s="17">
        <v>16</v>
      </c>
      <c r="G83" s="17" t="s">
        <v>257</v>
      </c>
      <c r="H83" s="18" t="str">
        <f>RIGHT(K83,9)</f>
        <v>Secteur 2</v>
      </c>
      <c r="I83" s="18" t="s">
        <v>324</v>
      </c>
      <c r="J83" s="18" t="s">
        <v>327</v>
      </c>
      <c r="K83" s="14" t="s">
        <v>32</v>
      </c>
      <c r="L83" s="14">
        <v>45.509070600000001</v>
      </c>
      <c r="M83">
        <v>2.0877753999999999</v>
      </c>
      <c r="N83" s="11">
        <v>41184</v>
      </c>
      <c r="O83" s="28" t="s">
        <v>28</v>
      </c>
      <c r="P83" s="29">
        <v>2.0936471440779402E-3</v>
      </c>
      <c r="Q83" s="23">
        <v>1.49457666991237E-3</v>
      </c>
      <c r="R83" s="14" t="s">
        <v>26</v>
      </c>
      <c r="S83" s="48" t="s">
        <v>161</v>
      </c>
      <c r="T83" s="53" t="s">
        <v>161</v>
      </c>
      <c r="U83" s="12">
        <f t="shared" si="6"/>
        <v>2.0936471440779402E-3</v>
      </c>
      <c r="V83" s="12">
        <f t="shared" si="7"/>
        <v>1.49457666991237E-3</v>
      </c>
      <c r="W83" s="12">
        <f t="shared" si="8"/>
        <v>937.27512606191624</v>
      </c>
      <c r="X83" s="12">
        <f t="shared" si="9"/>
        <v>447675.78372175986</v>
      </c>
      <c r="AA83" s="12"/>
      <c r="AD83" s="12" t="s">
        <v>257</v>
      </c>
      <c r="AE83" s="12" t="s">
        <v>532</v>
      </c>
      <c r="AF83" s="12" t="s">
        <v>533</v>
      </c>
      <c r="AG83" s="12" t="s">
        <v>373</v>
      </c>
      <c r="AH83" s="12" t="s">
        <v>374</v>
      </c>
      <c r="AI83" s="12" t="s">
        <v>375</v>
      </c>
      <c r="AJ83" s="12" t="s">
        <v>376</v>
      </c>
      <c r="AK83" s="12" t="s">
        <v>368</v>
      </c>
      <c r="AL83" s="12">
        <v>17</v>
      </c>
      <c r="AM83" s="12" t="s">
        <v>377</v>
      </c>
      <c r="AN83" s="12" t="s">
        <v>534</v>
      </c>
    </row>
    <row r="84" spans="1:40" ht="15" customHeight="1" x14ac:dyDescent="0.25">
      <c r="A84" s="13">
        <v>122790011</v>
      </c>
      <c r="B84" s="14" t="s">
        <v>579</v>
      </c>
      <c r="C84" s="15" t="s">
        <v>578</v>
      </c>
      <c r="D84" s="16" t="s">
        <v>177</v>
      </c>
      <c r="E84" s="14" t="s">
        <v>23</v>
      </c>
      <c r="F84" s="17">
        <v>16</v>
      </c>
      <c r="G84" s="17" t="s">
        <v>257</v>
      </c>
      <c r="H84" s="18" t="str">
        <f>RIGHT(K84,9)</f>
        <v>Secteur 2</v>
      </c>
      <c r="I84" s="18" t="s">
        <v>324</v>
      </c>
      <c r="J84" s="18" t="s">
        <v>327</v>
      </c>
      <c r="K84" s="14" t="s">
        <v>32</v>
      </c>
      <c r="L84" s="14">
        <v>45.509070600000001</v>
      </c>
      <c r="M84">
        <v>2.0877753999999999</v>
      </c>
      <c r="N84" s="11">
        <v>41184</v>
      </c>
      <c r="O84" s="28" t="s">
        <v>25</v>
      </c>
      <c r="P84" s="29">
        <v>1.3123092631355901E-2</v>
      </c>
      <c r="Q84" s="21">
        <v>6.0686697077293504E-3</v>
      </c>
      <c r="R84" s="14" t="s">
        <v>26</v>
      </c>
      <c r="S84" s="48" t="s">
        <v>161</v>
      </c>
      <c r="T84" s="53" t="s">
        <v>161</v>
      </c>
      <c r="U84" s="12">
        <f t="shared" si="6"/>
        <v>1.3123092631355901E-2</v>
      </c>
      <c r="V84" s="12">
        <f t="shared" si="7"/>
        <v>6.0686697077293504E-3</v>
      </c>
      <c r="W84" s="12">
        <f t="shared" si="8"/>
        <v>356.32737768824319</v>
      </c>
      <c r="X84" s="12">
        <f t="shared" si="9"/>
        <v>27152.698506207744</v>
      </c>
      <c r="AA84" s="12"/>
      <c r="AD84" s="12" t="s">
        <v>257</v>
      </c>
      <c r="AE84" s="12" t="s">
        <v>532</v>
      </c>
      <c r="AF84" s="12" t="s">
        <v>533</v>
      </c>
      <c r="AG84" s="12" t="s">
        <v>373</v>
      </c>
      <c r="AH84" s="12" t="s">
        <v>374</v>
      </c>
      <c r="AI84" s="12" t="s">
        <v>375</v>
      </c>
      <c r="AJ84" s="12" t="s">
        <v>376</v>
      </c>
      <c r="AK84" s="12" t="s">
        <v>368</v>
      </c>
      <c r="AL84" s="12">
        <v>17</v>
      </c>
      <c r="AM84" s="12" t="s">
        <v>377</v>
      </c>
      <c r="AN84" s="12" t="s">
        <v>534</v>
      </c>
    </row>
    <row r="85" spans="1:40" ht="15" customHeight="1" x14ac:dyDescent="0.25">
      <c r="A85" s="13">
        <v>122900012</v>
      </c>
      <c r="B85" s="14" t="s">
        <v>579</v>
      </c>
      <c r="C85" s="15" t="s">
        <v>578</v>
      </c>
      <c r="D85" s="16" t="s">
        <v>177</v>
      </c>
      <c r="E85" s="14" t="s">
        <v>23</v>
      </c>
      <c r="F85" s="17">
        <v>12</v>
      </c>
      <c r="G85" s="17" t="s">
        <v>266</v>
      </c>
      <c r="H85" s="18" t="s">
        <v>24</v>
      </c>
      <c r="I85" s="18" t="s">
        <v>132</v>
      </c>
      <c r="J85" s="18" t="s">
        <v>328</v>
      </c>
      <c r="K85" s="14" t="s">
        <v>140</v>
      </c>
      <c r="L85" s="4">
        <v>45.665717390909101</v>
      </c>
      <c r="M85" s="4">
        <v>2.17858630242424</v>
      </c>
      <c r="N85" s="11">
        <v>41186</v>
      </c>
      <c r="O85" s="28" t="s">
        <v>13</v>
      </c>
      <c r="P85" s="29">
        <v>1.3000000000000002E-3</v>
      </c>
      <c r="Q85" s="54" t="s">
        <v>161</v>
      </c>
      <c r="R85" s="14" t="s">
        <v>26</v>
      </c>
      <c r="S85" s="16" t="s">
        <v>601</v>
      </c>
      <c r="T85" s="53" t="s">
        <v>161</v>
      </c>
      <c r="U85" s="12">
        <f t="shared" si="6"/>
        <v>1.3000000000000002E-3</v>
      </c>
      <c r="V85" s="12">
        <f t="shared" si="7"/>
        <v>6.5000000000000008E-4</v>
      </c>
      <c r="W85" s="12">
        <f t="shared" si="8"/>
        <v>3076.9230769230767</v>
      </c>
      <c r="X85" s="12">
        <f t="shared" si="9"/>
        <v>2366863.9053254435</v>
      </c>
      <c r="AA85" s="12"/>
      <c r="AD85" s="12" t="s">
        <v>266</v>
      </c>
      <c r="AE85" s="12" t="s">
        <v>553</v>
      </c>
      <c r="AF85" s="12" t="s">
        <v>554</v>
      </c>
      <c r="AG85" s="12" t="s">
        <v>417</v>
      </c>
      <c r="AH85" s="12" t="s">
        <v>366</v>
      </c>
      <c r="AI85" s="12" t="s">
        <v>418</v>
      </c>
      <c r="AJ85" s="12" t="s">
        <v>419</v>
      </c>
      <c r="AK85" s="12" t="s">
        <v>368</v>
      </c>
      <c r="AL85" s="12" t="s">
        <v>420</v>
      </c>
      <c r="AM85" s="12" t="s">
        <v>347</v>
      </c>
      <c r="AN85" s="12" t="s">
        <v>421</v>
      </c>
    </row>
    <row r="86" spans="1:40" ht="15" customHeight="1" x14ac:dyDescent="0.25">
      <c r="A86" s="13">
        <v>122790011</v>
      </c>
      <c r="B86" s="14" t="s">
        <v>579</v>
      </c>
      <c r="C86" s="15" t="s">
        <v>578</v>
      </c>
      <c r="D86" s="16" t="s">
        <v>177</v>
      </c>
      <c r="E86" s="14" t="s">
        <v>23</v>
      </c>
      <c r="F86" s="17">
        <v>16</v>
      </c>
      <c r="G86" s="17" t="s">
        <v>257</v>
      </c>
      <c r="H86" s="18" t="str">
        <f>RIGHT(K86,9)</f>
        <v>Secteur 2</v>
      </c>
      <c r="I86" s="18" t="s">
        <v>324</v>
      </c>
      <c r="J86" s="18" t="s">
        <v>327</v>
      </c>
      <c r="K86" s="14" t="s">
        <v>32</v>
      </c>
      <c r="L86" s="14">
        <v>45.509070600000001</v>
      </c>
      <c r="M86">
        <v>2.0877753999999999</v>
      </c>
      <c r="N86" s="11">
        <v>41184</v>
      </c>
      <c r="O86" s="28" t="s">
        <v>27</v>
      </c>
      <c r="P86" s="29">
        <v>8.2339999999999997E-2</v>
      </c>
      <c r="Q86" s="54" t="s">
        <v>161</v>
      </c>
      <c r="R86" s="14" t="s">
        <v>26</v>
      </c>
      <c r="S86" s="16" t="s">
        <v>601</v>
      </c>
      <c r="T86" s="53" t="s">
        <v>161</v>
      </c>
      <c r="U86" s="12">
        <f t="shared" si="6"/>
        <v>8.2339999999999997E-2</v>
      </c>
      <c r="V86" s="12">
        <f t="shared" si="7"/>
        <v>4.1169999999999998E-2</v>
      </c>
      <c r="W86" s="12">
        <f t="shared" si="8"/>
        <v>48.579062424095213</v>
      </c>
      <c r="X86" s="12">
        <f t="shared" si="9"/>
        <v>589.98132650103491</v>
      </c>
      <c r="AA86" s="12"/>
      <c r="AD86" s="12" t="s">
        <v>257</v>
      </c>
      <c r="AE86" s="12" t="s">
        <v>532</v>
      </c>
      <c r="AF86" s="12" t="s">
        <v>533</v>
      </c>
      <c r="AG86" s="12" t="s">
        <v>373</v>
      </c>
      <c r="AH86" s="12" t="s">
        <v>374</v>
      </c>
      <c r="AI86" s="12" t="s">
        <v>375</v>
      </c>
      <c r="AJ86" s="12" t="s">
        <v>376</v>
      </c>
      <c r="AK86" s="12" t="s">
        <v>368</v>
      </c>
      <c r="AL86" s="12">
        <v>17</v>
      </c>
      <c r="AM86" s="12" t="s">
        <v>377</v>
      </c>
      <c r="AN86" s="12" t="s">
        <v>534</v>
      </c>
    </row>
    <row r="87" spans="1:40" ht="15" customHeight="1" x14ac:dyDescent="0.25">
      <c r="A87" s="13">
        <v>122900013</v>
      </c>
      <c r="B87" s="14" t="s">
        <v>579</v>
      </c>
      <c r="C87" s="15" t="s">
        <v>602</v>
      </c>
      <c r="D87" s="16" t="s">
        <v>177</v>
      </c>
      <c r="E87" s="14" t="s">
        <v>23</v>
      </c>
      <c r="F87" s="18" t="s">
        <v>29</v>
      </c>
      <c r="G87" s="17" t="s">
        <v>267</v>
      </c>
      <c r="H87" s="18" t="s">
        <v>24</v>
      </c>
      <c r="I87" s="18" t="s">
        <v>133</v>
      </c>
      <c r="J87" s="18" t="s">
        <v>328</v>
      </c>
      <c r="K87" s="14" t="s">
        <v>30</v>
      </c>
      <c r="L87" s="4">
        <v>45.666027618709698</v>
      </c>
      <c r="M87" s="4">
        <v>2.0920335470967801</v>
      </c>
      <c r="N87" s="11">
        <v>41186</v>
      </c>
      <c r="O87" s="28" t="s">
        <v>13</v>
      </c>
      <c r="P87" s="29">
        <v>7.5772340264650302E-3</v>
      </c>
      <c r="Q87" s="23">
        <v>1.5154468052930099E-3</v>
      </c>
      <c r="R87" s="14" t="s">
        <v>26</v>
      </c>
      <c r="S87" s="48" t="s">
        <v>161</v>
      </c>
      <c r="T87" s="53" t="s">
        <v>161</v>
      </c>
      <c r="U87" s="12">
        <f t="shared" si="6"/>
        <v>7.5772340264650302E-3</v>
      </c>
      <c r="V87" s="12">
        <f t="shared" si="7"/>
        <v>1.5154468052930099E-3</v>
      </c>
      <c r="W87" s="12">
        <f t="shared" si="8"/>
        <v>3299.3569833902829</v>
      </c>
      <c r="X87" s="12">
        <f t="shared" si="9"/>
        <v>435430.26015385136</v>
      </c>
      <c r="AA87" s="12"/>
      <c r="AD87" s="12" t="s">
        <v>267</v>
      </c>
      <c r="AE87" s="12" t="s">
        <v>555</v>
      </c>
      <c r="AF87" s="12" t="s">
        <v>556</v>
      </c>
      <c r="AG87" s="12" t="s">
        <v>365</v>
      </c>
      <c r="AH87" s="12" t="s">
        <v>366</v>
      </c>
      <c r="AI87" s="12" t="s">
        <v>367</v>
      </c>
      <c r="AJ87" s="12" t="s">
        <v>354</v>
      </c>
      <c r="AK87" s="12" t="s">
        <v>368</v>
      </c>
      <c r="AL87" s="12" t="s">
        <v>369</v>
      </c>
      <c r="AM87" s="12" t="s">
        <v>347</v>
      </c>
      <c r="AN87" s="12" t="s">
        <v>557</v>
      </c>
    </row>
    <row r="88" spans="1:40" ht="15" customHeight="1" x14ac:dyDescent="0.25">
      <c r="A88" s="13">
        <v>122790011</v>
      </c>
      <c r="B88" s="14" t="s">
        <v>579</v>
      </c>
      <c r="C88" s="15" t="s">
        <v>578</v>
      </c>
      <c r="D88" s="16" t="s">
        <v>177</v>
      </c>
      <c r="E88" s="14" t="s">
        <v>23</v>
      </c>
      <c r="F88" s="17">
        <v>16</v>
      </c>
      <c r="G88" s="17" t="s">
        <v>257</v>
      </c>
      <c r="H88" s="18" t="str">
        <f>RIGHT(K88,9)</f>
        <v>Secteur 2</v>
      </c>
      <c r="I88" s="18" t="s">
        <v>324</v>
      </c>
      <c r="J88" s="18" t="s">
        <v>327</v>
      </c>
      <c r="K88" s="14" t="s">
        <v>32</v>
      </c>
      <c r="L88" s="14">
        <v>45.509070600000001</v>
      </c>
      <c r="M88">
        <v>2.0877753999999999</v>
      </c>
      <c r="N88" s="11">
        <v>41184</v>
      </c>
      <c r="O88" s="28" t="s">
        <v>31</v>
      </c>
      <c r="P88" s="29">
        <v>6.9</v>
      </c>
      <c r="Q88" s="54" t="s">
        <v>161</v>
      </c>
      <c r="R88" s="14"/>
      <c r="S88" s="16" t="s">
        <v>601</v>
      </c>
      <c r="T88" s="53" t="s">
        <v>161</v>
      </c>
      <c r="U88" s="12">
        <f t="shared" si="6"/>
        <v>6.9</v>
      </c>
      <c r="V88" s="12">
        <f t="shared" si="7"/>
        <v>3.45</v>
      </c>
      <c r="W88" s="12">
        <f t="shared" si="8"/>
        <v>0.57971014492753614</v>
      </c>
      <c r="X88" s="12">
        <f t="shared" si="9"/>
        <v>8.401596303297626E-2</v>
      </c>
      <c r="AA88" s="12"/>
      <c r="AD88" s="12" t="s">
        <v>257</v>
      </c>
      <c r="AE88" s="12" t="s">
        <v>532</v>
      </c>
      <c r="AF88" s="12" t="s">
        <v>533</v>
      </c>
      <c r="AG88" s="12" t="s">
        <v>373</v>
      </c>
      <c r="AH88" s="12" t="s">
        <v>374</v>
      </c>
      <c r="AI88" s="12" t="s">
        <v>375</v>
      </c>
      <c r="AJ88" s="12" t="s">
        <v>376</v>
      </c>
      <c r="AK88" s="12" t="s">
        <v>368</v>
      </c>
      <c r="AL88" s="12">
        <v>17</v>
      </c>
      <c r="AM88" s="12" t="s">
        <v>377</v>
      </c>
      <c r="AN88" s="12" t="s">
        <v>534</v>
      </c>
    </row>
    <row r="89" spans="1:40" ht="15" x14ac:dyDescent="0.25">
      <c r="A89" s="13">
        <v>122790012</v>
      </c>
      <c r="B89" s="14" t="s">
        <v>579</v>
      </c>
      <c r="C89" s="15" t="s">
        <v>578</v>
      </c>
      <c r="D89" s="16" t="s">
        <v>177</v>
      </c>
      <c r="E89" s="14" t="s">
        <v>23</v>
      </c>
      <c r="F89" s="17">
        <v>19</v>
      </c>
      <c r="G89" s="17" t="s">
        <v>258</v>
      </c>
      <c r="H89" s="18" t="s">
        <v>35</v>
      </c>
      <c r="I89" s="18" t="s">
        <v>325</v>
      </c>
      <c r="J89" s="18" t="s">
        <v>325</v>
      </c>
      <c r="K89" s="14" t="s">
        <v>231</v>
      </c>
      <c r="L89" s="16">
        <v>45.420504000000001</v>
      </c>
      <c r="M89" s="16">
        <v>2.08379</v>
      </c>
      <c r="N89" s="11">
        <v>41184</v>
      </c>
      <c r="O89" s="28" t="s">
        <v>22</v>
      </c>
      <c r="P89" s="29">
        <v>1.5192898284955799E-4</v>
      </c>
      <c r="Q89" s="23">
        <v>6.1451470525440691E-5</v>
      </c>
      <c r="R89" s="14" t="s">
        <v>26</v>
      </c>
      <c r="S89" s="48" t="s">
        <v>161</v>
      </c>
      <c r="T89" s="53" t="s">
        <v>161</v>
      </c>
      <c r="U89" s="12">
        <f t="shared" si="6"/>
        <v>1.5192898284955799E-4</v>
      </c>
      <c r="V89" s="12">
        <f t="shared" si="7"/>
        <v>6.1451470525440691E-5</v>
      </c>
      <c r="W89" s="12">
        <f t="shared" si="8"/>
        <v>40232.412032307853</v>
      </c>
      <c r="X89" s="12">
        <f t="shared" si="9"/>
        <v>264810645.59055531</v>
      </c>
      <c r="AA89" s="12"/>
      <c r="AD89" s="12" t="s">
        <v>258</v>
      </c>
      <c r="AE89" s="12" t="s">
        <v>516</v>
      </c>
      <c r="AF89" s="12" t="s">
        <v>517</v>
      </c>
      <c r="AG89" s="12" t="s">
        <v>402</v>
      </c>
      <c r="AH89" s="12" t="s">
        <v>374</v>
      </c>
      <c r="AI89" s="12" t="s">
        <v>403</v>
      </c>
      <c r="AJ89" s="12" t="s">
        <v>376</v>
      </c>
      <c r="AK89" s="12" t="s">
        <v>368</v>
      </c>
      <c r="AL89" s="12">
        <v>14</v>
      </c>
      <c r="AM89" s="12" t="s">
        <v>347</v>
      </c>
      <c r="AN89" s="12" t="s">
        <v>458</v>
      </c>
    </row>
    <row r="90" spans="1:40" ht="15" x14ac:dyDescent="0.25">
      <c r="A90" s="13">
        <v>122790012</v>
      </c>
      <c r="B90" s="14" t="s">
        <v>579</v>
      </c>
      <c r="C90" s="15" t="s">
        <v>578</v>
      </c>
      <c r="D90" s="16" t="s">
        <v>177</v>
      </c>
      <c r="E90" s="14" t="s">
        <v>23</v>
      </c>
      <c r="F90" s="17">
        <v>19</v>
      </c>
      <c r="G90" s="17" t="s">
        <v>258</v>
      </c>
      <c r="H90" s="18" t="s">
        <v>35</v>
      </c>
      <c r="I90" s="18" t="s">
        <v>325</v>
      </c>
      <c r="J90" s="18" t="s">
        <v>325</v>
      </c>
      <c r="K90" s="14" t="s">
        <v>231</v>
      </c>
      <c r="L90" s="16">
        <v>45.420504000000001</v>
      </c>
      <c r="M90" s="16">
        <v>2.08379</v>
      </c>
      <c r="N90" s="11">
        <v>41184</v>
      </c>
      <c r="O90" s="28" t="s">
        <v>16</v>
      </c>
      <c r="P90" s="29">
        <v>1.4E-2</v>
      </c>
      <c r="Q90" s="54" t="s">
        <v>161</v>
      </c>
      <c r="R90" s="14" t="s">
        <v>26</v>
      </c>
      <c r="S90" s="16" t="s">
        <v>601</v>
      </c>
      <c r="T90" s="53" t="s">
        <v>161</v>
      </c>
      <c r="U90" s="12">
        <f t="shared" si="6"/>
        <v>1.4E-2</v>
      </c>
      <c r="V90" s="12">
        <f t="shared" si="7"/>
        <v>7.0000000000000001E-3</v>
      </c>
      <c r="W90" s="12">
        <f t="shared" si="8"/>
        <v>285.71428571428567</v>
      </c>
      <c r="X90" s="12">
        <f t="shared" si="9"/>
        <v>20408.163265306121</v>
      </c>
      <c r="AA90" s="12"/>
      <c r="AD90" s="12" t="s">
        <v>258</v>
      </c>
      <c r="AE90" s="12" t="s">
        <v>516</v>
      </c>
      <c r="AF90" s="12" t="s">
        <v>517</v>
      </c>
      <c r="AG90" s="12" t="s">
        <v>402</v>
      </c>
      <c r="AH90" s="12" t="s">
        <v>374</v>
      </c>
      <c r="AI90" s="12" t="s">
        <v>403</v>
      </c>
      <c r="AJ90" s="12" t="s">
        <v>376</v>
      </c>
      <c r="AK90" s="12" t="s">
        <v>368</v>
      </c>
      <c r="AL90" s="12">
        <v>14</v>
      </c>
      <c r="AM90" s="12" t="s">
        <v>347</v>
      </c>
      <c r="AN90" s="12" t="s">
        <v>458</v>
      </c>
    </row>
    <row r="91" spans="1:40" ht="15" x14ac:dyDescent="0.25">
      <c r="A91" s="13">
        <v>122790012</v>
      </c>
      <c r="B91" s="14" t="s">
        <v>579</v>
      </c>
      <c r="C91" s="15" t="s">
        <v>578</v>
      </c>
      <c r="D91" s="16" t="s">
        <v>177</v>
      </c>
      <c r="E91" s="14" t="s">
        <v>23</v>
      </c>
      <c r="F91" s="17">
        <v>19</v>
      </c>
      <c r="G91" s="17" t="s">
        <v>258</v>
      </c>
      <c r="H91" s="18" t="s">
        <v>35</v>
      </c>
      <c r="I91" s="18" t="s">
        <v>325</v>
      </c>
      <c r="J91" s="18" t="s">
        <v>325</v>
      </c>
      <c r="K91" s="14" t="s">
        <v>231</v>
      </c>
      <c r="L91" s="16">
        <v>45.420504000000001</v>
      </c>
      <c r="M91" s="16">
        <v>2.08379</v>
      </c>
      <c r="N91" s="11">
        <v>41184</v>
      </c>
      <c r="O91" s="28" t="s">
        <v>28</v>
      </c>
      <c r="P91" s="29">
        <v>3.7148055699880401E-3</v>
      </c>
      <c r="Q91" s="23">
        <v>1.5743063754992E-3</v>
      </c>
      <c r="R91" s="14" t="s">
        <v>26</v>
      </c>
      <c r="S91" s="48" t="s">
        <v>161</v>
      </c>
      <c r="T91" s="53" t="s">
        <v>161</v>
      </c>
      <c r="U91" s="12">
        <f t="shared" si="6"/>
        <v>3.7148055699880401E-3</v>
      </c>
      <c r="V91" s="12">
        <f t="shared" si="7"/>
        <v>1.5743063754992E-3</v>
      </c>
      <c r="W91" s="12">
        <f t="shared" si="8"/>
        <v>1498.8479546535641</v>
      </c>
      <c r="X91" s="12">
        <f t="shared" si="9"/>
        <v>403479.51633398398</v>
      </c>
      <c r="AA91" s="12"/>
      <c r="AD91" s="12" t="s">
        <v>258</v>
      </c>
      <c r="AE91" s="12" t="s">
        <v>516</v>
      </c>
      <c r="AF91" s="12" t="s">
        <v>517</v>
      </c>
      <c r="AG91" s="12" t="s">
        <v>402</v>
      </c>
      <c r="AH91" s="12" t="s">
        <v>374</v>
      </c>
      <c r="AI91" s="12" t="s">
        <v>403</v>
      </c>
      <c r="AJ91" s="12" t="s">
        <v>376</v>
      </c>
      <c r="AK91" s="12" t="s">
        <v>368</v>
      </c>
      <c r="AL91" s="12">
        <v>14</v>
      </c>
      <c r="AM91" s="12" t="s">
        <v>347</v>
      </c>
      <c r="AN91" s="12" t="s">
        <v>458</v>
      </c>
    </row>
    <row r="92" spans="1:40" ht="15" customHeight="1" x14ac:dyDescent="0.25">
      <c r="A92" s="13">
        <v>122900014</v>
      </c>
      <c r="B92" s="14" t="s">
        <v>579</v>
      </c>
      <c r="C92" s="15" t="s">
        <v>578</v>
      </c>
      <c r="D92" s="16" t="s">
        <v>177</v>
      </c>
      <c r="E92" s="14" t="s">
        <v>23</v>
      </c>
      <c r="F92" s="17">
        <v>32</v>
      </c>
      <c r="G92" s="17" t="s">
        <v>268</v>
      </c>
      <c r="H92" s="18" t="s">
        <v>39</v>
      </c>
      <c r="I92" s="18" t="s">
        <v>324</v>
      </c>
      <c r="J92" s="18" t="s">
        <v>327</v>
      </c>
      <c r="K92" s="14" t="s">
        <v>40</v>
      </c>
      <c r="L92" s="4">
        <v>45.3176135770833</v>
      </c>
      <c r="M92" s="4">
        <v>1.7978560479166701</v>
      </c>
      <c r="N92" s="11">
        <v>41185</v>
      </c>
      <c r="O92" s="28" t="s">
        <v>13</v>
      </c>
      <c r="P92" s="29">
        <v>1.3000000000000002E-3</v>
      </c>
      <c r="Q92" s="54" t="s">
        <v>161</v>
      </c>
      <c r="R92" s="14" t="s">
        <v>26</v>
      </c>
      <c r="S92" s="16" t="s">
        <v>601</v>
      </c>
      <c r="T92" s="53" t="s">
        <v>161</v>
      </c>
      <c r="U92" s="12">
        <f t="shared" si="6"/>
        <v>1.3000000000000002E-3</v>
      </c>
      <c r="V92" s="12">
        <f t="shared" si="7"/>
        <v>6.5000000000000008E-4</v>
      </c>
      <c r="W92" s="12">
        <f t="shared" si="8"/>
        <v>3076.9230769230767</v>
      </c>
      <c r="X92" s="12">
        <f t="shared" si="9"/>
        <v>2366863.9053254435</v>
      </c>
      <c r="AA92" s="12"/>
      <c r="AD92" s="12" t="s">
        <v>268</v>
      </c>
      <c r="AE92" s="12" t="s">
        <v>465</v>
      </c>
      <c r="AF92" s="12" t="s">
        <v>466</v>
      </c>
      <c r="AG92" s="12" t="s">
        <v>467</v>
      </c>
      <c r="AH92" s="12" t="s">
        <v>374</v>
      </c>
      <c r="AI92" s="12" t="s">
        <v>468</v>
      </c>
      <c r="AJ92" s="12" t="s">
        <v>354</v>
      </c>
      <c r="AK92" s="12" t="s">
        <v>368</v>
      </c>
      <c r="AL92" s="12" t="s">
        <v>469</v>
      </c>
      <c r="AM92" s="12" t="s">
        <v>347</v>
      </c>
      <c r="AN92" s="12" t="s">
        <v>470</v>
      </c>
    </row>
    <row r="93" spans="1:40" ht="15" x14ac:dyDescent="0.25">
      <c r="A93" s="13">
        <v>122790012</v>
      </c>
      <c r="B93" s="14" t="s">
        <v>579</v>
      </c>
      <c r="C93" s="15" t="s">
        <v>578</v>
      </c>
      <c r="D93" s="16" t="s">
        <v>177</v>
      </c>
      <c r="E93" s="14" t="s">
        <v>23</v>
      </c>
      <c r="F93" s="17">
        <v>19</v>
      </c>
      <c r="G93" s="17" t="s">
        <v>258</v>
      </c>
      <c r="H93" s="18" t="s">
        <v>35</v>
      </c>
      <c r="I93" s="18" t="s">
        <v>325</v>
      </c>
      <c r="J93" s="18" t="s">
        <v>325</v>
      </c>
      <c r="K93" s="14" t="s">
        <v>231</v>
      </c>
      <c r="L93" s="16">
        <v>45.420504000000001</v>
      </c>
      <c r="M93" s="16">
        <v>2.08379</v>
      </c>
      <c r="N93" s="11">
        <v>41184</v>
      </c>
      <c r="O93" s="28" t="s">
        <v>25</v>
      </c>
      <c r="P93" s="29">
        <v>1.6558725342642099E-2</v>
      </c>
      <c r="Q93" s="23">
        <v>6.9434092380558799E-3</v>
      </c>
      <c r="R93" s="14" t="s">
        <v>26</v>
      </c>
      <c r="S93" s="48" t="s">
        <v>161</v>
      </c>
      <c r="T93" s="53" t="s">
        <v>161</v>
      </c>
      <c r="U93" s="12">
        <f t="shared" si="6"/>
        <v>1.6558725342642099E-2</v>
      </c>
      <c r="V93" s="12">
        <f t="shared" si="7"/>
        <v>6.9434092380558799E-3</v>
      </c>
      <c r="W93" s="12">
        <f t="shared" si="8"/>
        <v>343.46412127338641</v>
      </c>
      <c r="X93" s="12">
        <f t="shared" si="9"/>
        <v>20742.183602073292</v>
      </c>
      <c r="AA93" s="12"/>
      <c r="AD93" s="12" t="s">
        <v>258</v>
      </c>
      <c r="AE93" s="12" t="s">
        <v>516</v>
      </c>
      <c r="AF93" s="12" t="s">
        <v>517</v>
      </c>
      <c r="AG93" s="12" t="s">
        <v>402</v>
      </c>
      <c r="AH93" s="12" t="s">
        <v>374</v>
      </c>
      <c r="AI93" s="12" t="s">
        <v>403</v>
      </c>
      <c r="AJ93" s="12" t="s">
        <v>376</v>
      </c>
      <c r="AK93" s="12" t="s">
        <v>368</v>
      </c>
      <c r="AL93" s="12">
        <v>14</v>
      </c>
      <c r="AM93" s="12" t="s">
        <v>347</v>
      </c>
      <c r="AN93" s="12" t="s">
        <v>458</v>
      </c>
    </row>
    <row r="94" spans="1:40" ht="15" x14ac:dyDescent="0.25">
      <c r="A94" s="13">
        <v>122790012</v>
      </c>
      <c r="B94" s="14" t="s">
        <v>579</v>
      </c>
      <c r="C94" s="15" t="s">
        <v>578</v>
      </c>
      <c r="D94" s="16" t="s">
        <v>177</v>
      </c>
      <c r="E94" s="14" t="s">
        <v>23</v>
      </c>
      <c r="F94" s="17">
        <v>19</v>
      </c>
      <c r="G94" s="17" t="s">
        <v>258</v>
      </c>
      <c r="H94" s="18" t="s">
        <v>35</v>
      </c>
      <c r="I94" s="18" t="s">
        <v>325</v>
      </c>
      <c r="J94" s="18" t="s">
        <v>325</v>
      </c>
      <c r="K94" s="14" t="s">
        <v>231</v>
      </c>
      <c r="L94" s="16">
        <v>45.420504000000001</v>
      </c>
      <c r="M94" s="16">
        <v>2.08379</v>
      </c>
      <c r="N94" s="11">
        <v>41184</v>
      </c>
      <c r="O94" s="28" t="s">
        <v>27</v>
      </c>
      <c r="P94" s="29">
        <v>5.0002645862063703E-2</v>
      </c>
      <c r="Q94" s="23">
        <v>4.3144571580843699E-2</v>
      </c>
      <c r="R94" s="14" t="s">
        <v>26</v>
      </c>
      <c r="S94" s="48" t="s">
        <v>161</v>
      </c>
      <c r="T94" s="53" t="s">
        <v>161</v>
      </c>
      <c r="U94" s="12">
        <f t="shared" si="6"/>
        <v>5.0002645862063703E-2</v>
      </c>
      <c r="V94" s="12">
        <f t="shared" si="7"/>
        <v>4.3144571580843699E-2</v>
      </c>
      <c r="W94" s="12">
        <f t="shared" si="8"/>
        <v>26.862143428607023</v>
      </c>
      <c r="X94" s="12">
        <f t="shared" si="9"/>
        <v>537.2144406659678</v>
      </c>
      <c r="AA94" s="12"/>
      <c r="AD94" s="12" t="s">
        <v>258</v>
      </c>
      <c r="AE94" s="12" t="s">
        <v>516</v>
      </c>
      <c r="AF94" s="12" t="s">
        <v>517</v>
      </c>
      <c r="AG94" s="12" t="s">
        <v>402</v>
      </c>
      <c r="AH94" s="12" t="s">
        <v>374</v>
      </c>
      <c r="AI94" s="12" t="s">
        <v>403</v>
      </c>
      <c r="AJ94" s="12" t="s">
        <v>376</v>
      </c>
      <c r="AK94" s="12" t="s">
        <v>368</v>
      </c>
      <c r="AL94" s="12">
        <v>14</v>
      </c>
      <c r="AM94" s="12" t="s">
        <v>347</v>
      </c>
      <c r="AN94" s="12" t="s">
        <v>458</v>
      </c>
    </row>
    <row r="95" spans="1:40" ht="15" customHeight="1" x14ac:dyDescent="0.25">
      <c r="A95" s="13">
        <v>122900015</v>
      </c>
      <c r="B95" s="14" t="s">
        <v>579</v>
      </c>
      <c r="C95" s="15" t="s">
        <v>578</v>
      </c>
      <c r="D95" s="16" t="s">
        <v>177</v>
      </c>
      <c r="E95" s="14" t="s">
        <v>23</v>
      </c>
      <c r="F95" s="17">
        <v>33</v>
      </c>
      <c r="G95" s="17" t="s">
        <v>269</v>
      </c>
      <c r="H95" s="18" t="s">
        <v>39</v>
      </c>
      <c r="I95" s="18" t="s">
        <v>132</v>
      </c>
      <c r="J95" s="18" t="s">
        <v>328</v>
      </c>
      <c r="K95" s="14" t="s">
        <v>41</v>
      </c>
      <c r="L95" s="4">
        <v>45.318176231506897</v>
      </c>
      <c r="M95" s="4">
        <v>1.79426658356164</v>
      </c>
      <c r="N95" s="11">
        <v>41185</v>
      </c>
      <c r="O95" s="28" t="s">
        <v>13</v>
      </c>
      <c r="P95" s="29">
        <v>1.3000000000000002E-3</v>
      </c>
      <c r="Q95" s="54" t="s">
        <v>161</v>
      </c>
      <c r="R95" s="14" t="s">
        <v>26</v>
      </c>
      <c r="S95" s="16" t="s">
        <v>601</v>
      </c>
      <c r="T95" s="53" t="s">
        <v>161</v>
      </c>
      <c r="U95" s="12">
        <f t="shared" si="6"/>
        <v>1.3000000000000002E-3</v>
      </c>
      <c r="V95" s="12">
        <f t="shared" si="7"/>
        <v>6.5000000000000008E-4</v>
      </c>
      <c r="W95" s="12">
        <f t="shared" si="8"/>
        <v>3076.9230769230767</v>
      </c>
      <c r="X95" s="12">
        <f t="shared" si="9"/>
        <v>2366863.9053254435</v>
      </c>
      <c r="AA95" s="12"/>
      <c r="AD95" s="12" t="s">
        <v>269</v>
      </c>
      <c r="AE95" s="12" t="s">
        <v>471</v>
      </c>
      <c r="AF95" s="12" t="s">
        <v>472</v>
      </c>
      <c r="AG95" s="12" t="s">
        <v>467</v>
      </c>
      <c r="AH95" s="12" t="s">
        <v>374</v>
      </c>
      <c r="AI95" s="12" t="s">
        <v>468</v>
      </c>
      <c r="AJ95" s="12" t="s">
        <v>354</v>
      </c>
      <c r="AK95" s="12" t="s">
        <v>368</v>
      </c>
      <c r="AL95" s="12" t="s">
        <v>469</v>
      </c>
      <c r="AM95" s="12" t="s">
        <v>347</v>
      </c>
      <c r="AN95" s="12" t="s">
        <v>470</v>
      </c>
    </row>
    <row r="96" spans="1:40" ht="15" customHeight="1" x14ac:dyDescent="0.25">
      <c r="A96" s="13">
        <v>122790013</v>
      </c>
      <c r="B96" s="14" t="s">
        <v>579</v>
      </c>
      <c r="C96" s="15" t="s">
        <v>578</v>
      </c>
      <c r="D96" s="16" t="s">
        <v>177</v>
      </c>
      <c r="E96" s="14" t="s">
        <v>23</v>
      </c>
      <c r="F96" s="17">
        <v>18</v>
      </c>
      <c r="G96" s="17" t="s">
        <v>259</v>
      </c>
      <c r="H96" s="18" t="str">
        <f>RIGHT(K96,9)</f>
        <v>Secteur 2</v>
      </c>
      <c r="I96" s="18" t="s">
        <v>325</v>
      </c>
      <c r="J96" s="18" t="s">
        <v>325</v>
      </c>
      <c r="K96" s="14" t="s">
        <v>34</v>
      </c>
      <c r="L96" s="16">
        <v>45.473578000000003</v>
      </c>
      <c r="M96" s="16">
        <v>2.0985594000000001</v>
      </c>
      <c r="N96" s="11">
        <v>41184</v>
      </c>
      <c r="O96" s="28" t="s">
        <v>22</v>
      </c>
      <c r="P96" s="29">
        <v>1.3550264569911502E-4</v>
      </c>
      <c r="Q96" s="21">
        <v>5.4807428326850393E-5</v>
      </c>
      <c r="R96" s="14" t="s">
        <v>26</v>
      </c>
      <c r="S96" s="48" t="s">
        <v>161</v>
      </c>
      <c r="T96" s="53" t="s">
        <v>161</v>
      </c>
      <c r="U96" s="12">
        <f t="shared" si="6"/>
        <v>1.3550264569911502E-4</v>
      </c>
      <c r="V96" s="12">
        <f t="shared" si="7"/>
        <v>5.4807428326850393E-5</v>
      </c>
      <c r="W96" s="12">
        <f t="shared" si="8"/>
        <v>45109.594769282972</v>
      </c>
      <c r="X96" s="12">
        <f t="shared" si="9"/>
        <v>332905638.38472408</v>
      </c>
      <c r="AA96" s="12"/>
      <c r="AD96" s="12" t="s">
        <v>259</v>
      </c>
      <c r="AE96" s="12" t="s">
        <v>528</v>
      </c>
      <c r="AF96" s="12" t="s">
        <v>529</v>
      </c>
      <c r="AG96" s="12" t="s">
        <v>402</v>
      </c>
      <c r="AH96" s="12" t="s">
        <v>374</v>
      </c>
      <c r="AI96" s="12" t="s">
        <v>403</v>
      </c>
      <c r="AJ96" s="12" t="s">
        <v>376</v>
      </c>
      <c r="AK96" s="12" t="s">
        <v>368</v>
      </c>
      <c r="AL96" s="12">
        <v>14</v>
      </c>
      <c r="AM96" s="12" t="s">
        <v>347</v>
      </c>
      <c r="AN96" s="12" t="s">
        <v>458</v>
      </c>
    </row>
    <row r="97" spans="1:40" ht="15" customHeight="1" x14ac:dyDescent="0.25">
      <c r="A97" s="13">
        <v>122790013</v>
      </c>
      <c r="B97" s="14" t="s">
        <v>579</v>
      </c>
      <c r="C97" s="15" t="s">
        <v>578</v>
      </c>
      <c r="D97" s="16" t="s">
        <v>177</v>
      </c>
      <c r="E97" s="14" t="s">
        <v>23</v>
      </c>
      <c r="F97" s="17">
        <v>18</v>
      </c>
      <c r="G97" s="17" t="s">
        <v>259</v>
      </c>
      <c r="H97" s="18" t="str">
        <f>RIGHT(K97,9)</f>
        <v>Secteur 2</v>
      </c>
      <c r="I97" s="18" t="s">
        <v>325</v>
      </c>
      <c r="J97" s="18" t="s">
        <v>325</v>
      </c>
      <c r="K97" s="14" t="s">
        <v>34</v>
      </c>
      <c r="L97" s="16">
        <v>45.473578000000003</v>
      </c>
      <c r="M97" s="16">
        <v>2.0985594000000001</v>
      </c>
      <c r="N97" s="11">
        <v>41184</v>
      </c>
      <c r="O97" s="28" t="s">
        <v>16</v>
      </c>
      <c r="P97" s="29">
        <v>1.1000000000000001E-2</v>
      </c>
      <c r="Q97" s="23">
        <v>8.5799999999999991E-3</v>
      </c>
      <c r="R97" s="14" t="s">
        <v>26</v>
      </c>
      <c r="S97" s="48" t="s">
        <v>161</v>
      </c>
      <c r="T97" s="53" t="s">
        <v>161</v>
      </c>
      <c r="U97" s="12">
        <f t="shared" si="6"/>
        <v>1.1000000000000001E-2</v>
      </c>
      <c r="V97" s="12">
        <f t="shared" si="7"/>
        <v>8.5799999999999991E-3</v>
      </c>
      <c r="W97" s="12">
        <f t="shared" si="8"/>
        <v>149.42322634630332</v>
      </c>
      <c r="X97" s="12">
        <f t="shared" si="9"/>
        <v>13583.929667845756</v>
      </c>
      <c r="AA97" s="12"/>
      <c r="AD97" s="12" t="s">
        <v>259</v>
      </c>
      <c r="AE97" s="12" t="s">
        <v>528</v>
      </c>
      <c r="AF97" s="12" t="s">
        <v>529</v>
      </c>
      <c r="AG97" s="12" t="s">
        <v>402</v>
      </c>
      <c r="AH97" s="12" t="s">
        <v>374</v>
      </c>
      <c r="AI97" s="12" t="s">
        <v>403</v>
      </c>
      <c r="AJ97" s="12" t="s">
        <v>376</v>
      </c>
      <c r="AK97" s="12" t="s">
        <v>368</v>
      </c>
      <c r="AL97" s="12">
        <v>14</v>
      </c>
      <c r="AM97" s="12" t="s">
        <v>347</v>
      </c>
      <c r="AN97" s="12" t="s">
        <v>458</v>
      </c>
    </row>
    <row r="98" spans="1:40" ht="15" customHeight="1" x14ac:dyDescent="0.25">
      <c r="A98" s="13">
        <v>122790013</v>
      </c>
      <c r="B98" s="14" t="s">
        <v>579</v>
      </c>
      <c r="C98" s="15" t="s">
        <v>578</v>
      </c>
      <c r="D98" s="16" t="s">
        <v>177</v>
      </c>
      <c r="E98" s="14" t="s">
        <v>23</v>
      </c>
      <c r="F98" s="17">
        <v>18</v>
      </c>
      <c r="G98" s="17" t="s">
        <v>259</v>
      </c>
      <c r="H98" s="18" t="str">
        <f>RIGHT(K98,9)</f>
        <v>Secteur 2</v>
      </c>
      <c r="I98" s="18" t="s">
        <v>325</v>
      </c>
      <c r="J98" s="18" t="s">
        <v>325</v>
      </c>
      <c r="K98" s="14" t="s">
        <v>34</v>
      </c>
      <c r="L98" s="16">
        <v>45.473578000000003</v>
      </c>
      <c r="M98" s="16">
        <v>2.0985594000000001</v>
      </c>
      <c r="N98" s="11">
        <v>41184</v>
      </c>
      <c r="O98" s="28" t="s">
        <v>28</v>
      </c>
      <c r="P98" s="29">
        <v>3.42575039822253E-3</v>
      </c>
      <c r="Q98" s="23">
        <v>1.4518069899437599E-3</v>
      </c>
      <c r="R98" s="14" t="s">
        <v>26</v>
      </c>
      <c r="S98" s="48" t="s">
        <v>161</v>
      </c>
      <c r="T98" s="53" t="s">
        <v>161</v>
      </c>
      <c r="U98" s="12">
        <f t="shared" si="6"/>
        <v>3.42575039822253E-3</v>
      </c>
      <c r="V98" s="12">
        <f t="shared" si="7"/>
        <v>1.4518069899437599E-3</v>
      </c>
      <c r="W98" s="12">
        <f t="shared" si="8"/>
        <v>1625.3165243449137</v>
      </c>
      <c r="X98" s="12">
        <f t="shared" si="9"/>
        <v>474441.02325383032</v>
      </c>
      <c r="AA98" s="12"/>
      <c r="AD98" s="12" t="s">
        <v>259</v>
      </c>
      <c r="AE98" s="12" t="s">
        <v>528</v>
      </c>
      <c r="AF98" s="12" t="s">
        <v>529</v>
      </c>
      <c r="AG98" s="12" t="s">
        <v>402</v>
      </c>
      <c r="AH98" s="12" t="s">
        <v>374</v>
      </c>
      <c r="AI98" s="12" t="s">
        <v>403</v>
      </c>
      <c r="AJ98" s="12" t="s">
        <v>376</v>
      </c>
      <c r="AK98" s="12" t="s">
        <v>368</v>
      </c>
      <c r="AL98" s="12">
        <v>14</v>
      </c>
      <c r="AM98" s="12" t="s">
        <v>347</v>
      </c>
      <c r="AN98" s="12" t="s">
        <v>458</v>
      </c>
    </row>
    <row r="99" spans="1:40" ht="15" customHeight="1" x14ac:dyDescent="0.25">
      <c r="A99" s="13">
        <v>122900016</v>
      </c>
      <c r="B99" s="14" t="s">
        <v>579</v>
      </c>
      <c r="C99" s="15" t="s">
        <v>578</v>
      </c>
      <c r="D99" s="16" t="s">
        <v>177</v>
      </c>
      <c r="E99" s="14" t="s">
        <v>23</v>
      </c>
      <c r="F99" s="17">
        <v>34</v>
      </c>
      <c r="G99" s="17" t="s">
        <v>270</v>
      </c>
      <c r="H99" s="18" t="s">
        <v>39</v>
      </c>
      <c r="I99" s="18" t="s">
        <v>133</v>
      </c>
      <c r="J99" s="18" t="s">
        <v>328</v>
      </c>
      <c r="K99" s="14" t="s">
        <v>42</v>
      </c>
      <c r="L99" s="5">
        <v>45.167356451428603</v>
      </c>
      <c r="M99" s="5">
        <v>1.4601100514285701</v>
      </c>
      <c r="N99" s="11">
        <v>41185</v>
      </c>
      <c r="O99" s="28" t="s">
        <v>13</v>
      </c>
      <c r="P99" s="29">
        <v>1.3000000000000002E-3</v>
      </c>
      <c r="Q99" s="54" t="s">
        <v>161</v>
      </c>
      <c r="R99" s="14" t="s">
        <v>26</v>
      </c>
      <c r="S99" s="16" t="s">
        <v>601</v>
      </c>
      <c r="T99" s="53" t="s">
        <v>161</v>
      </c>
      <c r="U99" s="12">
        <f t="shared" si="6"/>
        <v>1.3000000000000002E-3</v>
      </c>
      <c r="V99" s="12">
        <f t="shared" si="7"/>
        <v>6.5000000000000008E-4</v>
      </c>
      <c r="W99" s="12">
        <f t="shared" si="8"/>
        <v>3076.9230769230767</v>
      </c>
      <c r="X99" s="12">
        <f t="shared" si="9"/>
        <v>2366863.9053254435</v>
      </c>
      <c r="AA99" s="12"/>
      <c r="AD99" s="12" t="s">
        <v>270</v>
      </c>
      <c r="AE99" s="12" t="s">
        <v>439</v>
      </c>
      <c r="AF99" s="12" t="s">
        <v>440</v>
      </c>
      <c r="AG99" s="12" t="s">
        <v>432</v>
      </c>
      <c r="AH99" s="12" t="s">
        <v>374</v>
      </c>
      <c r="AI99" s="12" t="s">
        <v>433</v>
      </c>
      <c r="AJ99" s="12" t="s">
        <v>434</v>
      </c>
      <c r="AK99" s="12" t="s">
        <v>368</v>
      </c>
      <c r="AL99" s="12" t="s">
        <v>435</v>
      </c>
      <c r="AM99" s="12" t="s">
        <v>347</v>
      </c>
      <c r="AN99" s="12" t="s">
        <v>436</v>
      </c>
    </row>
    <row r="100" spans="1:40" ht="15" customHeight="1" x14ac:dyDescent="0.25">
      <c r="A100" s="13">
        <v>122790013</v>
      </c>
      <c r="B100" s="14" t="s">
        <v>579</v>
      </c>
      <c r="C100" s="15" t="s">
        <v>578</v>
      </c>
      <c r="D100" s="16" t="s">
        <v>177</v>
      </c>
      <c r="E100" s="14" t="s">
        <v>23</v>
      </c>
      <c r="F100" s="17">
        <v>18</v>
      </c>
      <c r="G100" s="17" t="s">
        <v>259</v>
      </c>
      <c r="H100" s="18" t="str">
        <f>RIGHT(K100,9)</f>
        <v>Secteur 2</v>
      </c>
      <c r="I100" s="18" t="s">
        <v>325</v>
      </c>
      <c r="J100" s="18" t="s">
        <v>325</v>
      </c>
      <c r="K100" s="14" t="s">
        <v>34</v>
      </c>
      <c r="L100" s="16">
        <v>45.473578000000003</v>
      </c>
      <c r="M100" s="16">
        <v>2.0985594000000001</v>
      </c>
      <c r="N100" s="11">
        <v>41184</v>
      </c>
      <c r="O100" s="28" t="s">
        <v>25</v>
      </c>
      <c r="P100" s="29">
        <v>1.9094245032526602E-2</v>
      </c>
      <c r="Q100" s="21">
        <v>7.3787212236601802E-3</v>
      </c>
      <c r="R100" s="14" t="s">
        <v>26</v>
      </c>
      <c r="S100" s="48" t="s">
        <v>161</v>
      </c>
      <c r="T100" s="53" t="s">
        <v>161</v>
      </c>
      <c r="U100" s="12">
        <f t="shared" si="6"/>
        <v>1.9094245032526602E-2</v>
      </c>
      <c r="V100" s="12">
        <f t="shared" si="7"/>
        <v>7.3787212236601802E-3</v>
      </c>
      <c r="W100" s="12">
        <f t="shared" si="8"/>
        <v>350.70365043627584</v>
      </c>
      <c r="X100" s="12">
        <f t="shared" si="9"/>
        <v>18366.981770625669</v>
      </c>
      <c r="AA100" s="12"/>
      <c r="AD100" s="12" t="s">
        <v>259</v>
      </c>
      <c r="AE100" s="12" t="s">
        <v>528</v>
      </c>
      <c r="AF100" s="12" t="s">
        <v>529</v>
      </c>
      <c r="AG100" s="12" t="s">
        <v>402</v>
      </c>
      <c r="AH100" s="12" t="s">
        <v>374</v>
      </c>
      <c r="AI100" s="12" t="s">
        <v>403</v>
      </c>
      <c r="AJ100" s="12" t="s">
        <v>376</v>
      </c>
      <c r="AK100" s="12" t="s">
        <v>368</v>
      </c>
      <c r="AL100" s="12">
        <v>14</v>
      </c>
      <c r="AM100" s="12" t="s">
        <v>347</v>
      </c>
      <c r="AN100" s="12" t="s">
        <v>458</v>
      </c>
    </row>
    <row r="101" spans="1:40" ht="15" customHeight="1" x14ac:dyDescent="0.25">
      <c r="A101" s="13">
        <v>122790013</v>
      </c>
      <c r="B101" s="14" t="s">
        <v>579</v>
      </c>
      <c r="C101" s="15" t="s">
        <v>578</v>
      </c>
      <c r="D101" s="16" t="s">
        <v>177</v>
      </c>
      <c r="E101" s="14" t="s">
        <v>23</v>
      </c>
      <c r="F101" s="17">
        <v>18</v>
      </c>
      <c r="G101" s="17" t="s">
        <v>259</v>
      </c>
      <c r="H101" s="18" t="str">
        <f>RIGHT(K101,9)</f>
        <v>Secteur 2</v>
      </c>
      <c r="I101" s="18" t="s">
        <v>325</v>
      </c>
      <c r="J101" s="18" t="s">
        <v>325</v>
      </c>
      <c r="K101" s="14" t="s">
        <v>34</v>
      </c>
      <c r="L101" s="16">
        <v>45.473578000000003</v>
      </c>
      <c r="M101" s="16">
        <v>2.0985594000000001</v>
      </c>
      <c r="N101" s="11">
        <v>41184</v>
      </c>
      <c r="O101" s="28" t="s">
        <v>27</v>
      </c>
      <c r="P101" s="29">
        <v>9.1247305827594202E-2</v>
      </c>
      <c r="Q101" s="21">
        <v>5.0816332438594701E-2</v>
      </c>
      <c r="R101" s="14" t="s">
        <v>26</v>
      </c>
      <c r="S101" s="48" t="s">
        <v>161</v>
      </c>
      <c r="T101" s="53" t="s">
        <v>161</v>
      </c>
      <c r="U101" s="12">
        <f t="shared" si="6"/>
        <v>9.1247305827594202E-2</v>
      </c>
      <c r="V101" s="12">
        <f t="shared" si="7"/>
        <v>5.0816332438594701E-2</v>
      </c>
      <c r="W101" s="12">
        <f t="shared" si="8"/>
        <v>35.335676900342094</v>
      </c>
      <c r="X101" s="12">
        <f t="shared" si="9"/>
        <v>387.25172847411557</v>
      </c>
      <c r="AA101" s="12"/>
      <c r="AD101" s="12" t="s">
        <v>259</v>
      </c>
      <c r="AE101" s="12" t="s">
        <v>528</v>
      </c>
      <c r="AF101" s="12" t="s">
        <v>529</v>
      </c>
      <c r="AG101" s="12" t="s">
        <v>402</v>
      </c>
      <c r="AH101" s="12" t="s">
        <v>374</v>
      </c>
      <c r="AI101" s="12" t="s">
        <v>403</v>
      </c>
      <c r="AJ101" s="12" t="s">
        <v>376</v>
      </c>
      <c r="AK101" s="12" t="s">
        <v>368</v>
      </c>
      <c r="AL101" s="12">
        <v>14</v>
      </c>
      <c r="AM101" s="12" t="s">
        <v>347</v>
      </c>
      <c r="AN101" s="12" t="s">
        <v>458</v>
      </c>
    </row>
    <row r="102" spans="1:40" ht="15" customHeight="1" x14ac:dyDescent="0.25">
      <c r="A102" s="13">
        <v>122900017</v>
      </c>
      <c r="B102" s="14" t="s">
        <v>579</v>
      </c>
      <c r="C102" s="15" t="s">
        <v>578</v>
      </c>
      <c r="D102" s="16" t="s">
        <v>177</v>
      </c>
      <c r="E102" s="14" t="s">
        <v>23</v>
      </c>
      <c r="F102" s="17">
        <v>35</v>
      </c>
      <c r="G102" s="17" t="s">
        <v>271</v>
      </c>
      <c r="H102" s="18" t="s">
        <v>39</v>
      </c>
      <c r="I102" s="18" t="s">
        <v>132</v>
      </c>
      <c r="J102" s="18" t="s">
        <v>328</v>
      </c>
      <c r="K102" s="14" t="s">
        <v>141</v>
      </c>
      <c r="L102" s="5">
        <v>45.164607556666702</v>
      </c>
      <c r="M102" s="5">
        <v>1.45829586</v>
      </c>
      <c r="N102" s="11">
        <v>41185</v>
      </c>
      <c r="O102" s="28" t="s">
        <v>13</v>
      </c>
      <c r="P102" s="29">
        <v>1.3000000000000002E-3</v>
      </c>
      <c r="Q102" s="54" t="s">
        <v>161</v>
      </c>
      <c r="R102" s="14" t="s">
        <v>26</v>
      </c>
      <c r="S102" s="16" t="s">
        <v>601</v>
      </c>
      <c r="T102" s="53" t="s">
        <v>161</v>
      </c>
      <c r="U102" s="12">
        <f t="shared" si="6"/>
        <v>1.3000000000000002E-3</v>
      </c>
      <c r="V102" s="12">
        <f t="shared" si="7"/>
        <v>6.5000000000000008E-4</v>
      </c>
      <c r="W102" s="12">
        <f t="shared" si="8"/>
        <v>3076.9230769230767</v>
      </c>
      <c r="X102" s="12">
        <f t="shared" si="9"/>
        <v>2366863.9053254435</v>
      </c>
      <c r="AA102" s="12"/>
      <c r="AD102" s="12" t="s">
        <v>271</v>
      </c>
      <c r="AE102" s="12" t="s">
        <v>430</v>
      </c>
      <c r="AF102" s="12" t="s">
        <v>431</v>
      </c>
      <c r="AG102" s="12" t="s">
        <v>432</v>
      </c>
      <c r="AH102" s="12" t="s">
        <v>374</v>
      </c>
      <c r="AI102" s="12" t="s">
        <v>433</v>
      </c>
      <c r="AJ102" s="12" t="s">
        <v>434</v>
      </c>
      <c r="AK102" s="12" t="s">
        <v>368</v>
      </c>
      <c r="AL102" s="12" t="s">
        <v>435</v>
      </c>
      <c r="AM102" s="12" t="s">
        <v>347</v>
      </c>
      <c r="AN102" s="12" t="s">
        <v>436</v>
      </c>
    </row>
    <row r="103" spans="1:40" ht="15" customHeight="1" x14ac:dyDescent="0.25">
      <c r="A103" s="13">
        <v>122790013</v>
      </c>
      <c r="B103" s="14" t="s">
        <v>579</v>
      </c>
      <c r="C103" s="15" t="s">
        <v>578</v>
      </c>
      <c r="D103" s="16" t="s">
        <v>177</v>
      </c>
      <c r="E103" s="14" t="s">
        <v>23</v>
      </c>
      <c r="F103" s="17">
        <v>18</v>
      </c>
      <c r="G103" s="17" t="s">
        <v>259</v>
      </c>
      <c r="H103" s="18" t="str">
        <f>RIGHT(K103,9)</f>
        <v>Secteur 2</v>
      </c>
      <c r="I103" s="18" t="s">
        <v>325</v>
      </c>
      <c r="J103" s="18" t="s">
        <v>325</v>
      </c>
      <c r="K103" s="14" t="s">
        <v>34</v>
      </c>
      <c r="L103" s="16">
        <v>45.473578000000003</v>
      </c>
      <c r="M103" s="16">
        <v>2.0985594000000001</v>
      </c>
      <c r="N103" s="11">
        <v>41184</v>
      </c>
      <c r="O103" s="28" t="s">
        <v>31</v>
      </c>
      <c r="P103" s="29">
        <v>6.4</v>
      </c>
      <c r="Q103" s="54" t="s">
        <v>161</v>
      </c>
      <c r="R103" s="14"/>
      <c r="S103" s="16" t="s">
        <v>601</v>
      </c>
      <c r="T103" s="53" t="s">
        <v>161</v>
      </c>
      <c r="U103" s="12">
        <f t="shared" si="6"/>
        <v>6.4</v>
      </c>
      <c r="V103" s="12">
        <f t="shared" si="7"/>
        <v>3.2</v>
      </c>
      <c r="W103" s="12">
        <f t="shared" si="8"/>
        <v>0.62499999999999989</v>
      </c>
      <c r="X103" s="12">
        <f t="shared" si="9"/>
        <v>9.7656249999999986E-2</v>
      </c>
      <c r="AA103" s="12"/>
      <c r="AD103" s="12" t="s">
        <v>259</v>
      </c>
      <c r="AE103" s="12" t="s">
        <v>528</v>
      </c>
      <c r="AF103" s="12" t="s">
        <v>529</v>
      </c>
      <c r="AG103" s="12" t="s">
        <v>402</v>
      </c>
      <c r="AH103" s="12" t="s">
        <v>374</v>
      </c>
      <c r="AI103" s="12" t="s">
        <v>403</v>
      </c>
      <c r="AJ103" s="12" t="s">
        <v>376</v>
      </c>
      <c r="AK103" s="12" t="s">
        <v>368</v>
      </c>
      <c r="AL103" s="12">
        <v>14</v>
      </c>
      <c r="AM103" s="12" t="s">
        <v>347</v>
      </c>
      <c r="AN103" s="12" t="s">
        <v>458</v>
      </c>
    </row>
    <row r="104" spans="1:40" ht="15" customHeight="1" x14ac:dyDescent="0.25">
      <c r="A104" s="13">
        <v>122790014</v>
      </c>
      <c r="B104" s="14" t="s">
        <v>579</v>
      </c>
      <c r="C104" s="15" t="s">
        <v>578</v>
      </c>
      <c r="D104" s="16" t="s">
        <v>177</v>
      </c>
      <c r="E104" s="14" t="s">
        <v>23</v>
      </c>
      <c r="F104" s="17">
        <v>22</v>
      </c>
      <c r="G104" s="17" t="s">
        <v>260</v>
      </c>
      <c r="H104" s="18" t="s">
        <v>106</v>
      </c>
      <c r="I104" s="18" t="s">
        <v>325</v>
      </c>
      <c r="J104" s="18" t="s">
        <v>325</v>
      </c>
      <c r="K104" s="14" t="s">
        <v>232</v>
      </c>
      <c r="L104" s="14">
        <v>45.387329000000001</v>
      </c>
      <c r="M104" s="14">
        <v>2.0271849999999998</v>
      </c>
      <c r="N104" s="11">
        <v>41184</v>
      </c>
      <c r="O104" s="28" t="s">
        <v>22</v>
      </c>
      <c r="P104" s="29">
        <v>7.7504474017699098E-5</v>
      </c>
      <c r="Q104" s="21">
        <v>5.4452064313728605E-5</v>
      </c>
      <c r="R104" s="14" t="s">
        <v>26</v>
      </c>
      <c r="S104" s="48" t="s">
        <v>161</v>
      </c>
      <c r="T104" s="53" t="s">
        <v>161</v>
      </c>
      <c r="U104" s="12">
        <f t="shared" si="6"/>
        <v>7.7504474017699098E-5</v>
      </c>
      <c r="V104" s="12">
        <f t="shared" si="7"/>
        <v>5.4452064313728605E-5</v>
      </c>
      <c r="W104" s="12">
        <f t="shared" si="8"/>
        <v>26139.548127564183</v>
      </c>
      <c r="X104" s="12">
        <f t="shared" si="9"/>
        <v>337265021.90821779</v>
      </c>
      <c r="AA104" s="12"/>
      <c r="AD104" s="12" t="s">
        <v>260</v>
      </c>
      <c r="AE104" s="12" t="s">
        <v>489</v>
      </c>
      <c r="AF104" s="12" t="s">
        <v>490</v>
      </c>
      <c r="AG104" s="12" t="s">
        <v>402</v>
      </c>
      <c r="AH104" s="12" t="s">
        <v>374</v>
      </c>
      <c r="AI104" s="12" t="s">
        <v>403</v>
      </c>
      <c r="AJ104" s="12" t="s">
        <v>376</v>
      </c>
      <c r="AK104" s="12" t="s">
        <v>368</v>
      </c>
      <c r="AL104" s="12">
        <v>14</v>
      </c>
      <c r="AM104" s="12" t="s">
        <v>347</v>
      </c>
      <c r="AN104" s="12" t="s">
        <v>458</v>
      </c>
    </row>
    <row r="105" spans="1:40" ht="15" customHeight="1" x14ac:dyDescent="0.25">
      <c r="A105" s="13">
        <v>122790014</v>
      </c>
      <c r="B105" s="14" t="s">
        <v>579</v>
      </c>
      <c r="C105" s="15" t="s">
        <v>578</v>
      </c>
      <c r="D105" s="16" t="s">
        <v>177</v>
      </c>
      <c r="E105" s="14" t="s">
        <v>23</v>
      </c>
      <c r="F105" s="17">
        <v>22</v>
      </c>
      <c r="G105" s="17" t="s">
        <v>260</v>
      </c>
      <c r="H105" s="18" t="s">
        <v>106</v>
      </c>
      <c r="I105" s="18" t="s">
        <v>325</v>
      </c>
      <c r="J105" s="18" t="s">
        <v>325</v>
      </c>
      <c r="K105" s="14" t="s">
        <v>232</v>
      </c>
      <c r="L105" s="14">
        <v>45.387329000000001</v>
      </c>
      <c r="M105" s="14">
        <v>2.0271849999999998</v>
      </c>
      <c r="N105" s="11">
        <v>41184</v>
      </c>
      <c r="O105" s="28" t="s">
        <v>16</v>
      </c>
      <c r="P105" s="29">
        <v>1.2E-2</v>
      </c>
      <c r="Q105" s="54" t="s">
        <v>161</v>
      </c>
      <c r="R105" s="14" t="s">
        <v>26</v>
      </c>
      <c r="S105" s="16" t="s">
        <v>601</v>
      </c>
      <c r="T105" s="53" t="s">
        <v>161</v>
      </c>
      <c r="U105" s="12">
        <f t="shared" si="6"/>
        <v>1.2E-2</v>
      </c>
      <c r="V105" s="12">
        <f t="shared" si="7"/>
        <v>6.0000000000000001E-3</v>
      </c>
      <c r="W105" s="12">
        <f t="shared" si="8"/>
        <v>333.33333333333331</v>
      </c>
      <c r="X105" s="12">
        <f t="shared" si="9"/>
        <v>27777.777777777777</v>
      </c>
      <c r="AA105" s="12"/>
      <c r="AD105" s="12" t="s">
        <v>260</v>
      </c>
      <c r="AE105" s="12" t="s">
        <v>489</v>
      </c>
      <c r="AF105" s="12" t="s">
        <v>490</v>
      </c>
      <c r="AG105" s="12" t="s">
        <v>402</v>
      </c>
      <c r="AH105" s="12" t="s">
        <v>374</v>
      </c>
      <c r="AI105" s="12" t="s">
        <v>403</v>
      </c>
      <c r="AJ105" s="12" t="s">
        <v>376</v>
      </c>
      <c r="AK105" s="12" t="s">
        <v>368</v>
      </c>
      <c r="AL105" s="12">
        <v>14</v>
      </c>
      <c r="AM105" s="12" t="s">
        <v>347</v>
      </c>
      <c r="AN105" s="12" t="s">
        <v>458</v>
      </c>
    </row>
    <row r="106" spans="1:40" ht="15" customHeight="1" x14ac:dyDescent="0.25">
      <c r="A106" s="13">
        <v>122790014</v>
      </c>
      <c r="B106" s="14" t="s">
        <v>579</v>
      </c>
      <c r="C106" s="15" t="s">
        <v>578</v>
      </c>
      <c r="D106" s="16" t="s">
        <v>177</v>
      </c>
      <c r="E106" s="14" t="s">
        <v>23</v>
      </c>
      <c r="F106" s="17">
        <v>22</v>
      </c>
      <c r="G106" s="17" t="s">
        <v>260</v>
      </c>
      <c r="H106" s="18" t="s">
        <v>106</v>
      </c>
      <c r="I106" s="18" t="s">
        <v>325</v>
      </c>
      <c r="J106" s="18" t="s">
        <v>325</v>
      </c>
      <c r="K106" s="14" t="s">
        <v>232</v>
      </c>
      <c r="L106" s="14">
        <v>45.387329000000001</v>
      </c>
      <c r="M106" s="14">
        <v>2.0271849999999998</v>
      </c>
      <c r="N106" s="11">
        <v>41184</v>
      </c>
      <c r="O106" s="28" t="s">
        <v>28</v>
      </c>
      <c r="P106" s="29">
        <v>2.0912989736797099E-3</v>
      </c>
      <c r="Q106" s="23">
        <v>1.4929003985769201E-3</v>
      </c>
      <c r="R106" s="14" t="s">
        <v>26</v>
      </c>
      <c r="S106" s="48" t="s">
        <v>161</v>
      </c>
      <c r="T106" s="53" t="s">
        <v>161</v>
      </c>
      <c r="U106" s="12">
        <f t="shared" si="6"/>
        <v>2.0912989736797099E-3</v>
      </c>
      <c r="V106" s="12">
        <f t="shared" si="7"/>
        <v>1.4929003985769201E-3</v>
      </c>
      <c r="W106" s="12">
        <f t="shared" si="8"/>
        <v>938.32752542408468</v>
      </c>
      <c r="X106" s="12">
        <f t="shared" si="9"/>
        <v>448681.67451594275</v>
      </c>
      <c r="AA106" s="12"/>
      <c r="AD106" s="12" t="s">
        <v>260</v>
      </c>
      <c r="AE106" s="12" t="s">
        <v>489</v>
      </c>
      <c r="AF106" s="12" t="s">
        <v>490</v>
      </c>
      <c r="AG106" s="12" t="s">
        <v>402</v>
      </c>
      <c r="AH106" s="12" t="s">
        <v>374</v>
      </c>
      <c r="AI106" s="12" t="s">
        <v>403</v>
      </c>
      <c r="AJ106" s="12" t="s">
        <v>376</v>
      </c>
      <c r="AK106" s="12" t="s">
        <v>368</v>
      </c>
      <c r="AL106" s="12">
        <v>14</v>
      </c>
      <c r="AM106" s="12" t="s">
        <v>347</v>
      </c>
      <c r="AN106" s="12" t="s">
        <v>458</v>
      </c>
    </row>
    <row r="107" spans="1:40" ht="15" customHeight="1" x14ac:dyDescent="0.25">
      <c r="A107" s="27">
        <v>122900018</v>
      </c>
      <c r="B107" s="14" t="s">
        <v>579</v>
      </c>
      <c r="C107" s="15" t="s">
        <v>578</v>
      </c>
      <c r="D107" s="16" t="s">
        <v>177</v>
      </c>
      <c r="E107" s="28" t="s">
        <v>23</v>
      </c>
      <c r="F107" s="18" t="s">
        <v>43</v>
      </c>
      <c r="G107" s="17" t="s">
        <v>272</v>
      </c>
      <c r="H107" s="18" t="s">
        <v>8</v>
      </c>
      <c r="I107" s="18" t="s">
        <v>324</v>
      </c>
      <c r="J107" s="18" t="s">
        <v>327</v>
      </c>
      <c r="K107" s="28" t="s">
        <v>44</v>
      </c>
      <c r="L107" s="5">
        <v>45.160000199999999</v>
      </c>
      <c r="M107" s="5">
        <v>2.1022574999999999</v>
      </c>
      <c r="N107" s="11">
        <v>41184.770833333336</v>
      </c>
      <c r="O107" s="28" t="s">
        <v>13</v>
      </c>
      <c r="P107" s="29">
        <v>2.26446074354127E-3</v>
      </c>
      <c r="Q107" s="21">
        <v>1.58512252047889E-3</v>
      </c>
      <c r="R107" s="14" t="s">
        <v>26</v>
      </c>
      <c r="S107" s="48" t="s">
        <v>161</v>
      </c>
      <c r="T107" s="53" t="s">
        <v>161</v>
      </c>
      <c r="U107" s="12">
        <f t="shared" si="6"/>
        <v>2.26446074354127E-3</v>
      </c>
      <c r="V107" s="12">
        <f t="shared" si="7"/>
        <v>1.58512252047889E-3</v>
      </c>
      <c r="W107" s="12">
        <f t="shared" si="8"/>
        <v>901.23722937191894</v>
      </c>
      <c r="X107" s="12">
        <f t="shared" si="9"/>
        <v>397991.98636692716</v>
      </c>
      <c r="AA107" s="12"/>
      <c r="AD107" s="12" t="s">
        <v>272</v>
      </c>
      <c r="AE107" s="12" t="s">
        <v>426</v>
      </c>
      <c r="AF107" s="12" t="s">
        <v>427</v>
      </c>
      <c r="AG107" s="12" t="s">
        <v>373</v>
      </c>
      <c r="AH107" s="12" t="s">
        <v>374</v>
      </c>
      <c r="AI107" s="12" t="s">
        <v>375</v>
      </c>
      <c r="AJ107" s="12" t="s">
        <v>376</v>
      </c>
      <c r="AK107" s="12" t="s">
        <v>368</v>
      </c>
      <c r="AL107" s="12">
        <v>17</v>
      </c>
      <c r="AM107" s="12" t="s">
        <v>377</v>
      </c>
      <c r="AN107" s="12" t="s">
        <v>378</v>
      </c>
    </row>
    <row r="108" spans="1:40" ht="15" customHeight="1" x14ac:dyDescent="0.25">
      <c r="A108" s="13">
        <v>122790014</v>
      </c>
      <c r="B108" s="14" t="s">
        <v>579</v>
      </c>
      <c r="C108" s="15" t="s">
        <v>578</v>
      </c>
      <c r="D108" s="16" t="s">
        <v>177</v>
      </c>
      <c r="E108" s="14" t="s">
        <v>23</v>
      </c>
      <c r="F108" s="17">
        <v>22</v>
      </c>
      <c r="G108" s="17" t="s">
        <v>260</v>
      </c>
      <c r="H108" s="18" t="s">
        <v>106</v>
      </c>
      <c r="I108" s="18" t="s">
        <v>325</v>
      </c>
      <c r="J108" s="18" t="s">
        <v>325</v>
      </c>
      <c r="K108" s="14" t="s">
        <v>232</v>
      </c>
      <c r="L108" s="14">
        <v>45.387329000000001</v>
      </c>
      <c r="M108" s="14">
        <v>2.0271849999999998</v>
      </c>
      <c r="N108" s="11">
        <v>41184</v>
      </c>
      <c r="O108" s="28" t="s">
        <v>25</v>
      </c>
      <c r="P108" s="29">
        <v>1.50864026582451E-2</v>
      </c>
      <c r="Q108" s="21">
        <v>6.7259020532580999E-3</v>
      </c>
      <c r="R108" s="14" t="s">
        <v>26</v>
      </c>
      <c r="S108" s="48" t="s">
        <v>161</v>
      </c>
      <c r="T108" s="53" t="s">
        <v>161</v>
      </c>
      <c r="U108" s="12">
        <f t="shared" si="6"/>
        <v>1.50864026582451E-2</v>
      </c>
      <c r="V108" s="12">
        <f t="shared" si="7"/>
        <v>6.7259020532580999E-3</v>
      </c>
      <c r="W108" s="12">
        <f t="shared" si="8"/>
        <v>333.49138378689383</v>
      </c>
      <c r="X108" s="12">
        <f t="shared" si="9"/>
        <v>22105.42773791288</v>
      </c>
      <c r="AA108" s="12"/>
      <c r="AD108" s="12" t="s">
        <v>260</v>
      </c>
      <c r="AE108" s="12" t="s">
        <v>489</v>
      </c>
      <c r="AF108" s="12" t="s">
        <v>490</v>
      </c>
      <c r="AG108" s="12" t="s">
        <v>402</v>
      </c>
      <c r="AH108" s="12" t="s">
        <v>374</v>
      </c>
      <c r="AI108" s="12" t="s">
        <v>403</v>
      </c>
      <c r="AJ108" s="12" t="s">
        <v>376</v>
      </c>
      <c r="AK108" s="12" t="s">
        <v>368</v>
      </c>
      <c r="AL108" s="12">
        <v>14</v>
      </c>
      <c r="AM108" s="12" t="s">
        <v>347</v>
      </c>
      <c r="AN108" s="12" t="s">
        <v>458</v>
      </c>
    </row>
    <row r="109" spans="1:40" ht="15" customHeight="1" x14ac:dyDescent="0.25">
      <c r="A109" s="13">
        <v>122790014</v>
      </c>
      <c r="B109" s="14" t="s">
        <v>579</v>
      </c>
      <c r="C109" s="15" t="s">
        <v>578</v>
      </c>
      <c r="D109" s="16" t="s">
        <v>177</v>
      </c>
      <c r="E109" s="14" t="s">
        <v>23</v>
      </c>
      <c r="F109" s="17">
        <v>22</v>
      </c>
      <c r="G109" s="17" t="s">
        <v>260</v>
      </c>
      <c r="H109" s="18" t="s">
        <v>106</v>
      </c>
      <c r="I109" s="18" t="s">
        <v>325</v>
      </c>
      <c r="J109" s="18" t="s">
        <v>325</v>
      </c>
      <c r="K109" s="14" t="s">
        <v>232</v>
      </c>
      <c r="L109" s="14">
        <v>45.387329000000001</v>
      </c>
      <c r="M109" s="14">
        <v>2.0271849999999998</v>
      </c>
      <c r="N109" s="11">
        <v>41184</v>
      </c>
      <c r="O109" s="28" t="s">
        <v>27</v>
      </c>
      <c r="P109" s="29">
        <v>6.6577814085342898E-2</v>
      </c>
      <c r="Q109" s="23">
        <v>4.6674441613713896E-2</v>
      </c>
      <c r="R109" s="14" t="s">
        <v>26</v>
      </c>
      <c r="S109" s="48" t="s">
        <v>161</v>
      </c>
      <c r="T109" s="53" t="s">
        <v>161</v>
      </c>
      <c r="U109" s="12">
        <f t="shared" si="6"/>
        <v>6.6577814085342898E-2</v>
      </c>
      <c r="V109" s="12">
        <f t="shared" si="7"/>
        <v>4.6674441613713896E-2</v>
      </c>
      <c r="W109" s="12">
        <f t="shared" si="8"/>
        <v>30.561261015559637</v>
      </c>
      <c r="X109" s="12">
        <f t="shared" si="9"/>
        <v>459.03070618065993</v>
      </c>
      <c r="AA109" s="12"/>
      <c r="AD109" s="12" t="s">
        <v>260</v>
      </c>
      <c r="AE109" s="12" t="s">
        <v>489</v>
      </c>
      <c r="AF109" s="12" t="s">
        <v>490</v>
      </c>
      <c r="AG109" s="12" t="s">
        <v>402</v>
      </c>
      <c r="AH109" s="12" t="s">
        <v>374</v>
      </c>
      <c r="AI109" s="12" t="s">
        <v>403</v>
      </c>
      <c r="AJ109" s="12" t="s">
        <v>376</v>
      </c>
      <c r="AK109" s="12" t="s">
        <v>368</v>
      </c>
      <c r="AL109" s="12">
        <v>14</v>
      </c>
      <c r="AM109" s="12" t="s">
        <v>347</v>
      </c>
      <c r="AN109" s="12" t="s">
        <v>458</v>
      </c>
    </row>
    <row r="110" spans="1:40" ht="15" customHeight="1" x14ac:dyDescent="0.25">
      <c r="A110" s="13">
        <v>122900019</v>
      </c>
      <c r="B110" s="14" t="s">
        <v>579</v>
      </c>
      <c r="C110" s="15" t="s">
        <v>578</v>
      </c>
      <c r="D110" s="16" t="s">
        <v>177</v>
      </c>
      <c r="E110" s="14" t="s">
        <v>23</v>
      </c>
      <c r="F110" s="17">
        <v>38</v>
      </c>
      <c r="G110" s="17" t="s">
        <v>273</v>
      </c>
      <c r="H110" s="18" t="s">
        <v>8</v>
      </c>
      <c r="I110" s="18" t="s">
        <v>325</v>
      </c>
      <c r="J110" s="18" t="s">
        <v>325</v>
      </c>
      <c r="K110" s="14" t="s">
        <v>45</v>
      </c>
      <c r="L110" s="4">
        <v>45.163666999999997</v>
      </c>
      <c r="M110" s="4">
        <v>2.0933118999999998</v>
      </c>
      <c r="N110" s="11">
        <v>41184</v>
      </c>
      <c r="O110" s="28" t="s">
        <v>13</v>
      </c>
      <c r="P110" s="29">
        <v>1.5204236420919998E-2</v>
      </c>
      <c r="Q110" s="23">
        <v>1.5204236420919999E-3</v>
      </c>
      <c r="R110" s="14" t="s">
        <v>26</v>
      </c>
      <c r="S110" s="48" t="s">
        <v>161</v>
      </c>
      <c r="T110" s="53" t="s">
        <v>161</v>
      </c>
      <c r="U110" s="12">
        <f t="shared" si="6"/>
        <v>1.5204236420919998E-2</v>
      </c>
      <c r="V110" s="12">
        <f t="shared" si="7"/>
        <v>1.5204236420919999E-3</v>
      </c>
      <c r="W110" s="12">
        <f t="shared" si="8"/>
        <v>6577.1142483950571</v>
      </c>
      <c r="X110" s="12">
        <f t="shared" si="9"/>
        <v>432584.31836441287</v>
      </c>
      <c r="AA110" s="12"/>
      <c r="AD110" s="12" t="s">
        <v>273</v>
      </c>
      <c r="AE110" s="12" t="s">
        <v>437</v>
      </c>
      <c r="AF110" s="12" t="s">
        <v>438</v>
      </c>
      <c r="AG110" s="12" t="s">
        <v>373</v>
      </c>
      <c r="AH110" s="12" t="s">
        <v>374</v>
      </c>
      <c r="AI110" s="12" t="s">
        <v>375</v>
      </c>
      <c r="AJ110" s="12" t="s">
        <v>376</v>
      </c>
      <c r="AK110" s="12" t="s">
        <v>368</v>
      </c>
      <c r="AL110" s="12">
        <v>17</v>
      </c>
      <c r="AM110" s="12" t="s">
        <v>377</v>
      </c>
      <c r="AN110" s="12" t="s">
        <v>378</v>
      </c>
    </row>
    <row r="111" spans="1:40" ht="15" customHeight="1" x14ac:dyDescent="0.25">
      <c r="A111" s="27">
        <v>122790015</v>
      </c>
      <c r="B111" s="14" t="s">
        <v>579</v>
      </c>
      <c r="C111" s="15" t="s">
        <v>578</v>
      </c>
      <c r="D111" s="16" t="s">
        <v>177</v>
      </c>
      <c r="E111" s="28" t="s">
        <v>23</v>
      </c>
      <c r="F111" s="18" t="s">
        <v>37</v>
      </c>
      <c r="G111" s="17" t="s">
        <v>261</v>
      </c>
      <c r="H111" s="8" t="s">
        <v>106</v>
      </c>
      <c r="I111" s="18" t="s">
        <v>132</v>
      </c>
      <c r="J111" s="18" t="s">
        <v>328</v>
      </c>
      <c r="K111" s="28" t="s">
        <v>241</v>
      </c>
      <c r="L111" s="16">
        <v>45.353919400000002</v>
      </c>
      <c r="M111" s="16">
        <v>2.0184365</v>
      </c>
      <c r="N111" s="11">
        <v>41184</v>
      </c>
      <c r="O111" s="28" t="s">
        <v>22</v>
      </c>
      <c r="P111" s="29">
        <v>5.9999999999999995E-5</v>
      </c>
      <c r="Q111" s="54" t="s">
        <v>161</v>
      </c>
      <c r="R111" s="14" t="s">
        <v>26</v>
      </c>
      <c r="S111" s="16" t="s">
        <v>601</v>
      </c>
      <c r="T111" s="53" t="s">
        <v>161</v>
      </c>
      <c r="U111" s="12">
        <f t="shared" si="6"/>
        <v>5.9999999999999995E-5</v>
      </c>
      <c r="V111" s="12">
        <f t="shared" si="7"/>
        <v>2.9999999999999997E-5</v>
      </c>
      <c r="W111" s="12">
        <f t="shared" si="8"/>
        <v>66666.666666666672</v>
      </c>
      <c r="X111" s="12">
        <f t="shared" si="9"/>
        <v>1111111111.1111112</v>
      </c>
      <c r="AA111" s="12"/>
      <c r="AD111" s="12" t="s">
        <v>261</v>
      </c>
      <c r="AE111" s="12" t="s">
        <v>473</v>
      </c>
      <c r="AF111" s="12" t="s">
        <v>474</v>
      </c>
      <c r="AG111" s="12" t="s">
        <v>402</v>
      </c>
      <c r="AH111" s="12" t="s">
        <v>374</v>
      </c>
      <c r="AI111" s="12" t="s">
        <v>403</v>
      </c>
      <c r="AJ111" s="12" t="s">
        <v>376</v>
      </c>
      <c r="AK111" s="12" t="s">
        <v>368</v>
      </c>
      <c r="AL111" s="12">
        <v>14</v>
      </c>
      <c r="AM111" s="12" t="s">
        <v>347</v>
      </c>
      <c r="AN111" s="12" t="s">
        <v>458</v>
      </c>
    </row>
    <row r="112" spans="1:40" ht="15" customHeight="1" x14ac:dyDescent="0.25">
      <c r="A112" s="27">
        <v>122790015</v>
      </c>
      <c r="B112" s="14" t="s">
        <v>579</v>
      </c>
      <c r="C112" s="15" t="s">
        <v>578</v>
      </c>
      <c r="D112" s="16" t="s">
        <v>177</v>
      </c>
      <c r="E112" s="28" t="s">
        <v>23</v>
      </c>
      <c r="F112" s="18" t="s">
        <v>37</v>
      </c>
      <c r="G112" s="17" t="s">
        <v>261</v>
      </c>
      <c r="H112" s="8" t="s">
        <v>106</v>
      </c>
      <c r="I112" s="18" t="s">
        <v>132</v>
      </c>
      <c r="J112" s="18" t="s">
        <v>328</v>
      </c>
      <c r="K112" s="28" t="s">
        <v>241</v>
      </c>
      <c r="L112" s="16">
        <v>45.353919400000002</v>
      </c>
      <c r="M112" s="16">
        <v>2.0184365</v>
      </c>
      <c r="N112" s="11">
        <v>41184</v>
      </c>
      <c r="O112" s="28" t="s">
        <v>16</v>
      </c>
      <c r="P112" s="29">
        <v>0.01</v>
      </c>
      <c r="Q112" s="54" t="s">
        <v>161</v>
      </c>
      <c r="R112" s="14" t="s">
        <v>26</v>
      </c>
      <c r="S112" s="16" t="s">
        <v>601</v>
      </c>
      <c r="T112" s="53" t="s">
        <v>161</v>
      </c>
      <c r="U112" s="12">
        <f t="shared" si="6"/>
        <v>0.01</v>
      </c>
      <c r="V112" s="12">
        <f t="shared" si="7"/>
        <v>5.0000000000000001E-3</v>
      </c>
      <c r="W112" s="12">
        <f t="shared" si="8"/>
        <v>400</v>
      </c>
      <c r="X112" s="12">
        <f t="shared" si="9"/>
        <v>40000</v>
      </c>
      <c r="AA112" s="12"/>
      <c r="AD112" s="12" t="s">
        <v>261</v>
      </c>
      <c r="AE112" s="12" t="s">
        <v>473</v>
      </c>
      <c r="AF112" s="12" t="s">
        <v>474</v>
      </c>
      <c r="AG112" s="12" t="s">
        <v>402</v>
      </c>
      <c r="AH112" s="12" t="s">
        <v>374</v>
      </c>
      <c r="AI112" s="12" t="s">
        <v>403</v>
      </c>
      <c r="AJ112" s="12" t="s">
        <v>376</v>
      </c>
      <c r="AK112" s="12" t="s">
        <v>368</v>
      </c>
      <c r="AL112" s="12">
        <v>14</v>
      </c>
      <c r="AM112" s="12" t="s">
        <v>347</v>
      </c>
      <c r="AN112" s="12" t="s">
        <v>458</v>
      </c>
    </row>
    <row r="113" spans="1:40" ht="15" customHeight="1" x14ac:dyDescent="0.25">
      <c r="A113" s="27">
        <v>122790015</v>
      </c>
      <c r="B113" s="14" t="s">
        <v>579</v>
      </c>
      <c r="C113" s="15" t="s">
        <v>578</v>
      </c>
      <c r="D113" s="16" t="s">
        <v>177</v>
      </c>
      <c r="E113" s="28" t="s">
        <v>23</v>
      </c>
      <c r="F113" s="18" t="s">
        <v>37</v>
      </c>
      <c r="G113" s="17" t="s">
        <v>261</v>
      </c>
      <c r="H113" s="8" t="s">
        <v>106</v>
      </c>
      <c r="I113" s="18" t="s">
        <v>132</v>
      </c>
      <c r="J113" s="18" t="s">
        <v>328</v>
      </c>
      <c r="K113" s="28" t="s">
        <v>241</v>
      </c>
      <c r="L113" s="16">
        <v>45.353919400000002</v>
      </c>
      <c r="M113" s="16">
        <v>2.0184365</v>
      </c>
      <c r="N113" s="11">
        <v>41184</v>
      </c>
      <c r="O113" s="28" t="s">
        <v>28</v>
      </c>
      <c r="P113" s="29">
        <v>2.6000000000000003E-3</v>
      </c>
      <c r="Q113" s="54" t="s">
        <v>161</v>
      </c>
      <c r="R113" s="14" t="s">
        <v>26</v>
      </c>
      <c r="S113" s="16" t="s">
        <v>601</v>
      </c>
      <c r="T113" s="53" t="s">
        <v>161</v>
      </c>
      <c r="U113" s="12">
        <f t="shared" si="6"/>
        <v>2.6000000000000003E-3</v>
      </c>
      <c r="V113" s="12">
        <f t="shared" si="7"/>
        <v>1.3000000000000002E-3</v>
      </c>
      <c r="W113" s="12">
        <f t="shared" si="8"/>
        <v>1538.4615384615383</v>
      </c>
      <c r="X113" s="12">
        <f t="shared" si="9"/>
        <v>591715.97633136087</v>
      </c>
      <c r="AA113" s="12"/>
      <c r="AD113" s="12" t="s">
        <v>261</v>
      </c>
      <c r="AE113" s="12" t="s">
        <v>473</v>
      </c>
      <c r="AF113" s="12" t="s">
        <v>474</v>
      </c>
      <c r="AG113" s="12" t="s">
        <v>402</v>
      </c>
      <c r="AH113" s="12" t="s">
        <v>374</v>
      </c>
      <c r="AI113" s="12" t="s">
        <v>403</v>
      </c>
      <c r="AJ113" s="12" t="s">
        <v>376</v>
      </c>
      <c r="AK113" s="12" t="s">
        <v>368</v>
      </c>
      <c r="AL113" s="12">
        <v>14</v>
      </c>
      <c r="AM113" s="12" t="s">
        <v>347</v>
      </c>
      <c r="AN113" s="12" t="s">
        <v>458</v>
      </c>
    </row>
    <row r="114" spans="1:40" ht="15" customHeight="1" x14ac:dyDescent="0.25">
      <c r="A114" s="13">
        <v>122900020</v>
      </c>
      <c r="B114" s="14" t="s">
        <v>579</v>
      </c>
      <c r="C114" s="15" t="s">
        <v>578</v>
      </c>
      <c r="D114" s="16" t="s">
        <v>177</v>
      </c>
      <c r="E114" s="14" t="s">
        <v>23</v>
      </c>
      <c r="F114" s="17">
        <v>42</v>
      </c>
      <c r="G114" s="17" t="s">
        <v>274</v>
      </c>
      <c r="H114" s="18" t="s">
        <v>8</v>
      </c>
      <c r="I114" s="18" t="s">
        <v>133</v>
      </c>
      <c r="J114" s="18" t="s">
        <v>328</v>
      </c>
      <c r="K114" s="14" t="s">
        <v>46</v>
      </c>
      <c r="L114" s="4">
        <v>45.124686825714299</v>
      </c>
      <c r="M114" s="3">
        <v>2.1538084514285698</v>
      </c>
      <c r="N114" s="11">
        <v>41184</v>
      </c>
      <c r="O114" s="28" t="s">
        <v>13</v>
      </c>
      <c r="P114" s="29">
        <v>9.306684814114681E-3</v>
      </c>
      <c r="Q114" s="23">
        <v>1.86133696282294E-3</v>
      </c>
      <c r="R114" s="14" t="s">
        <v>26</v>
      </c>
      <c r="S114" s="48" t="s">
        <v>161</v>
      </c>
      <c r="T114" s="53" t="s">
        <v>161</v>
      </c>
      <c r="U114" s="12">
        <f t="shared" si="6"/>
        <v>9.306684814114681E-3</v>
      </c>
      <c r="V114" s="12">
        <f t="shared" si="7"/>
        <v>1.86133696282294E-3</v>
      </c>
      <c r="W114" s="12">
        <f t="shared" si="8"/>
        <v>2686.2411803271198</v>
      </c>
      <c r="X114" s="12">
        <f t="shared" si="9"/>
        <v>288635.66715541063</v>
      </c>
      <c r="AA114" s="12"/>
      <c r="AD114" s="12" t="s">
        <v>274</v>
      </c>
      <c r="AE114" s="12" t="s">
        <v>398</v>
      </c>
      <c r="AF114" s="12" t="s">
        <v>399</v>
      </c>
      <c r="AG114" s="12" t="s">
        <v>373</v>
      </c>
      <c r="AH114" s="12" t="s">
        <v>374</v>
      </c>
      <c r="AI114" s="12" t="s">
        <v>375</v>
      </c>
      <c r="AJ114" s="12" t="s">
        <v>376</v>
      </c>
      <c r="AK114" s="12" t="s">
        <v>368</v>
      </c>
      <c r="AL114" s="12">
        <v>17</v>
      </c>
      <c r="AM114" s="12" t="s">
        <v>377</v>
      </c>
      <c r="AN114" s="12" t="s">
        <v>378</v>
      </c>
    </row>
    <row r="115" spans="1:40" ht="15" customHeight="1" x14ac:dyDescent="0.25">
      <c r="A115" s="13">
        <v>122790015</v>
      </c>
      <c r="B115" s="14" t="s">
        <v>579</v>
      </c>
      <c r="C115" s="15" t="s">
        <v>578</v>
      </c>
      <c r="D115" s="16" t="s">
        <v>177</v>
      </c>
      <c r="E115" s="14" t="s">
        <v>23</v>
      </c>
      <c r="F115" s="18" t="s">
        <v>37</v>
      </c>
      <c r="G115" s="17" t="s">
        <v>261</v>
      </c>
      <c r="H115" s="8" t="s">
        <v>106</v>
      </c>
      <c r="I115" s="18" t="s">
        <v>132</v>
      </c>
      <c r="J115" s="18" t="s">
        <v>328</v>
      </c>
      <c r="K115" s="28" t="s">
        <v>241</v>
      </c>
      <c r="L115" s="16">
        <v>45.353919400000002</v>
      </c>
      <c r="M115" s="16">
        <v>2.0184365</v>
      </c>
      <c r="N115" s="11">
        <v>41184</v>
      </c>
      <c r="O115" s="28" t="s">
        <v>25</v>
      </c>
      <c r="P115" s="29">
        <v>1.2237994895873501E-2</v>
      </c>
      <c r="Q115" s="23">
        <v>6.4090467499010309E-3</v>
      </c>
      <c r="R115" s="14" t="s">
        <v>26</v>
      </c>
      <c r="S115" s="48" t="s">
        <v>161</v>
      </c>
      <c r="T115" s="53" t="s">
        <v>161</v>
      </c>
      <c r="U115" s="12">
        <f t="shared" si="6"/>
        <v>1.2237994895873501E-2</v>
      </c>
      <c r="V115" s="12">
        <f t="shared" si="7"/>
        <v>6.4090467499010309E-3</v>
      </c>
      <c r="W115" s="12">
        <f t="shared" si="8"/>
        <v>297.93627850818268</v>
      </c>
      <c r="X115" s="12">
        <f t="shared" si="9"/>
        <v>24345.187348349285</v>
      </c>
      <c r="AA115" s="12"/>
      <c r="AD115" s="12" t="s">
        <v>261</v>
      </c>
      <c r="AE115" s="12" t="s">
        <v>473</v>
      </c>
      <c r="AF115" s="12" t="s">
        <v>474</v>
      </c>
      <c r="AG115" s="12" t="s">
        <v>402</v>
      </c>
      <c r="AH115" s="12" t="s">
        <v>374</v>
      </c>
      <c r="AI115" s="12" t="s">
        <v>403</v>
      </c>
      <c r="AJ115" s="12" t="s">
        <v>376</v>
      </c>
      <c r="AK115" s="12" t="s">
        <v>368</v>
      </c>
      <c r="AL115" s="12">
        <v>14</v>
      </c>
      <c r="AM115" s="12" t="s">
        <v>347</v>
      </c>
      <c r="AN115" s="12" t="s">
        <v>458</v>
      </c>
    </row>
    <row r="116" spans="1:40" ht="15" customHeight="1" x14ac:dyDescent="0.25">
      <c r="A116" s="27">
        <v>122790015</v>
      </c>
      <c r="B116" s="14" t="s">
        <v>579</v>
      </c>
      <c r="C116" s="15" t="s">
        <v>578</v>
      </c>
      <c r="D116" s="16" t="s">
        <v>177</v>
      </c>
      <c r="E116" s="28" t="s">
        <v>23</v>
      </c>
      <c r="F116" s="18" t="s">
        <v>37</v>
      </c>
      <c r="G116" s="17" t="s">
        <v>261</v>
      </c>
      <c r="H116" s="8" t="s">
        <v>106</v>
      </c>
      <c r="I116" s="18" t="s">
        <v>132</v>
      </c>
      <c r="J116" s="18" t="s">
        <v>328</v>
      </c>
      <c r="K116" s="28" t="s">
        <v>241</v>
      </c>
      <c r="L116" s="16">
        <v>45.353919400000002</v>
      </c>
      <c r="M116" s="16">
        <v>2.0184365</v>
      </c>
      <c r="N116" s="11">
        <v>41184</v>
      </c>
      <c r="O116" s="28" t="s">
        <v>27</v>
      </c>
      <c r="P116" s="29">
        <v>7.560323937748431E-2</v>
      </c>
      <c r="Q116" s="21">
        <v>4.7320211243121302E-2</v>
      </c>
      <c r="R116" s="14" t="s">
        <v>26</v>
      </c>
      <c r="S116" s="48" t="s">
        <v>161</v>
      </c>
      <c r="T116" s="53" t="s">
        <v>161</v>
      </c>
      <c r="U116" s="12">
        <f t="shared" si="6"/>
        <v>7.560323937748431E-2</v>
      </c>
      <c r="V116" s="12">
        <f t="shared" si="7"/>
        <v>4.7320211243121302E-2</v>
      </c>
      <c r="W116" s="12">
        <f t="shared" si="8"/>
        <v>33.763468476289148</v>
      </c>
      <c r="X116" s="12">
        <f t="shared" si="9"/>
        <v>446.58759008604562</v>
      </c>
      <c r="AA116" s="12"/>
      <c r="AD116" s="12" t="s">
        <v>261</v>
      </c>
      <c r="AE116" s="12" t="s">
        <v>473</v>
      </c>
      <c r="AF116" s="12" t="s">
        <v>474</v>
      </c>
      <c r="AG116" s="12" t="s">
        <v>402</v>
      </c>
      <c r="AH116" s="12" t="s">
        <v>374</v>
      </c>
      <c r="AI116" s="12" t="s">
        <v>403</v>
      </c>
      <c r="AJ116" s="12" t="s">
        <v>376</v>
      </c>
      <c r="AK116" s="12" t="s">
        <v>368</v>
      </c>
      <c r="AL116" s="12">
        <v>14</v>
      </c>
      <c r="AM116" s="12" t="s">
        <v>347</v>
      </c>
      <c r="AN116" s="12" t="s">
        <v>458</v>
      </c>
    </row>
    <row r="117" spans="1:40" ht="15" customHeight="1" x14ac:dyDescent="0.25">
      <c r="A117" s="27">
        <v>122900021</v>
      </c>
      <c r="B117" s="14" t="s">
        <v>579</v>
      </c>
      <c r="C117" s="15" t="s">
        <v>604</v>
      </c>
      <c r="D117" s="16" t="s">
        <v>177</v>
      </c>
      <c r="E117" s="28" t="s">
        <v>23</v>
      </c>
      <c r="F117" s="18" t="s">
        <v>47</v>
      </c>
      <c r="G117" s="17" t="s">
        <v>275</v>
      </c>
      <c r="H117" s="18" t="s">
        <v>8</v>
      </c>
      <c r="I117" s="28"/>
      <c r="J117" s="28"/>
      <c r="K117" s="28" t="s">
        <v>242</v>
      </c>
      <c r="L117" s="4">
        <v>45.141956084615401</v>
      </c>
      <c r="M117" s="4">
        <v>2.0988271051282101</v>
      </c>
      <c r="N117" s="11">
        <v>41184</v>
      </c>
      <c r="O117" s="28" t="s">
        <v>13</v>
      </c>
      <c r="P117" s="29">
        <v>2.6003972274732199E-3</v>
      </c>
      <c r="Q117" s="21">
        <v>1.0401588909892902E-3</v>
      </c>
      <c r="R117" s="14" t="s">
        <v>26</v>
      </c>
      <c r="S117" s="48" t="s">
        <v>161</v>
      </c>
      <c r="T117" s="53" t="s">
        <v>161</v>
      </c>
      <c r="U117" s="12">
        <f t="shared" si="6"/>
        <v>2.6003972274732199E-3</v>
      </c>
      <c r="V117" s="12">
        <f t="shared" si="7"/>
        <v>1.0401588909892902E-3</v>
      </c>
      <c r="W117" s="12">
        <f t="shared" si="8"/>
        <v>2403.4789508190006</v>
      </c>
      <c r="X117" s="12">
        <f t="shared" si="9"/>
        <v>924273.77072480472</v>
      </c>
      <c r="AA117" s="12"/>
      <c r="AD117" s="12" t="s">
        <v>275</v>
      </c>
      <c r="AE117" s="12" t="s">
        <v>396</v>
      </c>
      <c r="AF117" s="12" t="s">
        <v>397</v>
      </c>
      <c r="AG117" s="12" t="s">
        <v>373</v>
      </c>
      <c r="AH117" s="12" t="s">
        <v>374</v>
      </c>
      <c r="AI117" s="12" t="s">
        <v>375</v>
      </c>
      <c r="AJ117" s="12" t="s">
        <v>376</v>
      </c>
      <c r="AK117" s="12" t="s">
        <v>368</v>
      </c>
      <c r="AL117" s="12">
        <v>17</v>
      </c>
      <c r="AM117" s="12" t="s">
        <v>377</v>
      </c>
      <c r="AN117" s="12" t="s">
        <v>378</v>
      </c>
    </row>
    <row r="118" spans="1:40" ht="15" customHeight="1" x14ac:dyDescent="0.25">
      <c r="A118" s="13">
        <v>122900007</v>
      </c>
      <c r="B118" s="14" t="s">
        <v>579</v>
      </c>
      <c r="C118" s="15" t="s">
        <v>578</v>
      </c>
      <c r="D118" s="16" t="s">
        <v>177</v>
      </c>
      <c r="E118" s="14" t="s">
        <v>23</v>
      </c>
      <c r="F118" s="18" t="s">
        <v>222</v>
      </c>
      <c r="G118" s="18" t="s">
        <v>222</v>
      </c>
      <c r="H118" s="18" t="s">
        <v>24</v>
      </c>
      <c r="I118" s="18" t="s">
        <v>133</v>
      </c>
      <c r="J118" s="18" t="s">
        <v>328</v>
      </c>
      <c r="K118" s="14" t="s">
        <v>243</v>
      </c>
      <c r="L118" s="5">
        <v>45.546920962500003</v>
      </c>
      <c r="M118" s="5">
        <v>2.2988885749999999</v>
      </c>
      <c r="N118" s="11">
        <v>41187</v>
      </c>
      <c r="O118" s="28" t="s">
        <v>22</v>
      </c>
      <c r="P118" s="29">
        <v>5.9999999999999995E-5</v>
      </c>
      <c r="Q118" s="54" t="s">
        <v>161</v>
      </c>
      <c r="R118" s="14" t="s">
        <v>26</v>
      </c>
      <c r="S118" s="16" t="s">
        <v>601</v>
      </c>
      <c r="T118" s="53" t="s">
        <v>161</v>
      </c>
      <c r="U118" s="12">
        <f t="shared" si="6"/>
        <v>5.9999999999999995E-5</v>
      </c>
      <c r="V118" s="12">
        <f t="shared" si="7"/>
        <v>2.9999999999999997E-5</v>
      </c>
      <c r="W118" s="12">
        <f t="shared" si="8"/>
        <v>66666.666666666672</v>
      </c>
      <c r="X118" s="12">
        <f t="shared" si="9"/>
        <v>1111111111.1111112</v>
      </c>
      <c r="AA118" s="12"/>
      <c r="AD118" s="12" t="s">
        <v>222</v>
      </c>
      <c r="AE118" s="12" t="s">
        <v>546</v>
      </c>
      <c r="AF118" s="12" t="s">
        <v>547</v>
      </c>
      <c r="AG118" s="12" t="s">
        <v>373</v>
      </c>
      <c r="AH118" s="12" t="s">
        <v>374</v>
      </c>
      <c r="AI118" s="12" t="s">
        <v>375</v>
      </c>
      <c r="AJ118" s="12" t="s">
        <v>376</v>
      </c>
      <c r="AK118" s="12" t="s">
        <v>368</v>
      </c>
      <c r="AL118" s="12">
        <v>18</v>
      </c>
      <c r="AM118" s="12" t="s">
        <v>377</v>
      </c>
      <c r="AN118" s="12" t="s">
        <v>545</v>
      </c>
    </row>
    <row r="119" spans="1:40" ht="15" customHeight="1" x14ac:dyDescent="0.25">
      <c r="A119" s="13">
        <v>122900007</v>
      </c>
      <c r="B119" s="14" t="s">
        <v>579</v>
      </c>
      <c r="C119" s="15" t="s">
        <v>578</v>
      </c>
      <c r="D119" s="16" t="s">
        <v>177</v>
      </c>
      <c r="E119" s="14" t="s">
        <v>23</v>
      </c>
      <c r="F119" s="18" t="s">
        <v>222</v>
      </c>
      <c r="G119" s="18" t="s">
        <v>222</v>
      </c>
      <c r="H119" s="18" t="s">
        <v>24</v>
      </c>
      <c r="I119" s="18" t="s">
        <v>133</v>
      </c>
      <c r="J119" s="18" t="s">
        <v>328</v>
      </c>
      <c r="K119" s="14" t="s">
        <v>243</v>
      </c>
      <c r="L119" s="5">
        <v>45.546920962500003</v>
      </c>
      <c r="M119" s="5">
        <v>2.2988885749999999</v>
      </c>
      <c r="N119" s="11">
        <v>41187</v>
      </c>
      <c r="O119" s="28" t="s">
        <v>16</v>
      </c>
      <c r="P119" s="29">
        <v>1.5000000000000001E-2</v>
      </c>
      <c r="Q119" s="54" t="s">
        <v>161</v>
      </c>
      <c r="R119" s="14" t="s">
        <v>26</v>
      </c>
      <c r="S119" s="16" t="s">
        <v>601</v>
      </c>
      <c r="T119" s="53" t="s">
        <v>161</v>
      </c>
      <c r="U119" s="12">
        <f t="shared" si="6"/>
        <v>1.5000000000000001E-2</v>
      </c>
      <c r="V119" s="12">
        <f t="shared" si="7"/>
        <v>7.5000000000000006E-3</v>
      </c>
      <c r="W119" s="12">
        <f t="shared" si="8"/>
        <v>266.66666666666663</v>
      </c>
      <c r="X119" s="12">
        <f t="shared" si="9"/>
        <v>17777.777777777774</v>
      </c>
      <c r="AA119" s="12"/>
      <c r="AD119" s="12" t="s">
        <v>222</v>
      </c>
      <c r="AE119" s="12" t="s">
        <v>546</v>
      </c>
      <c r="AF119" s="12" t="s">
        <v>547</v>
      </c>
      <c r="AG119" s="12" t="s">
        <v>373</v>
      </c>
      <c r="AH119" s="12" t="s">
        <v>374</v>
      </c>
      <c r="AI119" s="12" t="s">
        <v>375</v>
      </c>
      <c r="AJ119" s="12" t="s">
        <v>376</v>
      </c>
      <c r="AK119" s="12" t="s">
        <v>368</v>
      </c>
      <c r="AL119" s="12">
        <v>18</v>
      </c>
      <c r="AM119" s="12" t="s">
        <v>377</v>
      </c>
      <c r="AN119" s="12" t="s">
        <v>545</v>
      </c>
    </row>
    <row r="120" spans="1:40" ht="15" customHeight="1" x14ac:dyDescent="0.25">
      <c r="A120" s="13">
        <v>122900007</v>
      </c>
      <c r="B120" s="14" t="s">
        <v>579</v>
      </c>
      <c r="C120" s="15" t="s">
        <v>578</v>
      </c>
      <c r="D120" s="16" t="s">
        <v>177</v>
      </c>
      <c r="E120" s="14" t="s">
        <v>23</v>
      </c>
      <c r="F120" s="18" t="s">
        <v>222</v>
      </c>
      <c r="G120" s="18" t="s">
        <v>222</v>
      </c>
      <c r="H120" s="18" t="s">
        <v>24</v>
      </c>
      <c r="I120" s="18" t="s">
        <v>133</v>
      </c>
      <c r="J120" s="18" t="s">
        <v>328</v>
      </c>
      <c r="K120" s="14" t="s">
        <v>243</v>
      </c>
      <c r="L120" s="5">
        <v>45.546920962500003</v>
      </c>
      <c r="M120" s="5">
        <v>2.2988885749999999</v>
      </c>
      <c r="N120" s="11">
        <v>41187</v>
      </c>
      <c r="O120" s="28" t="s">
        <v>28</v>
      </c>
      <c r="P120" s="29">
        <v>2.6000000000000003E-3</v>
      </c>
      <c r="Q120" s="54" t="s">
        <v>161</v>
      </c>
      <c r="R120" s="14" t="s">
        <v>26</v>
      </c>
      <c r="S120" s="16" t="s">
        <v>601</v>
      </c>
      <c r="T120" s="53" t="s">
        <v>161</v>
      </c>
      <c r="U120" s="12">
        <f t="shared" si="6"/>
        <v>2.6000000000000003E-3</v>
      </c>
      <c r="V120" s="12">
        <f t="shared" si="7"/>
        <v>1.3000000000000002E-3</v>
      </c>
      <c r="W120" s="12">
        <f t="shared" si="8"/>
        <v>1538.4615384615383</v>
      </c>
      <c r="X120" s="12">
        <f t="shared" si="9"/>
        <v>591715.97633136087</v>
      </c>
      <c r="AA120" s="12"/>
      <c r="AD120" s="12" t="s">
        <v>222</v>
      </c>
      <c r="AE120" s="12" t="s">
        <v>546</v>
      </c>
      <c r="AF120" s="12" t="s">
        <v>547</v>
      </c>
      <c r="AG120" s="12" t="s">
        <v>373</v>
      </c>
      <c r="AH120" s="12" t="s">
        <v>374</v>
      </c>
      <c r="AI120" s="12" t="s">
        <v>375</v>
      </c>
      <c r="AJ120" s="12" t="s">
        <v>376</v>
      </c>
      <c r="AK120" s="12" t="s">
        <v>368</v>
      </c>
      <c r="AL120" s="12">
        <v>18</v>
      </c>
      <c r="AM120" s="12" t="s">
        <v>377</v>
      </c>
      <c r="AN120" s="12" t="s">
        <v>545</v>
      </c>
    </row>
    <row r="121" spans="1:40" ht="15" customHeight="1" x14ac:dyDescent="0.25">
      <c r="A121" s="13">
        <v>122900007</v>
      </c>
      <c r="B121" s="14" t="s">
        <v>579</v>
      </c>
      <c r="C121" s="15" t="s">
        <v>578</v>
      </c>
      <c r="D121" s="16" t="s">
        <v>177</v>
      </c>
      <c r="E121" s="14" t="s">
        <v>23</v>
      </c>
      <c r="F121" s="18" t="s">
        <v>222</v>
      </c>
      <c r="G121" s="18" t="s">
        <v>222</v>
      </c>
      <c r="H121" s="18" t="s">
        <v>24</v>
      </c>
      <c r="I121" s="18" t="s">
        <v>133</v>
      </c>
      <c r="J121" s="18" t="s">
        <v>328</v>
      </c>
      <c r="K121" s="14" t="s">
        <v>243</v>
      </c>
      <c r="L121" s="5">
        <v>45.546920962500003</v>
      </c>
      <c r="M121" s="5">
        <v>2.2988885749999999</v>
      </c>
      <c r="N121" s="11">
        <v>41187</v>
      </c>
      <c r="O121" s="28" t="s">
        <v>25</v>
      </c>
      <c r="P121" s="29">
        <v>7.1599999999999997E-3</v>
      </c>
      <c r="Q121" s="54" t="s">
        <v>161</v>
      </c>
      <c r="R121" s="14" t="s">
        <v>26</v>
      </c>
      <c r="S121" s="16" t="s">
        <v>601</v>
      </c>
      <c r="T121" s="53" t="s">
        <v>161</v>
      </c>
      <c r="U121" s="12">
        <f t="shared" si="6"/>
        <v>7.1599999999999997E-3</v>
      </c>
      <c r="V121" s="12">
        <f t="shared" si="7"/>
        <v>3.5799999999999998E-3</v>
      </c>
      <c r="W121" s="12">
        <f t="shared" si="8"/>
        <v>558.65921787709499</v>
      </c>
      <c r="X121" s="12">
        <f t="shared" si="9"/>
        <v>78025.030429761886</v>
      </c>
      <c r="AA121" s="12"/>
      <c r="AD121" s="12" t="s">
        <v>222</v>
      </c>
      <c r="AE121" s="12" t="s">
        <v>546</v>
      </c>
      <c r="AF121" s="12" t="s">
        <v>547</v>
      </c>
      <c r="AG121" s="12" t="s">
        <v>373</v>
      </c>
      <c r="AH121" s="12" t="s">
        <v>374</v>
      </c>
      <c r="AI121" s="12" t="s">
        <v>375</v>
      </c>
      <c r="AJ121" s="12" t="s">
        <v>376</v>
      </c>
      <c r="AK121" s="12" t="s">
        <v>368</v>
      </c>
      <c r="AL121" s="12">
        <v>18</v>
      </c>
      <c r="AM121" s="12" t="s">
        <v>377</v>
      </c>
      <c r="AN121" s="12" t="s">
        <v>545</v>
      </c>
    </row>
    <row r="122" spans="1:40" ht="15" customHeight="1" x14ac:dyDescent="0.25">
      <c r="A122" s="13">
        <v>122900022</v>
      </c>
      <c r="B122" s="14" t="s">
        <v>579</v>
      </c>
      <c r="C122" s="15" t="s">
        <v>578</v>
      </c>
      <c r="D122" s="16" t="s">
        <v>177</v>
      </c>
      <c r="E122" s="14" t="s">
        <v>23</v>
      </c>
      <c r="F122" s="17">
        <v>43</v>
      </c>
      <c r="G122" s="17" t="s">
        <v>276</v>
      </c>
      <c r="H122" s="18" t="s">
        <v>8</v>
      </c>
      <c r="I122" s="18" t="s">
        <v>132</v>
      </c>
      <c r="J122" s="18" t="s">
        <v>328</v>
      </c>
      <c r="K122" s="14" t="s">
        <v>238</v>
      </c>
      <c r="L122" s="5">
        <v>45.117517399999997</v>
      </c>
      <c r="M122" s="5">
        <v>2.1530608999999998</v>
      </c>
      <c r="N122" s="11">
        <v>41184.40625</v>
      </c>
      <c r="O122" s="28" t="s">
        <v>13</v>
      </c>
      <c r="P122" s="29">
        <v>4.6906686830497802E-3</v>
      </c>
      <c r="Q122" s="23">
        <v>1.8762674732199101E-3</v>
      </c>
      <c r="R122" s="14" t="s">
        <v>26</v>
      </c>
      <c r="S122" s="48" t="s">
        <v>161</v>
      </c>
      <c r="T122" s="53" t="s">
        <v>161</v>
      </c>
      <c r="U122" s="12">
        <f t="shared" si="6"/>
        <v>4.6906686830497802E-3</v>
      </c>
      <c r="V122" s="12">
        <f t="shared" si="7"/>
        <v>1.8762674732199101E-3</v>
      </c>
      <c r="W122" s="12">
        <f t="shared" si="8"/>
        <v>1332.432627907624</v>
      </c>
      <c r="X122" s="12">
        <f t="shared" si="9"/>
        <v>284060.27326605015</v>
      </c>
      <c r="AA122" s="12"/>
      <c r="AD122" s="12" t="s">
        <v>276</v>
      </c>
      <c r="AE122" s="12" t="s">
        <v>394</v>
      </c>
      <c r="AF122" s="12" t="s">
        <v>395</v>
      </c>
      <c r="AG122" s="12" t="s">
        <v>373</v>
      </c>
      <c r="AH122" s="12" t="s">
        <v>374</v>
      </c>
      <c r="AI122" s="12" t="s">
        <v>375</v>
      </c>
      <c r="AJ122" s="12" t="s">
        <v>376</v>
      </c>
      <c r="AK122" s="12" t="s">
        <v>368</v>
      </c>
      <c r="AL122" s="12">
        <v>17</v>
      </c>
      <c r="AM122" s="12" t="s">
        <v>377</v>
      </c>
      <c r="AN122" s="12" t="s">
        <v>378</v>
      </c>
    </row>
    <row r="123" spans="1:40" ht="15" customHeight="1" x14ac:dyDescent="0.25">
      <c r="A123" s="13">
        <v>122900007</v>
      </c>
      <c r="B123" s="14" t="s">
        <v>579</v>
      </c>
      <c r="C123" s="15" t="s">
        <v>578</v>
      </c>
      <c r="D123" s="16" t="s">
        <v>177</v>
      </c>
      <c r="E123" s="14" t="s">
        <v>23</v>
      </c>
      <c r="F123" s="18" t="s">
        <v>222</v>
      </c>
      <c r="G123" s="18" t="s">
        <v>222</v>
      </c>
      <c r="H123" s="18" t="s">
        <v>24</v>
      </c>
      <c r="I123" s="18" t="s">
        <v>133</v>
      </c>
      <c r="J123" s="18" t="s">
        <v>328</v>
      </c>
      <c r="K123" s="14" t="s">
        <v>243</v>
      </c>
      <c r="L123" s="5">
        <v>45.546920962500003</v>
      </c>
      <c r="M123" s="5">
        <v>2.2988885749999999</v>
      </c>
      <c r="N123" s="11">
        <v>41187</v>
      </c>
      <c r="O123" s="28" t="s">
        <v>27</v>
      </c>
      <c r="P123" s="29">
        <v>7.4242721969255701E-2</v>
      </c>
      <c r="Q123" s="23">
        <v>4.7786837452818601E-2</v>
      </c>
      <c r="R123" s="14" t="s">
        <v>26</v>
      </c>
      <c r="S123" s="48" t="s">
        <v>161</v>
      </c>
      <c r="T123" s="53" t="s">
        <v>161</v>
      </c>
      <c r="U123" s="12">
        <f t="shared" si="6"/>
        <v>7.4242721969255701E-2</v>
      </c>
      <c r="V123" s="12">
        <f t="shared" si="7"/>
        <v>4.7786837452818601E-2</v>
      </c>
      <c r="W123" s="12">
        <f t="shared" si="8"/>
        <v>32.511522412837785</v>
      </c>
      <c r="X123" s="12">
        <f t="shared" si="9"/>
        <v>437.9085457871679</v>
      </c>
      <c r="AA123" s="12"/>
      <c r="AD123" s="12" t="s">
        <v>222</v>
      </c>
      <c r="AE123" s="12" t="s">
        <v>546</v>
      </c>
      <c r="AF123" s="12" t="s">
        <v>547</v>
      </c>
      <c r="AG123" s="12" t="s">
        <v>373</v>
      </c>
      <c r="AH123" s="12" t="s">
        <v>374</v>
      </c>
      <c r="AI123" s="12" t="s">
        <v>375</v>
      </c>
      <c r="AJ123" s="12" t="s">
        <v>376</v>
      </c>
      <c r="AK123" s="12" t="s">
        <v>368</v>
      </c>
      <c r="AL123" s="12">
        <v>18</v>
      </c>
      <c r="AM123" s="12" t="s">
        <v>377</v>
      </c>
      <c r="AN123" s="12" t="s">
        <v>545</v>
      </c>
    </row>
    <row r="124" spans="1:40" ht="15" customHeight="1" x14ac:dyDescent="0.25">
      <c r="A124" s="13">
        <v>122900023</v>
      </c>
      <c r="B124" s="14" t="s">
        <v>579</v>
      </c>
      <c r="C124" s="15" t="s">
        <v>578</v>
      </c>
      <c r="D124" s="16" t="s">
        <v>177</v>
      </c>
      <c r="E124" s="14" t="s">
        <v>23</v>
      </c>
      <c r="F124" s="17">
        <v>44</v>
      </c>
      <c r="G124" s="17" t="s">
        <v>277</v>
      </c>
      <c r="H124" s="18" t="s">
        <v>8</v>
      </c>
      <c r="I124" s="18" t="s">
        <v>133</v>
      </c>
      <c r="J124" s="18" t="s">
        <v>328</v>
      </c>
      <c r="K124" s="14" t="s">
        <v>48</v>
      </c>
      <c r="L124" s="5">
        <v>45.111345200000002</v>
      </c>
      <c r="M124" s="5">
        <v>2.1548839000000002</v>
      </c>
      <c r="N124" s="11">
        <v>41184</v>
      </c>
      <c r="O124" s="28" t="s">
        <v>13</v>
      </c>
      <c r="P124" s="29">
        <v>1.3000000000000002E-3</v>
      </c>
      <c r="Q124" s="54" t="s">
        <v>161</v>
      </c>
      <c r="R124" s="14" t="s">
        <v>26</v>
      </c>
      <c r="S124" s="16" t="s">
        <v>601</v>
      </c>
      <c r="T124" s="53" t="s">
        <v>161</v>
      </c>
      <c r="U124" s="12">
        <f t="shared" si="6"/>
        <v>1.3000000000000002E-3</v>
      </c>
      <c r="V124" s="12">
        <f t="shared" si="7"/>
        <v>6.5000000000000008E-4</v>
      </c>
      <c r="W124" s="12">
        <f t="shared" si="8"/>
        <v>3076.9230769230767</v>
      </c>
      <c r="X124" s="12">
        <f t="shared" si="9"/>
        <v>2366863.9053254435</v>
      </c>
      <c r="AA124" s="12"/>
      <c r="AD124" s="12" t="s">
        <v>277</v>
      </c>
      <c r="AE124" s="12" t="s">
        <v>392</v>
      </c>
      <c r="AF124" s="12" t="s">
        <v>393</v>
      </c>
      <c r="AG124" s="12" t="s">
        <v>373</v>
      </c>
      <c r="AH124" s="12" t="s">
        <v>374</v>
      </c>
      <c r="AI124" s="12" t="s">
        <v>375</v>
      </c>
      <c r="AJ124" s="12" t="s">
        <v>376</v>
      </c>
      <c r="AK124" s="12" t="s">
        <v>368</v>
      </c>
      <c r="AL124" s="12">
        <v>17</v>
      </c>
      <c r="AM124" s="12" t="s">
        <v>377</v>
      </c>
      <c r="AN124" s="12" t="s">
        <v>378</v>
      </c>
    </row>
    <row r="125" spans="1:40" ht="15" customHeight="1" x14ac:dyDescent="0.25">
      <c r="A125" s="13">
        <v>122900008</v>
      </c>
      <c r="B125" s="14" t="s">
        <v>579</v>
      </c>
      <c r="C125" s="15" t="s">
        <v>578</v>
      </c>
      <c r="D125" s="16" t="s">
        <v>177</v>
      </c>
      <c r="E125" s="14" t="s">
        <v>23</v>
      </c>
      <c r="F125" s="18">
        <v>7</v>
      </c>
      <c r="G125" s="17" t="s">
        <v>262</v>
      </c>
      <c r="H125" s="18" t="s">
        <v>24</v>
      </c>
      <c r="I125" s="18" t="s">
        <v>132</v>
      </c>
      <c r="J125" s="18" t="s">
        <v>328</v>
      </c>
      <c r="K125" s="14" t="s">
        <v>50</v>
      </c>
      <c r="L125" s="5">
        <v>45.527036000000003</v>
      </c>
      <c r="M125" s="5">
        <v>2.303817</v>
      </c>
      <c r="N125" s="11">
        <v>41187</v>
      </c>
      <c r="O125" s="28" t="s">
        <v>22</v>
      </c>
      <c r="P125" s="29">
        <v>5.9999999999999995E-5</v>
      </c>
      <c r="Q125" s="54" t="s">
        <v>161</v>
      </c>
      <c r="R125" s="14" t="s">
        <v>26</v>
      </c>
      <c r="S125" s="16" t="s">
        <v>601</v>
      </c>
      <c r="T125" s="53" t="s">
        <v>161</v>
      </c>
      <c r="U125" s="12">
        <f t="shared" si="6"/>
        <v>5.9999999999999995E-5</v>
      </c>
      <c r="V125" s="12">
        <f t="shared" si="7"/>
        <v>2.9999999999999997E-5</v>
      </c>
      <c r="W125" s="12">
        <f t="shared" si="8"/>
        <v>66666.666666666672</v>
      </c>
      <c r="X125" s="12">
        <f t="shared" si="9"/>
        <v>1111111111.1111112</v>
      </c>
      <c r="AA125" s="12"/>
      <c r="AD125" s="12" t="s">
        <v>262</v>
      </c>
      <c r="AE125" s="12" t="s">
        <v>541</v>
      </c>
      <c r="AF125" s="12" t="s">
        <v>542</v>
      </c>
      <c r="AG125" s="12" t="s">
        <v>402</v>
      </c>
      <c r="AH125" s="12" t="s">
        <v>374</v>
      </c>
      <c r="AI125" s="12" t="s">
        <v>403</v>
      </c>
      <c r="AJ125" s="12" t="s">
        <v>376</v>
      </c>
      <c r="AK125" s="12" t="s">
        <v>368</v>
      </c>
      <c r="AL125" s="12">
        <v>14</v>
      </c>
      <c r="AM125" s="12" t="s">
        <v>404</v>
      </c>
      <c r="AN125" s="12" t="s">
        <v>405</v>
      </c>
    </row>
    <row r="126" spans="1:40" ht="15" customHeight="1" x14ac:dyDescent="0.25">
      <c r="A126" s="13">
        <v>122900008</v>
      </c>
      <c r="B126" s="14" t="s">
        <v>579</v>
      </c>
      <c r="C126" s="15" t="s">
        <v>578</v>
      </c>
      <c r="D126" s="16" t="s">
        <v>177</v>
      </c>
      <c r="E126" s="14" t="s">
        <v>23</v>
      </c>
      <c r="F126" s="18">
        <v>7</v>
      </c>
      <c r="G126" s="17" t="s">
        <v>262</v>
      </c>
      <c r="H126" s="18" t="s">
        <v>24</v>
      </c>
      <c r="I126" s="18" t="s">
        <v>132</v>
      </c>
      <c r="J126" s="18" t="s">
        <v>328</v>
      </c>
      <c r="K126" s="14" t="s">
        <v>50</v>
      </c>
      <c r="L126" s="5">
        <v>45.527036000000003</v>
      </c>
      <c r="M126" s="5">
        <v>2.303817</v>
      </c>
      <c r="N126" s="11">
        <v>41187</v>
      </c>
      <c r="O126" s="28" t="s">
        <v>16</v>
      </c>
      <c r="P126" s="29">
        <v>1.6E-2</v>
      </c>
      <c r="Q126" s="54" t="s">
        <v>161</v>
      </c>
      <c r="R126" s="14" t="s">
        <v>26</v>
      </c>
      <c r="S126" s="16" t="s">
        <v>601</v>
      </c>
      <c r="T126" s="53" t="s">
        <v>161</v>
      </c>
      <c r="U126" s="12">
        <f t="shared" si="6"/>
        <v>1.6E-2</v>
      </c>
      <c r="V126" s="12">
        <f t="shared" si="7"/>
        <v>8.0000000000000002E-3</v>
      </c>
      <c r="W126" s="12">
        <f t="shared" si="8"/>
        <v>250.00000000000003</v>
      </c>
      <c r="X126" s="12">
        <f t="shared" si="9"/>
        <v>15625</v>
      </c>
      <c r="AA126" s="12"/>
      <c r="AD126" s="12" t="s">
        <v>262</v>
      </c>
      <c r="AE126" s="12" t="s">
        <v>541</v>
      </c>
      <c r="AF126" s="12" t="s">
        <v>542</v>
      </c>
      <c r="AG126" s="12" t="s">
        <v>402</v>
      </c>
      <c r="AH126" s="12" t="s">
        <v>374</v>
      </c>
      <c r="AI126" s="12" t="s">
        <v>403</v>
      </c>
      <c r="AJ126" s="12" t="s">
        <v>376</v>
      </c>
      <c r="AK126" s="12" t="s">
        <v>368</v>
      </c>
      <c r="AL126" s="12">
        <v>14</v>
      </c>
      <c r="AM126" s="12" t="s">
        <v>404</v>
      </c>
      <c r="AN126" s="12" t="s">
        <v>405</v>
      </c>
    </row>
    <row r="127" spans="1:40" ht="15" customHeight="1" x14ac:dyDescent="0.25">
      <c r="A127" s="13">
        <v>122900008</v>
      </c>
      <c r="B127" s="14" t="s">
        <v>579</v>
      </c>
      <c r="C127" s="15" t="s">
        <v>578</v>
      </c>
      <c r="D127" s="16" t="s">
        <v>177</v>
      </c>
      <c r="E127" s="14" t="s">
        <v>23</v>
      </c>
      <c r="F127" s="18">
        <v>7</v>
      </c>
      <c r="G127" s="17" t="s">
        <v>262</v>
      </c>
      <c r="H127" s="18" t="s">
        <v>24</v>
      </c>
      <c r="I127" s="18" t="s">
        <v>132</v>
      </c>
      <c r="J127" s="18" t="s">
        <v>328</v>
      </c>
      <c r="K127" s="14" t="s">
        <v>50</v>
      </c>
      <c r="L127" s="5">
        <v>45.527036000000003</v>
      </c>
      <c r="M127" s="5">
        <v>2.303817</v>
      </c>
      <c r="N127" s="11">
        <v>41187</v>
      </c>
      <c r="O127" s="28" t="s">
        <v>28</v>
      </c>
      <c r="P127" s="29">
        <v>2.6000000000000003E-3</v>
      </c>
      <c r="Q127" s="54" t="s">
        <v>161</v>
      </c>
      <c r="R127" s="14" t="s">
        <v>26</v>
      </c>
      <c r="S127" s="16" t="s">
        <v>601</v>
      </c>
      <c r="T127" s="53" t="s">
        <v>161</v>
      </c>
      <c r="U127" s="12">
        <f t="shared" si="6"/>
        <v>2.6000000000000003E-3</v>
      </c>
      <c r="V127" s="12">
        <f t="shared" si="7"/>
        <v>1.3000000000000002E-3</v>
      </c>
      <c r="W127" s="12">
        <f t="shared" si="8"/>
        <v>1538.4615384615383</v>
      </c>
      <c r="X127" s="12">
        <f t="shared" si="9"/>
        <v>591715.97633136087</v>
      </c>
      <c r="AA127" s="12"/>
      <c r="AD127" s="12" t="s">
        <v>262</v>
      </c>
      <c r="AE127" s="12" t="s">
        <v>541</v>
      </c>
      <c r="AF127" s="12" t="s">
        <v>542</v>
      </c>
      <c r="AG127" s="12" t="s">
        <v>402</v>
      </c>
      <c r="AH127" s="12" t="s">
        <v>374</v>
      </c>
      <c r="AI127" s="12" t="s">
        <v>403</v>
      </c>
      <c r="AJ127" s="12" t="s">
        <v>376</v>
      </c>
      <c r="AK127" s="12" t="s">
        <v>368</v>
      </c>
      <c r="AL127" s="12">
        <v>14</v>
      </c>
      <c r="AM127" s="12" t="s">
        <v>404</v>
      </c>
      <c r="AN127" s="12" t="s">
        <v>405</v>
      </c>
    </row>
    <row r="128" spans="1:40" ht="15" customHeight="1" x14ac:dyDescent="0.25">
      <c r="A128" s="13">
        <v>122900008</v>
      </c>
      <c r="B128" s="14" t="s">
        <v>579</v>
      </c>
      <c r="C128" s="15" t="s">
        <v>578</v>
      </c>
      <c r="D128" s="16" t="s">
        <v>177</v>
      </c>
      <c r="E128" s="14" t="s">
        <v>23</v>
      </c>
      <c r="F128" s="18">
        <v>7</v>
      </c>
      <c r="G128" s="17" t="s">
        <v>262</v>
      </c>
      <c r="H128" s="18" t="s">
        <v>24</v>
      </c>
      <c r="I128" s="18" t="s">
        <v>132</v>
      </c>
      <c r="J128" s="18" t="s">
        <v>328</v>
      </c>
      <c r="K128" s="14" t="s">
        <v>50</v>
      </c>
      <c r="L128" s="5">
        <v>45.527036000000003</v>
      </c>
      <c r="M128" s="5">
        <v>2.303817</v>
      </c>
      <c r="N128" s="11">
        <v>41187</v>
      </c>
      <c r="O128" s="28" t="s">
        <v>25</v>
      </c>
      <c r="P128" s="29">
        <v>1.22167711588657E-2</v>
      </c>
      <c r="Q128" s="23">
        <v>5.8544985353107199E-3</v>
      </c>
      <c r="R128" s="14" t="s">
        <v>26</v>
      </c>
      <c r="S128" s="48" t="s">
        <v>161</v>
      </c>
      <c r="T128" s="53" t="s">
        <v>161</v>
      </c>
      <c r="U128" s="12">
        <f t="shared" si="6"/>
        <v>1.22167711588657E-2</v>
      </c>
      <c r="V128" s="12">
        <f t="shared" si="7"/>
        <v>5.8544985353107199E-3</v>
      </c>
      <c r="W128" s="12">
        <f t="shared" si="8"/>
        <v>356.43228560462973</v>
      </c>
      <c r="X128" s="12">
        <f t="shared" si="9"/>
        <v>29175.653777059346</v>
      </c>
      <c r="AA128" s="12"/>
      <c r="AD128" s="12" t="s">
        <v>262</v>
      </c>
      <c r="AE128" s="12" t="s">
        <v>541</v>
      </c>
      <c r="AF128" s="12" t="s">
        <v>542</v>
      </c>
      <c r="AG128" s="12" t="s">
        <v>402</v>
      </c>
      <c r="AH128" s="12" t="s">
        <v>374</v>
      </c>
      <c r="AI128" s="12" t="s">
        <v>403</v>
      </c>
      <c r="AJ128" s="12" t="s">
        <v>376</v>
      </c>
      <c r="AK128" s="12" t="s">
        <v>368</v>
      </c>
      <c r="AL128" s="12">
        <v>14</v>
      </c>
      <c r="AM128" s="12" t="s">
        <v>404</v>
      </c>
      <c r="AN128" s="12" t="s">
        <v>405</v>
      </c>
    </row>
    <row r="129" spans="1:40" ht="15" customHeight="1" x14ac:dyDescent="0.25">
      <c r="A129" s="13">
        <v>122900024</v>
      </c>
      <c r="B129" s="14" t="s">
        <v>579</v>
      </c>
      <c r="C129" s="15" t="s">
        <v>578</v>
      </c>
      <c r="D129" s="16" t="s">
        <v>177</v>
      </c>
      <c r="E129" s="14" t="s">
        <v>23</v>
      </c>
      <c r="F129" s="17">
        <v>45</v>
      </c>
      <c r="G129" s="17" t="s">
        <v>278</v>
      </c>
      <c r="H129" s="18" t="s">
        <v>8</v>
      </c>
      <c r="I129" s="18" t="s">
        <v>132</v>
      </c>
      <c r="J129" s="18" t="s">
        <v>328</v>
      </c>
      <c r="K129" s="14" t="s">
        <v>49</v>
      </c>
      <c r="L129" s="5">
        <v>45.1114137</v>
      </c>
      <c r="M129" s="5">
        <v>2.1544249999999998</v>
      </c>
      <c r="N129" s="11">
        <v>41184.4375</v>
      </c>
      <c r="O129" s="28" t="s">
        <v>13</v>
      </c>
      <c r="P129" s="29">
        <v>4.7155528670447403E-3</v>
      </c>
      <c r="Q129" s="23">
        <v>1.8862211468178901E-3</v>
      </c>
      <c r="R129" s="14" t="s">
        <v>26</v>
      </c>
      <c r="S129" s="48" t="s">
        <v>161</v>
      </c>
      <c r="T129" s="53" t="s">
        <v>161</v>
      </c>
      <c r="U129" s="12">
        <f t="shared" si="6"/>
        <v>4.7155528670447403E-3</v>
      </c>
      <c r="V129" s="12">
        <f t="shared" si="7"/>
        <v>1.8862211468178901E-3</v>
      </c>
      <c r="W129" s="12">
        <f t="shared" si="8"/>
        <v>1325.4013211640538</v>
      </c>
      <c r="X129" s="12">
        <f t="shared" si="9"/>
        <v>281070.18594294525</v>
      </c>
      <c r="AA129" s="12"/>
      <c r="AD129" s="12" t="s">
        <v>278</v>
      </c>
      <c r="AE129" s="12" t="s">
        <v>390</v>
      </c>
      <c r="AF129" s="12" t="s">
        <v>391</v>
      </c>
      <c r="AG129" s="12" t="s">
        <v>373</v>
      </c>
      <c r="AH129" s="12" t="s">
        <v>374</v>
      </c>
      <c r="AI129" s="12" t="s">
        <v>375</v>
      </c>
      <c r="AJ129" s="12" t="s">
        <v>376</v>
      </c>
      <c r="AK129" s="12" t="s">
        <v>368</v>
      </c>
      <c r="AL129" s="12">
        <v>17</v>
      </c>
      <c r="AM129" s="12" t="s">
        <v>377</v>
      </c>
      <c r="AN129" s="12" t="s">
        <v>378</v>
      </c>
    </row>
    <row r="130" spans="1:40" ht="15" customHeight="1" x14ac:dyDescent="0.25">
      <c r="A130" s="13">
        <v>122900008</v>
      </c>
      <c r="B130" s="14" t="s">
        <v>579</v>
      </c>
      <c r="C130" s="15" t="s">
        <v>578</v>
      </c>
      <c r="D130" s="16" t="s">
        <v>177</v>
      </c>
      <c r="E130" s="14" t="s">
        <v>23</v>
      </c>
      <c r="F130" s="18">
        <v>7</v>
      </c>
      <c r="G130" s="17" t="s">
        <v>262</v>
      </c>
      <c r="H130" s="18" t="s">
        <v>24</v>
      </c>
      <c r="I130" s="18" t="s">
        <v>132</v>
      </c>
      <c r="J130" s="18" t="s">
        <v>328</v>
      </c>
      <c r="K130" s="14" t="s">
        <v>50</v>
      </c>
      <c r="L130" s="5">
        <v>45.527036000000003</v>
      </c>
      <c r="M130" s="5">
        <v>2.303817</v>
      </c>
      <c r="N130" s="11">
        <v>41187</v>
      </c>
      <c r="O130" s="28" t="s">
        <v>27</v>
      </c>
      <c r="P130" s="29">
        <v>8.1670169319219998E-2</v>
      </c>
      <c r="Q130" s="21">
        <v>4.85636739342113E-2</v>
      </c>
      <c r="R130" s="14" t="s">
        <v>26</v>
      </c>
      <c r="S130" s="48" t="s">
        <v>161</v>
      </c>
      <c r="T130" s="53" t="s">
        <v>161</v>
      </c>
      <c r="U130" s="12">
        <f t="shared" ref="U130:U193" si="10">IF(Q130="",P130,P130)</f>
        <v>8.1670169319219998E-2</v>
      </c>
      <c r="V130" s="12">
        <f t="shared" ref="V130:V193" si="11">IF(Q130="",P130/2,Q130)</f>
        <v>4.85636739342113E-2</v>
      </c>
      <c r="W130" s="12">
        <f t="shared" si="8"/>
        <v>34.629034810298826</v>
      </c>
      <c r="X130" s="12">
        <f t="shared" si="9"/>
        <v>424.01081201321011</v>
      </c>
      <c r="AA130" s="12"/>
      <c r="AD130" s="12" t="s">
        <v>262</v>
      </c>
      <c r="AE130" s="12" t="s">
        <v>541</v>
      </c>
      <c r="AF130" s="12" t="s">
        <v>542</v>
      </c>
      <c r="AG130" s="12" t="s">
        <v>402</v>
      </c>
      <c r="AH130" s="12" t="s">
        <v>374</v>
      </c>
      <c r="AI130" s="12" t="s">
        <v>403</v>
      </c>
      <c r="AJ130" s="12" t="s">
        <v>376</v>
      </c>
      <c r="AK130" s="12" t="s">
        <v>368</v>
      </c>
      <c r="AL130" s="12">
        <v>14</v>
      </c>
      <c r="AM130" s="12" t="s">
        <v>404</v>
      </c>
      <c r="AN130" s="12" t="s">
        <v>405</v>
      </c>
    </row>
    <row r="131" spans="1:40" ht="15" customHeight="1" x14ac:dyDescent="0.25">
      <c r="A131" s="13">
        <v>123390015</v>
      </c>
      <c r="B131" s="14" t="s">
        <v>579</v>
      </c>
      <c r="C131" s="15" t="s">
        <v>604</v>
      </c>
      <c r="D131" s="16" t="s">
        <v>177</v>
      </c>
      <c r="E131" s="14" t="s">
        <v>23</v>
      </c>
      <c r="F131" s="17">
        <v>58</v>
      </c>
      <c r="G131" s="17" t="s">
        <v>279</v>
      </c>
      <c r="H131" s="18" t="s">
        <v>8</v>
      </c>
      <c r="I131" s="18" t="s">
        <v>325</v>
      </c>
      <c r="J131" s="18" t="s">
        <v>325</v>
      </c>
      <c r="K131" s="14" t="s">
        <v>36</v>
      </c>
      <c r="L131" s="14">
        <v>45.136812999999997</v>
      </c>
      <c r="M131" s="14">
        <v>2.1457989999999998</v>
      </c>
      <c r="N131" s="11">
        <v>41236</v>
      </c>
      <c r="O131" s="28" t="s">
        <v>13</v>
      </c>
      <c r="P131" s="29">
        <v>1.24420919974795E-3</v>
      </c>
      <c r="Q131" s="54" t="s">
        <v>161</v>
      </c>
      <c r="R131" s="14" t="s">
        <v>26</v>
      </c>
      <c r="S131" s="16" t="s">
        <v>601</v>
      </c>
      <c r="T131" s="53" t="s">
        <v>161</v>
      </c>
      <c r="U131" s="12">
        <f t="shared" si="10"/>
        <v>1.24420919974795E-3</v>
      </c>
      <c r="V131" s="12">
        <f t="shared" si="11"/>
        <v>6.2210459987397499E-4</v>
      </c>
      <c r="W131" s="12">
        <f t="shared" si="8"/>
        <v>3214.8934446155149</v>
      </c>
      <c r="X131" s="12">
        <f t="shared" si="9"/>
        <v>2583884.9650579528</v>
      </c>
      <c r="AA131" s="12"/>
      <c r="AD131" s="12" t="s">
        <v>279</v>
      </c>
      <c r="AE131" s="12" t="s">
        <v>409</v>
      </c>
      <c r="AF131" s="12" t="s">
        <v>410</v>
      </c>
      <c r="AG131" s="12" t="s">
        <v>373</v>
      </c>
      <c r="AH131" s="12" t="s">
        <v>374</v>
      </c>
      <c r="AI131" s="12" t="s">
        <v>375</v>
      </c>
      <c r="AJ131" s="12" t="s">
        <v>376</v>
      </c>
      <c r="AK131" s="12" t="s">
        <v>368</v>
      </c>
      <c r="AL131" s="12">
        <v>17</v>
      </c>
      <c r="AM131" s="12" t="s">
        <v>377</v>
      </c>
      <c r="AN131" s="12" t="s">
        <v>378</v>
      </c>
    </row>
    <row r="132" spans="1:40" ht="15" customHeight="1" x14ac:dyDescent="0.25">
      <c r="A132" s="13">
        <v>122900009</v>
      </c>
      <c r="B132" s="14" t="s">
        <v>579</v>
      </c>
      <c r="C132" s="15" t="s">
        <v>578</v>
      </c>
      <c r="D132" s="16" t="s">
        <v>177</v>
      </c>
      <c r="E132" s="14" t="s">
        <v>23</v>
      </c>
      <c r="F132" s="18">
        <v>9</v>
      </c>
      <c r="G132" s="17" t="s">
        <v>263</v>
      </c>
      <c r="H132" s="18" t="s">
        <v>24</v>
      </c>
      <c r="I132" s="18" t="s">
        <v>227</v>
      </c>
      <c r="J132" s="18" t="s">
        <v>328</v>
      </c>
      <c r="K132" s="14" t="s">
        <v>226</v>
      </c>
      <c r="L132" s="5">
        <v>45.668362600000002</v>
      </c>
      <c r="M132" s="5">
        <v>2.1143717</v>
      </c>
      <c r="N132" s="11">
        <v>41186</v>
      </c>
      <c r="O132" s="28" t="s">
        <v>22</v>
      </c>
      <c r="P132" s="29">
        <v>9.7413098814159299E-5</v>
      </c>
      <c r="Q132" s="21">
        <v>6.8439201592631694E-5</v>
      </c>
      <c r="R132" s="14" t="s">
        <v>26</v>
      </c>
      <c r="S132" s="48" t="s">
        <v>161</v>
      </c>
      <c r="T132" s="53" t="s">
        <v>161</v>
      </c>
      <c r="U132" s="12">
        <f t="shared" si="10"/>
        <v>9.7413098814159299E-5</v>
      </c>
      <c r="V132" s="12">
        <f t="shared" si="11"/>
        <v>6.8439201592631694E-5</v>
      </c>
      <c r="W132" s="12">
        <f t="shared" si="8"/>
        <v>20797.325548098917</v>
      </c>
      <c r="X132" s="12">
        <f t="shared" si="9"/>
        <v>213496190.97710049</v>
      </c>
      <c r="AA132" s="12"/>
      <c r="AD132" s="12" t="s">
        <v>263</v>
      </c>
      <c r="AE132" s="12" t="s">
        <v>539</v>
      </c>
      <c r="AF132" s="12" t="s">
        <v>540</v>
      </c>
      <c r="AG132" s="12" t="s">
        <v>402</v>
      </c>
      <c r="AH132" s="12" t="s">
        <v>374</v>
      </c>
      <c r="AI132" s="12" t="s">
        <v>403</v>
      </c>
      <c r="AJ132" s="12" t="s">
        <v>376</v>
      </c>
      <c r="AK132" s="12" t="s">
        <v>368</v>
      </c>
      <c r="AL132" s="12">
        <v>14</v>
      </c>
      <c r="AM132" s="12" t="s">
        <v>404</v>
      </c>
      <c r="AN132" s="12" t="s">
        <v>405</v>
      </c>
    </row>
    <row r="133" spans="1:40" ht="15" customHeight="1" x14ac:dyDescent="0.25">
      <c r="A133" s="13">
        <v>122900009</v>
      </c>
      <c r="B133" s="14" t="s">
        <v>579</v>
      </c>
      <c r="C133" s="15" t="s">
        <v>578</v>
      </c>
      <c r="D133" s="16" t="s">
        <v>177</v>
      </c>
      <c r="E133" s="14" t="s">
        <v>23</v>
      </c>
      <c r="F133" s="18">
        <v>9</v>
      </c>
      <c r="G133" s="17" t="s">
        <v>263</v>
      </c>
      <c r="H133" s="18" t="s">
        <v>24</v>
      </c>
      <c r="I133" s="18" t="s">
        <v>227</v>
      </c>
      <c r="J133" s="18" t="s">
        <v>328</v>
      </c>
      <c r="K133" s="14" t="s">
        <v>226</v>
      </c>
      <c r="L133" s="5">
        <v>45.668362600000002</v>
      </c>
      <c r="M133" s="5">
        <v>2.1143717</v>
      </c>
      <c r="N133" s="11">
        <v>41186</v>
      </c>
      <c r="O133" s="28" t="s">
        <v>16</v>
      </c>
      <c r="P133" s="29">
        <v>1.4E-2</v>
      </c>
      <c r="Q133" s="54" t="s">
        <v>161</v>
      </c>
      <c r="R133" s="14" t="s">
        <v>26</v>
      </c>
      <c r="S133" s="16" t="s">
        <v>601</v>
      </c>
      <c r="T133" s="53" t="s">
        <v>161</v>
      </c>
      <c r="U133" s="12">
        <f t="shared" si="10"/>
        <v>1.4E-2</v>
      </c>
      <c r="V133" s="12">
        <f t="shared" si="11"/>
        <v>7.0000000000000001E-3</v>
      </c>
      <c r="W133" s="12">
        <f t="shared" si="8"/>
        <v>285.71428571428567</v>
      </c>
      <c r="X133" s="12">
        <f t="shared" si="9"/>
        <v>20408.163265306121</v>
      </c>
      <c r="AA133" s="12"/>
      <c r="AD133" s="12" t="s">
        <v>263</v>
      </c>
      <c r="AE133" s="12" t="s">
        <v>539</v>
      </c>
      <c r="AF133" s="12" t="s">
        <v>540</v>
      </c>
      <c r="AG133" s="12" t="s">
        <v>402</v>
      </c>
      <c r="AH133" s="12" t="s">
        <v>374</v>
      </c>
      <c r="AI133" s="12" t="s">
        <v>403</v>
      </c>
      <c r="AJ133" s="12" t="s">
        <v>376</v>
      </c>
      <c r="AK133" s="12" t="s">
        <v>368</v>
      </c>
      <c r="AL133" s="12">
        <v>14</v>
      </c>
      <c r="AM133" s="12" t="s">
        <v>404</v>
      </c>
      <c r="AN133" s="12" t="s">
        <v>405</v>
      </c>
    </row>
    <row r="134" spans="1:40" ht="15" customHeight="1" x14ac:dyDescent="0.25">
      <c r="A134" s="13">
        <v>122900009</v>
      </c>
      <c r="B134" s="14" t="s">
        <v>579</v>
      </c>
      <c r="C134" s="15" t="s">
        <v>578</v>
      </c>
      <c r="D134" s="16" t="s">
        <v>177</v>
      </c>
      <c r="E134" s="14" t="s">
        <v>23</v>
      </c>
      <c r="F134" s="18">
        <v>9</v>
      </c>
      <c r="G134" s="17" t="s">
        <v>263</v>
      </c>
      <c r="H134" s="18" t="s">
        <v>24</v>
      </c>
      <c r="I134" s="18" t="s">
        <v>227</v>
      </c>
      <c r="J134" s="18" t="s">
        <v>328</v>
      </c>
      <c r="K134" s="14" t="s">
        <v>226</v>
      </c>
      <c r="L134" s="5">
        <v>45.668362600000002</v>
      </c>
      <c r="M134" s="5">
        <v>2.1143717</v>
      </c>
      <c r="N134" s="11">
        <v>41186</v>
      </c>
      <c r="O134" s="28" t="s">
        <v>28</v>
      </c>
      <c r="P134" s="29">
        <v>2.7086145543496801E-3</v>
      </c>
      <c r="Q134" s="21">
        <v>1.93357898544026E-3</v>
      </c>
      <c r="R134" s="14" t="s">
        <v>26</v>
      </c>
      <c r="S134" s="48" t="s">
        <v>161</v>
      </c>
      <c r="T134" s="53" t="s">
        <v>161</v>
      </c>
      <c r="U134" s="12">
        <f t="shared" si="10"/>
        <v>2.7086145543496801E-3</v>
      </c>
      <c r="V134" s="12">
        <f t="shared" si="11"/>
        <v>1.93357898544026E-3</v>
      </c>
      <c r="W134" s="12">
        <f t="shared" ref="W134:W197" si="12">U134/V134^2</f>
        <v>724.47494891570648</v>
      </c>
      <c r="X134" s="12">
        <f t="shared" ref="X134:X197" si="13">1/V134^2</f>
        <v>267470.66973862879</v>
      </c>
      <c r="AA134" s="12"/>
      <c r="AD134" s="12" t="s">
        <v>263</v>
      </c>
      <c r="AE134" s="12" t="s">
        <v>539</v>
      </c>
      <c r="AF134" s="12" t="s">
        <v>540</v>
      </c>
      <c r="AG134" s="12" t="s">
        <v>402</v>
      </c>
      <c r="AH134" s="12" t="s">
        <v>374</v>
      </c>
      <c r="AI134" s="12" t="s">
        <v>403</v>
      </c>
      <c r="AJ134" s="12" t="s">
        <v>376</v>
      </c>
      <c r="AK134" s="12" t="s">
        <v>368</v>
      </c>
      <c r="AL134" s="12">
        <v>14</v>
      </c>
      <c r="AM134" s="12" t="s">
        <v>404</v>
      </c>
      <c r="AN134" s="12" t="s">
        <v>405</v>
      </c>
    </row>
    <row r="135" spans="1:40" ht="15" customHeight="1" x14ac:dyDescent="0.25">
      <c r="A135" s="22">
        <v>131360001</v>
      </c>
      <c r="B135" s="14" t="s">
        <v>579</v>
      </c>
      <c r="C135" s="15" t="s">
        <v>578</v>
      </c>
      <c r="D135" s="16" t="s">
        <v>177</v>
      </c>
      <c r="E135" s="22" t="s">
        <v>71</v>
      </c>
      <c r="F135" s="8">
        <v>55</v>
      </c>
      <c r="G135" s="17" t="s">
        <v>281</v>
      </c>
      <c r="H135" s="8" t="s">
        <v>75</v>
      </c>
      <c r="I135" s="18" t="s">
        <v>132</v>
      </c>
      <c r="J135" s="18" t="s">
        <v>328</v>
      </c>
      <c r="K135" s="22" t="s">
        <v>79</v>
      </c>
      <c r="L135" s="22">
        <v>45.035221800000002</v>
      </c>
      <c r="M135" s="22">
        <v>-0.1537848</v>
      </c>
      <c r="N135" s="11">
        <v>41389.75</v>
      </c>
      <c r="O135" s="2" t="s">
        <v>13</v>
      </c>
      <c r="P135" s="29">
        <v>7.6643286704473797E-3</v>
      </c>
      <c r="Q135" s="15">
        <v>1.53286573408948E-3</v>
      </c>
      <c r="R135" s="22" t="s">
        <v>26</v>
      </c>
      <c r="S135" s="48" t="s">
        <v>161</v>
      </c>
      <c r="T135" s="53" t="s">
        <v>161</v>
      </c>
      <c r="U135" s="12">
        <f t="shared" si="10"/>
        <v>7.6643286704473797E-3</v>
      </c>
      <c r="V135" s="12">
        <f t="shared" si="11"/>
        <v>1.53286573408948E-3</v>
      </c>
      <c r="W135" s="12">
        <f t="shared" si="12"/>
        <v>3261.8642903972145</v>
      </c>
      <c r="X135" s="12">
        <f t="shared" si="13"/>
        <v>425590.34595874319</v>
      </c>
      <c r="AA135" s="12"/>
      <c r="AD135" s="12" t="s">
        <v>281</v>
      </c>
      <c r="AE135" s="12" t="s">
        <v>358</v>
      </c>
      <c r="AF135" s="12" t="s">
        <v>359</v>
      </c>
      <c r="AG135" s="12" t="s">
        <v>360</v>
      </c>
      <c r="AH135" s="12" t="s">
        <v>352</v>
      </c>
      <c r="AI135" s="12" t="s">
        <v>361</v>
      </c>
      <c r="AJ135" s="12" t="s">
        <v>344</v>
      </c>
      <c r="AK135" s="12" t="s">
        <v>345</v>
      </c>
      <c r="AL135" s="12" t="s">
        <v>148</v>
      </c>
      <c r="AM135" s="12" t="s">
        <v>347</v>
      </c>
      <c r="AN135" s="12" t="s">
        <v>362</v>
      </c>
    </row>
    <row r="136" spans="1:40" ht="15" customHeight="1" x14ac:dyDescent="0.25">
      <c r="A136" s="13">
        <v>122900009</v>
      </c>
      <c r="B136" s="14" t="s">
        <v>579</v>
      </c>
      <c r="C136" s="15" t="s">
        <v>578</v>
      </c>
      <c r="D136" s="16" t="s">
        <v>177</v>
      </c>
      <c r="E136" s="14" t="s">
        <v>23</v>
      </c>
      <c r="F136" s="18">
        <v>9</v>
      </c>
      <c r="G136" s="17" t="s">
        <v>263</v>
      </c>
      <c r="H136" s="18" t="s">
        <v>24</v>
      </c>
      <c r="I136" s="18" t="s">
        <v>227</v>
      </c>
      <c r="J136" s="18" t="s">
        <v>328</v>
      </c>
      <c r="K136" s="14" t="s">
        <v>226</v>
      </c>
      <c r="L136" s="5">
        <v>45.668362600000002</v>
      </c>
      <c r="M136" s="5">
        <v>2.1143717</v>
      </c>
      <c r="N136" s="11">
        <v>41186</v>
      </c>
      <c r="O136" s="28" t="s">
        <v>25</v>
      </c>
      <c r="P136" s="29">
        <v>1.8928552967450298E-2</v>
      </c>
      <c r="Q136" s="21">
        <v>7.4221112573981604E-3</v>
      </c>
      <c r="R136" s="14" t="s">
        <v>26</v>
      </c>
      <c r="S136" s="48" t="s">
        <v>161</v>
      </c>
      <c r="T136" s="53" t="s">
        <v>161</v>
      </c>
      <c r="U136" s="12">
        <f t="shared" si="10"/>
        <v>1.8928552967450298E-2</v>
      </c>
      <c r="V136" s="12">
        <f t="shared" si="11"/>
        <v>7.4221112573981604E-3</v>
      </c>
      <c r="W136" s="12">
        <f t="shared" si="12"/>
        <v>343.60738900842011</v>
      </c>
      <c r="X136" s="12">
        <f t="shared" si="13"/>
        <v>18152.860897464812</v>
      </c>
      <c r="AA136" s="12"/>
      <c r="AD136" s="12" t="s">
        <v>263</v>
      </c>
      <c r="AE136" s="12" t="s">
        <v>539</v>
      </c>
      <c r="AF136" s="12" t="s">
        <v>540</v>
      </c>
      <c r="AG136" s="12" t="s">
        <v>402</v>
      </c>
      <c r="AH136" s="12" t="s">
        <v>374</v>
      </c>
      <c r="AI136" s="12" t="s">
        <v>403</v>
      </c>
      <c r="AJ136" s="12" t="s">
        <v>376</v>
      </c>
      <c r="AK136" s="12" t="s">
        <v>368</v>
      </c>
      <c r="AL136" s="12">
        <v>14</v>
      </c>
      <c r="AM136" s="12" t="s">
        <v>404</v>
      </c>
      <c r="AN136" s="12" t="s">
        <v>405</v>
      </c>
    </row>
    <row r="137" spans="1:40" ht="15" customHeight="1" x14ac:dyDescent="0.25">
      <c r="A137" s="13">
        <v>122900009</v>
      </c>
      <c r="B137" s="14" t="s">
        <v>579</v>
      </c>
      <c r="C137" s="15" t="s">
        <v>578</v>
      </c>
      <c r="D137" s="16" t="s">
        <v>177</v>
      </c>
      <c r="E137" s="14" t="s">
        <v>23</v>
      </c>
      <c r="F137" s="18">
        <v>9</v>
      </c>
      <c r="G137" s="17" t="s">
        <v>263</v>
      </c>
      <c r="H137" s="18" t="s">
        <v>24</v>
      </c>
      <c r="I137" s="18" t="s">
        <v>227</v>
      </c>
      <c r="J137" s="18" t="s">
        <v>328</v>
      </c>
      <c r="K137" s="14" t="s">
        <v>226</v>
      </c>
      <c r="L137" s="5">
        <v>45.668362600000002</v>
      </c>
      <c r="M137" s="5">
        <v>2.1143717</v>
      </c>
      <c r="N137" s="11">
        <v>41186</v>
      </c>
      <c r="O137" s="28" t="s">
        <v>27</v>
      </c>
      <c r="P137" s="29">
        <v>7.17417455286289E-2</v>
      </c>
      <c r="Q137" s="23">
        <v>4.7377112925412197E-2</v>
      </c>
      <c r="R137" s="14" t="s">
        <v>26</v>
      </c>
      <c r="S137" s="48" t="s">
        <v>161</v>
      </c>
      <c r="T137" s="53" t="s">
        <v>161</v>
      </c>
      <c r="U137" s="12">
        <f t="shared" si="10"/>
        <v>7.17417455286289E-2</v>
      </c>
      <c r="V137" s="12">
        <f t="shared" si="11"/>
        <v>4.7377112925412197E-2</v>
      </c>
      <c r="W137" s="12">
        <f t="shared" si="12"/>
        <v>31.962059452895584</v>
      </c>
      <c r="X137" s="12">
        <f t="shared" si="13"/>
        <v>445.51549753052728</v>
      </c>
      <c r="AA137" s="12"/>
      <c r="AD137" s="12" t="s">
        <v>263</v>
      </c>
      <c r="AE137" s="12" t="s">
        <v>539</v>
      </c>
      <c r="AF137" s="12" t="s">
        <v>540</v>
      </c>
      <c r="AG137" s="12" t="s">
        <v>402</v>
      </c>
      <c r="AH137" s="12" t="s">
        <v>374</v>
      </c>
      <c r="AI137" s="12" t="s">
        <v>403</v>
      </c>
      <c r="AJ137" s="12" t="s">
        <v>376</v>
      </c>
      <c r="AK137" s="12" t="s">
        <v>368</v>
      </c>
      <c r="AL137" s="12">
        <v>14</v>
      </c>
      <c r="AM137" s="12" t="s">
        <v>404</v>
      </c>
      <c r="AN137" s="12" t="s">
        <v>405</v>
      </c>
    </row>
    <row r="138" spans="1:40" ht="15" customHeight="1" x14ac:dyDescent="0.25">
      <c r="A138" s="22">
        <v>131360002</v>
      </c>
      <c r="B138" s="14" t="s">
        <v>579</v>
      </c>
      <c r="C138" s="15" t="s">
        <v>578</v>
      </c>
      <c r="D138" s="16" t="s">
        <v>177</v>
      </c>
      <c r="E138" s="22" t="s">
        <v>71</v>
      </c>
      <c r="F138" s="8">
        <v>36</v>
      </c>
      <c r="G138" s="8" t="s">
        <v>573</v>
      </c>
      <c r="H138" s="8" t="s">
        <v>75</v>
      </c>
      <c r="I138" s="18" t="s">
        <v>132</v>
      </c>
      <c r="J138" s="18" t="s">
        <v>245</v>
      </c>
      <c r="K138" s="22" t="s">
        <v>77</v>
      </c>
      <c r="L138" s="15">
        <v>44.880529850000002</v>
      </c>
      <c r="M138" s="4">
        <v>0.86881255999999996</v>
      </c>
      <c r="N138" s="11">
        <v>41390</v>
      </c>
      <c r="O138" s="2" t="s">
        <v>13</v>
      </c>
      <c r="P138" s="29">
        <v>2.14003982356648E-3</v>
      </c>
      <c r="Q138" s="15">
        <v>1.49802787649653E-3</v>
      </c>
      <c r="R138" s="22" t="s">
        <v>26</v>
      </c>
      <c r="S138" s="48" t="s">
        <v>161</v>
      </c>
      <c r="T138" s="53" t="s">
        <v>161</v>
      </c>
      <c r="U138" s="12">
        <f t="shared" si="10"/>
        <v>2.14003982356648E-3</v>
      </c>
      <c r="V138" s="12">
        <f t="shared" si="11"/>
        <v>1.49802787649653E-3</v>
      </c>
      <c r="W138" s="12">
        <f t="shared" si="12"/>
        <v>953.63474270750226</v>
      </c>
      <c r="X138" s="12">
        <f t="shared" si="13"/>
        <v>445615.41902441037</v>
      </c>
      <c r="AA138" s="12"/>
      <c r="AD138" s="12" t="s">
        <v>211</v>
      </c>
      <c r="AE138" s="12" t="s">
        <v>339</v>
      </c>
      <c r="AF138" s="12" t="s">
        <v>340</v>
      </c>
      <c r="AG138" s="12" t="s">
        <v>341</v>
      </c>
      <c r="AH138" s="12" t="s">
        <v>342</v>
      </c>
      <c r="AI138" s="12" t="s">
        <v>343</v>
      </c>
      <c r="AJ138" s="12" t="s">
        <v>344</v>
      </c>
      <c r="AK138" s="12" t="s">
        <v>345</v>
      </c>
      <c r="AL138" s="12" t="s">
        <v>346</v>
      </c>
      <c r="AM138" s="12" t="s">
        <v>347</v>
      </c>
      <c r="AN138" s="12" t="s">
        <v>348</v>
      </c>
    </row>
    <row r="139" spans="1:40" ht="15" customHeight="1" x14ac:dyDescent="0.25">
      <c r="A139" s="13">
        <v>122900010</v>
      </c>
      <c r="B139" s="14" t="s">
        <v>579</v>
      </c>
      <c r="C139" s="15" t="s">
        <v>578</v>
      </c>
      <c r="D139" s="16" t="s">
        <v>177</v>
      </c>
      <c r="E139" s="14" t="s">
        <v>23</v>
      </c>
      <c r="F139" s="17">
        <v>10</v>
      </c>
      <c r="G139" s="17" t="s">
        <v>264</v>
      </c>
      <c r="H139" s="18" t="s">
        <v>24</v>
      </c>
      <c r="I139" s="2" t="s">
        <v>325</v>
      </c>
      <c r="J139" s="2" t="s">
        <v>325</v>
      </c>
      <c r="K139" s="14" t="s">
        <v>138</v>
      </c>
      <c r="L139" s="16">
        <v>45.667905035416702</v>
      </c>
      <c r="M139" s="16">
        <v>2.1177610354166698</v>
      </c>
      <c r="N139" s="11">
        <v>41186</v>
      </c>
      <c r="O139" s="28" t="s">
        <v>22</v>
      </c>
      <c r="P139" s="29">
        <v>1.3460006123893798E-4</v>
      </c>
      <c r="Q139" s="21">
        <v>5.4442355505911295E-5</v>
      </c>
      <c r="R139" s="14" t="s">
        <v>26</v>
      </c>
      <c r="S139" s="48" t="s">
        <v>161</v>
      </c>
      <c r="T139" s="53" t="s">
        <v>161</v>
      </c>
      <c r="U139" s="12">
        <f t="shared" si="10"/>
        <v>1.3460006123893798E-4</v>
      </c>
      <c r="V139" s="12">
        <f t="shared" si="11"/>
        <v>5.4442355505911295E-5</v>
      </c>
      <c r="W139" s="12">
        <f t="shared" si="12"/>
        <v>45412.085116381488</v>
      </c>
      <c r="X139" s="12">
        <f t="shared" si="13"/>
        <v>337385322.8474192</v>
      </c>
      <c r="AA139" s="12"/>
      <c r="AD139" s="12" t="s">
        <v>264</v>
      </c>
      <c r="AE139" s="12" t="s">
        <v>558</v>
      </c>
      <c r="AF139" s="12" t="s">
        <v>559</v>
      </c>
      <c r="AG139" s="12" t="s">
        <v>365</v>
      </c>
      <c r="AH139" s="12" t="s">
        <v>366</v>
      </c>
      <c r="AI139" s="12" t="s">
        <v>367</v>
      </c>
      <c r="AJ139" s="12" t="s">
        <v>354</v>
      </c>
      <c r="AK139" s="12" t="s">
        <v>368</v>
      </c>
      <c r="AL139" s="12" t="s">
        <v>369</v>
      </c>
      <c r="AM139" s="12" t="s">
        <v>347</v>
      </c>
      <c r="AN139" s="12" t="s">
        <v>560</v>
      </c>
    </row>
    <row r="140" spans="1:40" ht="15" customHeight="1" x14ac:dyDescent="0.25">
      <c r="A140" s="13">
        <v>122900010</v>
      </c>
      <c r="B140" s="14" t="s">
        <v>579</v>
      </c>
      <c r="C140" s="15" t="s">
        <v>578</v>
      </c>
      <c r="D140" s="16" t="s">
        <v>177</v>
      </c>
      <c r="E140" s="14" t="s">
        <v>23</v>
      </c>
      <c r="F140" s="17">
        <v>10</v>
      </c>
      <c r="G140" s="17" t="s">
        <v>264</v>
      </c>
      <c r="H140" s="18" t="s">
        <v>24</v>
      </c>
      <c r="I140" s="2" t="s">
        <v>325</v>
      </c>
      <c r="J140" s="2" t="s">
        <v>325</v>
      </c>
      <c r="K140" s="14" t="s">
        <v>138</v>
      </c>
      <c r="L140" s="16">
        <v>45.667905035416702</v>
      </c>
      <c r="M140" s="16">
        <v>2.1177610354166698</v>
      </c>
      <c r="N140" s="11">
        <v>41186</v>
      </c>
      <c r="O140" s="28" t="s">
        <v>16</v>
      </c>
      <c r="P140" s="29">
        <v>2.1000000000000001E-2</v>
      </c>
      <c r="Q140" s="21">
        <v>1.533E-2</v>
      </c>
      <c r="R140" s="14" t="s">
        <v>26</v>
      </c>
      <c r="S140" s="48" t="s">
        <v>161</v>
      </c>
      <c r="T140" s="53" t="s">
        <v>161</v>
      </c>
      <c r="U140" s="12">
        <f t="shared" si="10"/>
        <v>2.1000000000000001E-2</v>
      </c>
      <c r="V140" s="12">
        <f t="shared" si="11"/>
        <v>1.533E-2</v>
      </c>
      <c r="W140" s="12">
        <f t="shared" si="12"/>
        <v>89.358317919023506</v>
      </c>
      <c r="X140" s="12">
        <f t="shared" si="13"/>
        <v>4255.1579961439757</v>
      </c>
      <c r="AA140" s="12"/>
      <c r="AD140" s="12" t="s">
        <v>264</v>
      </c>
      <c r="AE140" s="12" t="s">
        <v>558</v>
      </c>
      <c r="AF140" s="12" t="s">
        <v>559</v>
      </c>
      <c r="AG140" s="12" t="s">
        <v>365</v>
      </c>
      <c r="AH140" s="12" t="s">
        <v>366</v>
      </c>
      <c r="AI140" s="12" t="s">
        <v>367</v>
      </c>
      <c r="AJ140" s="12" t="s">
        <v>354</v>
      </c>
      <c r="AK140" s="12" t="s">
        <v>368</v>
      </c>
      <c r="AL140" s="12" t="s">
        <v>369</v>
      </c>
      <c r="AM140" s="12" t="s">
        <v>347</v>
      </c>
      <c r="AN140" s="12" t="s">
        <v>560</v>
      </c>
    </row>
    <row r="141" spans="1:40" ht="15" customHeight="1" x14ac:dyDescent="0.25">
      <c r="A141" s="13">
        <v>122900010</v>
      </c>
      <c r="B141" s="14" t="s">
        <v>579</v>
      </c>
      <c r="C141" s="15" t="s">
        <v>578</v>
      </c>
      <c r="D141" s="16" t="s">
        <v>177</v>
      </c>
      <c r="E141" s="14" t="s">
        <v>23</v>
      </c>
      <c r="F141" s="17">
        <v>10</v>
      </c>
      <c r="G141" s="17" t="s">
        <v>264</v>
      </c>
      <c r="H141" s="18" t="s">
        <v>24</v>
      </c>
      <c r="I141" s="2" t="s">
        <v>325</v>
      </c>
      <c r="J141" s="2" t="s">
        <v>325</v>
      </c>
      <c r="K141" s="14" t="s">
        <v>138</v>
      </c>
      <c r="L141" s="16">
        <v>45.667905035416702</v>
      </c>
      <c r="M141" s="16">
        <v>2.1177610354166698</v>
      </c>
      <c r="N141" s="11">
        <v>41186</v>
      </c>
      <c r="O141" s="28" t="s">
        <v>28</v>
      </c>
      <c r="P141" s="29">
        <v>3.3325602632028701E-3</v>
      </c>
      <c r="Q141" s="21">
        <v>1.4123137187802999E-3</v>
      </c>
      <c r="R141" s="14" t="s">
        <v>26</v>
      </c>
      <c r="S141" s="48" t="s">
        <v>161</v>
      </c>
      <c r="T141" s="53" t="s">
        <v>161</v>
      </c>
      <c r="U141" s="12">
        <f t="shared" si="10"/>
        <v>3.3325602632028701E-3</v>
      </c>
      <c r="V141" s="12">
        <f t="shared" si="11"/>
        <v>1.4123137187802999E-3</v>
      </c>
      <c r="W141" s="12">
        <f t="shared" si="12"/>
        <v>1670.7661049648875</v>
      </c>
      <c r="X141" s="12">
        <f t="shared" si="13"/>
        <v>501346.10419892037</v>
      </c>
      <c r="AA141" s="12"/>
      <c r="AD141" s="12" t="s">
        <v>264</v>
      </c>
      <c r="AE141" s="12" t="s">
        <v>558</v>
      </c>
      <c r="AF141" s="12" t="s">
        <v>559</v>
      </c>
      <c r="AG141" s="12" t="s">
        <v>365</v>
      </c>
      <c r="AH141" s="12" t="s">
        <v>366</v>
      </c>
      <c r="AI141" s="12" t="s">
        <v>367</v>
      </c>
      <c r="AJ141" s="12" t="s">
        <v>354</v>
      </c>
      <c r="AK141" s="12" t="s">
        <v>368</v>
      </c>
      <c r="AL141" s="12" t="s">
        <v>369</v>
      </c>
      <c r="AM141" s="12" t="s">
        <v>347</v>
      </c>
      <c r="AN141" s="12" t="s">
        <v>560</v>
      </c>
    </row>
    <row r="142" spans="1:40" ht="15" customHeight="1" x14ac:dyDescent="0.25">
      <c r="A142" s="22">
        <v>131360003</v>
      </c>
      <c r="B142" s="14" t="s">
        <v>579</v>
      </c>
      <c r="C142" s="15" t="s">
        <v>578</v>
      </c>
      <c r="D142" s="16" t="s">
        <v>177</v>
      </c>
      <c r="E142" s="22" t="s">
        <v>71</v>
      </c>
      <c r="F142" s="8">
        <v>54</v>
      </c>
      <c r="G142" s="17" t="s">
        <v>282</v>
      </c>
      <c r="H142" s="8" t="s">
        <v>72</v>
      </c>
      <c r="I142" s="18" t="s">
        <v>133</v>
      </c>
      <c r="J142" s="18" t="s">
        <v>328</v>
      </c>
      <c r="K142" s="22" t="s">
        <v>73</v>
      </c>
      <c r="L142" s="15">
        <v>45.037094500000002</v>
      </c>
      <c r="M142" s="15">
        <v>-0.1471546</v>
      </c>
      <c r="N142" s="11">
        <v>41389.631944444402</v>
      </c>
      <c r="O142" s="2" t="s">
        <v>13</v>
      </c>
      <c r="P142" s="29">
        <v>5.9224357908002501E-3</v>
      </c>
      <c r="Q142" s="22">
        <v>2.3689743163201001E-3</v>
      </c>
      <c r="R142" s="22" t="s">
        <v>26</v>
      </c>
      <c r="S142" s="48" t="s">
        <v>161</v>
      </c>
      <c r="T142" s="53" t="s">
        <v>161</v>
      </c>
      <c r="U142" s="12">
        <f t="shared" si="10"/>
        <v>5.9224357908002501E-3</v>
      </c>
      <c r="V142" s="12">
        <f t="shared" si="11"/>
        <v>2.3689743163201001E-3</v>
      </c>
      <c r="W142" s="12">
        <f t="shared" si="12"/>
        <v>1055.3090351285157</v>
      </c>
      <c r="X142" s="12">
        <f t="shared" si="13"/>
        <v>178188.34553982061</v>
      </c>
      <c r="AA142" s="12"/>
      <c r="AD142" s="12" t="s">
        <v>282</v>
      </c>
      <c r="AE142" s="12" t="s">
        <v>381</v>
      </c>
      <c r="AF142" s="12" t="s">
        <v>382</v>
      </c>
      <c r="AG142" s="12" t="s">
        <v>351</v>
      </c>
      <c r="AH142" s="12" t="s">
        <v>352</v>
      </c>
      <c r="AI142" s="12" t="s">
        <v>353</v>
      </c>
      <c r="AJ142" s="12" t="s">
        <v>354</v>
      </c>
      <c r="AK142" s="12" t="s">
        <v>355</v>
      </c>
      <c r="AL142" s="12" t="s">
        <v>356</v>
      </c>
      <c r="AM142" s="12" t="s">
        <v>347</v>
      </c>
      <c r="AN142" s="12" t="s">
        <v>383</v>
      </c>
    </row>
    <row r="143" spans="1:40" ht="15" customHeight="1" x14ac:dyDescent="0.25">
      <c r="A143" s="13">
        <v>122900010</v>
      </c>
      <c r="B143" s="14" t="s">
        <v>579</v>
      </c>
      <c r="C143" s="15" t="s">
        <v>578</v>
      </c>
      <c r="D143" s="16" t="s">
        <v>177</v>
      </c>
      <c r="E143" s="14" t="s">
        <v>23</v>
      </c>
      <c r="F143" s="17">
        <v>10</v>
      </c>
      <c r="G143" s="17" t="s">
        <v>264</v>
      </c>
      <c r="H143" s="18" t="s">
        <v>24</v>
      </c>
      <c r="I143" s="2" t="s">
        <v>325</v>
      </c>
      <c r="J143" s="2" t="s">
        <v>325</v>
      </c>
      <c r="K143" s="14" t="s">
        <v>138</v>
      </c>
      <c r="L143" s="16">
        <v>45.667905035416702</v>
      </c>
      <c r="M143" s="16">
        <v>2.1177610354166698</v>
      </c>
      <c r="N143" s="11">
        <v>41186</v>
      </c>
      <c r="O143" s="28" t="s">
        <v>25</v>
      </c>
      <c r="P143" s="29">
        <v>4.1785439064608298E-2</v>
      </c>
      <c r="Q143" s="23">
        <v>1.2401022358730201E-2</v>
      </c>
      <c r="R143" s="14" t="s">
        <v>26</v>
      </c>
      <c r="S143" s="48" t="s">
        <v>161</v>
      </c>
      <c r="T143" s="53" t="s">
        <v>161</v>
      </c>
      <c r="U143" s="12">
        <f t="shared" si="10"/>
        <v>4.1785439064608298E-2</v>
      </c>
      <c r="V143" s="12">
        <f t="shared" si="11"/>
        <v>1.2401022358730201E-2</v>
      </c>
      <c r="W143" s="12">
        <f t="shared" si="12"/>
        <v>271.71273179695396</v>
      </c>
      <c r="X143" s="12">
        <f t="shared" si="13"/>
        <v>6502.5697438965281</v>
      </c>
      <c r="AA143" s="12"/>
      <c r="AD143" s="12" t="s">
        <v>264</v>
      </c>
      <c r="AE143" s="12" t="s">
        <v>558</v>
      </c>
      <c r="AF143" s="12" t="s">
        <v>559</v>
      </c>
      <c r="AG143" s="12" t="s">
        <v>365</v>
      </c>
      <c r="AH143" s="12" t="s">
        <v>366</v>
      </c>
      <c r="AI143" s="12" t="s">
        <v>367</v>
      </c>
      <c r="AJ143" s="12" t="s">
        <v>354</v>
      </c>
      <c r="AK143" s="12" t="s">
        <v>368</v>
      </c>
      <c r="AL143" s="12" t="s">
        <v>369</v>
      </c>
      <c r="AM143" s="12" t="s">
        <v>347</v>
      </c>
      <c r="AN143" s="12" t="s">
        <v>560</v>
      </c>
    </row>
    <row r="144" spans="1:40" ht="15" customHeight="1" x14ac:dyDescent="0.25">
      <c r="A144" s="13">
        <v>122900010</v>
      </c>
      <c r="B144" s="14" t="s">
        <v>579</v>
      </c>
      <c r="C144" s="15" t="s">
        <v>578</v>
      </c>
      <c r="D144" s="16" t="s">
        <v>177</v>
      </c>
      <c r="E144" s="14" t="s">
        <v>23</v>
      </c>
      <c r="F144" s="17">
        <v>10</v>
      </c>
      <c r="G144" s="17" t="s">
        <v>264</v>
      </c>
      <c r="H144" s="18" t="s">
        <v>24</v>
      </c>
      <c r="I144" s="2" t="s">
        <v>325</v>
      </c>
      <c r="J144" s="2" t="s">
        <v>325</v>
      </c>
      <c r="K144" s="14" t="s">
        <v>138</v>
      </c>
      <c r="L144" s="16">
        <v>45.667905035416702</v>
      </c>
      <c r="M144" s="16">
        <v>2.1177610354166698</v>
      </c>
      <c r="N144" s="11">
        <v>41186</v>
      </c>
      <c r="O144" s="28" t="s">
        <v>27</v>
      </c>
      <c r="P144" s="29">
        <v>4.8981801814464897E-2</v>
      </c>
      <c r="Q144" s="23">
        <v>4.4133949756858901E-2</v>
      </c>
      <c r="R144" s="14" t="s">
        <v>26</v>
      </c>
      <c r="S144" s="48" t="s">
        <v>161</v>
      </c>
      <c r="T144" s="53" t="s">
        <v>161</v>
      </c>
      <c r="U144" s="12">
        <f t="shared" si="10"/>
        <v>4.8981801814464897E-2</v>
      </c>
      <c r="V144" s="12">
        <f t="shared" si="11"/>
        <v>4.4133949756858901E-2</v>
      </c>
      <c r="W144" s="12">
        <f t="shared" si="12"/>
        <v>25.147172694003523</v>
      </c>
      <c r="X144" s="12">
        <f t="shared" si="13"/>
        <v>513.39827777787605</v>
      </c>
      <c r="AA144" s="12"/>
      <c r="AD144" s="12" t="s">
        <v>264</v>
      </c>
      <c r="AE144" s="12" t="s">
        <v>558</v>
      </c>
      <c r="AF144" s="12" t="s">
        <v>559</v>
      </c>
      <c r="AG144" s="12" t="s">
        <v>365</v>
      </c>
      <c r="AH144" s="12" t="s">
        <v>366</v>
      </c>
      <c r="AI144" s="12" t="s">
        <v>367</v>
      </c>
      <c r="AJ144" s="12" t="s">
        <v>354</v>
      </c>
      <c r="AK144" s="12" t="s">
        <v>368</v>
      </c>
      <c r="AL144" s="12" t="s">
        <v>369</v>
      </c>
      <c r="AM144" s="12" t="s">
        <v>347</v>
      </c>
      <c r="AN144" s="12" t="s">
        <v>560</v>
      </c>
    </row>
    <row r="145" spans="1:40" ht="15" customHeight="1" x14ac:dyDescent="0.25">
      <c r="A145" s="22">
        <v>131360004</v>
      </c>
      <c r="B145" s="14" t="s">
        <v>579</v>
      </c>
      <c r="C145" s="15" t="s">
        <v>578</v>
      </c>
      <c r="D145" s="16" t="s">
        <v>177</v>
      </c>
      <c r="E145" s="22" t="s">
        <v>71</v>
      </c>
      <c r="F145" s="8">
        <v>57</v>
      </c>
      <c r="G145" s="17" t="s">
        <v>283</v>
      </c>
      <c r="H145" s="8" t="s">
        <v>72</v>
      </c>
      <c r="I145" s="18" t="s">
        <v>325</v>
      </c>
      <c r="J145" s="18" t="s">
        <v>325</v>
      </c>
      <c r="K145" s="22" t="s">
        <v>78</v>
      </c>
      <c r="L145" s="15">
        <v>45.097175100000001</v>
      </c>
      <c r="M145" s="12">
        <v>-5.63793E-2</v>
      </c>
      <c r="N145" s="11">
        <v>41389.673611111102</v>
      </c>
      <c r="O145" s="2" t="s">
        <v>13</v>
      </c>
      <c r="P145" s="29">
        <v>9.0827271581600498E-3</v>
      </c>
      <c r="Q145" s="15">
        <v>1.81654543163201E-3</v>
      </c>
      <c r="R145" s="22" t="s">
        <v>26</v>
      </c>
      <c r="S145" s="48" t="s">
        <v>161</v>
      </c>
      <c r="T145" s="53" t="s">
        <v>161</v>
      </c>
      <c r="U145" s="12">
        <f t="shared" si="10"/>
        <v>9.0827271581600498E-3</v>
      </c>
      <c r="V145" s="12">
        <f t="shared" si="11"/>
        <v>1.81654543163201E-3</v>
      </c>
      <c r="W145" s="12">
        <f t="shared" si="12"/>
        <v>2752.4772642256075</v>
      </c>
      <c r="X145" s="12">
        <f t="shared" si="13"/>
        <v>303045.24360315537</v>
      </c>
      <c r="AA145" s="12"/>
      <c r="AD145" s="12" t="s">
        <v>283</v>
      </c>
      <c r="AE145" s="12" t="s">
        <v>381</v>
      </c>
      <c r="AF145" s="12" t="s">
        <v>382</v>
      </c>
      <c r="AG145" s="12" t="s">
        <v>351</v>
      </c>
      <c r="AH145" s="12" t="s">
        <v>352</v>
      </c>
      <c r="AI145" s="12" t="s">
        <v>353</v>
      </c>
      <c r="AJ145" s="12" t="s">
        <v>354</v>
      </c>
      <c r="AK145" s="12" t="s">
        <v>355</v>
      </c>
      <c r="AL145" s="12" t="s">
        <v>356</v>
      </c>
      <c r="AM145" s="12" t="s">
        <v>347</v>
      </c>
      <c r="AN145" s="12" t="s">
        <v>383</v>
      </c>
    </row>
    <row r="146" spans="1:40" ht="15" customHeight="1" x14ac:dyDescent="0.25">
      <c r="A146" s="13">
        <v>122900011</v>
      </c>
      <c r="B146" s="14" t="s">
        <v>579</v>
      </c>
      <c r="C146" s="15" t="s">
        <v>578</v>
      </c>
      <c r="D146" s="16" t="s">
        <v>177</v>
      </c>
      <c r="E146" s="14" t="s">
        <v>23</v>
      </c>
      <c r="F146" s="17">
        <v>11</v>
      </c>
      <c r="G146" s="17" t="s">
        <v>265</v>
      </c>
      <c r="H146" s="18" t="s">
        <v>24</v>
      </c>
      <c r="I146" s="18" t="s">
        <v>324</v>
      </c>
      <c r="J146" s="18" t="s">
        <v>327</v>
      </c>
      <c r="K146" s="14" t="s">
        <v>139</v>
      </c>
      <c r="L146" s="4">
        <v>45.692388345806499</v>
      </c>
      <c r="M146" s="4">
        <v>2.1641671548387098</v>
      </c>
      <c r="N146" s="11">
        <v>41186</v>
      </c>
      <c r="O146" s="28" t="s">
        <v>22</v>
      </c>
      <c r="P146" s="29">
        <v>5.9999999999999995E-5</v>
      </c>
      <c r="Q146" s="54" t="s">
        <v>161</v>
      </c>
      <c r="R146" s="14" t="s">
        <v>26</v>
      </c>
      <c r="S146" s="16" t="s">
        <v>601</v>
      </c>
      <c r="T146" s="53" t="s">
        <v>161</v>
      </c>
      <c r="U146" s="12">
        <f t="shared" si="10"/>
        <v>5.9999999999999995E-5</v>
      </c>
      <c r="V146" s="12">
        <f t="shared" si="11"/>
        <v>2.9999999999999997E-5</v>
      </c>
      <c r="W146" s="12">
        <f t="shared" si="12"/>
        <v>66666.666666666672</v>
      </c>
      <c r="X146" s="12">
        <f t="shared" si="13"/>
        <v>1111111111.1111112</v>
      </c>
      <c r="AA146" s="12"/>
      <c r="AD146" s="12" t="s">
        <v>265</v>
      </c>
      <c r="AE146" s="12" t="s">
        <v>565</v>
      </c>
      <c r="AF146" s="12" t="s">
        <v>566</v>
      </c>
      <c r="AG146" s="12" t="s">
        <v>417</v>
      </c>
      <c r="AH146" s="12" t="s">
        <v>366</v>
      </c>
      <c r="AI146" s="12" t="s">
        <v>418</v>
      </c>
      <c r="AJ146" s="12" t="s">
        <v>419</v>
      </c>
      <c r="AK146" s="12" t="s">
        <v>368</v>
      </c>
      <c r="AL146" s="12" t="s">
        <v>420</v>
      </c>
      <c r="AM146" s="12" t="s">
        <v>347</v>
      </c>
      <c r="AN146" s="12" t="s">
        <v>421</v>
      </c>
    </row>
    <row r="147" spans="1:40" ht="15" customHeight="1" x14ac:dyDescent="0.25">
      <c r="A147" s="13">
        <v>122900011</v>
      </c>
      <c r="B147" s="14" t="s">
        <v>579</v>
      </c>
      <c r="C147" s="15" t="s">
        <v>578</v>
      </c>
      <c r="D147" s="16" t="s">
        <v>177</v>
      </c>
      <c r="E147" s="14" t="s">
        <v>23</v>
      </c>
      <c r="F147" s="17">
        <v>11</v>
      </c>
      <c r="G147" s="17" t="s">
        <v>265</v>
      </c>
      <c r="H147" s="18" t="s">
        <v>24</v>
      </c>
      <c r="I147" s="18" t="s">
        <v>324</v>
      </c>
      <c r="J147" s="18" t="s">
        <v>327</v>
      </c>
      <c r="K147" s="14" t="s">
        <v>139</v>
      </c>
      <c r="L147" s="4">
        <v>45.692388345806499</v>
      </c>
      <c r="M147" s="4">
        <v>2.1641671548387098</v>
      </c>
      <c r="N147" s="11">
        <v>41186</v>
      </c>
      <c r="O147" s="28" t="s">
        <v>16</v>
      </c>
      <c r="P147" s="29">
        <v>1.3000000000000001E-2</v>
      </c>
      <c r="Q147" s="54" t="s">
        <v>161</v>
      </c>
      <c r="R147" s="14" t="s">
        <v>26</v>
      </c>
      <c r="S147" s="16" t="s">
        <v>601</v>
      </c>
      <c r="T147" s="53" t="s">
        <v>161</v>
      </c>
      <c r="U147" s="12">
        <f t="shared" si="10"/>
        <v>1.3000000000000001E-2</v>
      </c>
      <c r="V147" s="12">
        <f t="shared" si="11"/>
        <v>6.5000000000000006E-3</v>
      </c>
      <c r="W147" s="12">
        <f t="shared" si="12"/>
        <v>307.69230769230762</v>
      </c>
      <c r="X147" s="12">
        <f t="shared" si="13"/>
        <v>23668.639053254432</v>
      </c>
      <c r="AA147" s="12"/>
      <c r="AD147" s="12" t="s">
        <v>265</v>
      </c>
      <c r="AE147" s="12" t="s">
        <v>565</v>
      </c>
      <c r="AF147" s="12" t="s">
        <v>566</v>
      </c>
      <c r="AG147" s="12" t="s">
        <v>417</v>
      </c>
      <c r="AH147" s="12" t="s">
        <v>366</v>
      </c>
      <c r="AI147" s="12" t="s">
        <v>418</v>
      </c>
      <c r="AJ147" s="12" t="s">
        <v>419</v>
      </c>
      <c r="AK147" s="12" t="s">
        <v>368</v>
      </c>
      <c r="AL147" s="12" t="s">
        <v>420</v>
      </c>
      <c r="AM147" s="12" t="s">
        <v>347</v>
      </c>
      <c r="AN147" s="12" t="s">
        <v>421</v>
      </c>
    </row>
    <row r="148" spans="1:40" ht="15" customHeight="1" x14ac:dyDescent="0.25">
      <c r="A148" s="13">
        <v>122900011</v>
      </c>
      <c r="B148" s="14" t="s">
        <v>579</v>
      </c>
      <c r="C148" s="15" t="s">
        <v>578</v>
      </c>
      <c r="D148" s="16" t="s">
        <v>177</v>
      </c>
      <c r="E148" s="14" t="s">
        <v>23</v>
      </c>
      <c r="F148" s="17">
        <v>11</v>
      </c>
      <c r="G148" s="17" t="s">
        <v>265</v>
      </c>
      <c r="H148" s="18" t="s">
        <v>24</v>
      </c>
      <c r="I148" s="18" t="s">
        <v>324</v>
      </c>
      <c r="J148" s="18" t="s">
        <v>327</v>
      </c>
      <c r="K148" s="14" t="s">
        <v>139</v>
      </c>
      <c r="L148" s="4">
        <v>45.692388345806499</v>
      </c>
      <c r="M148" s="4">
        <v>2.1641671548387098</v>
      </c>
      <c r="N148" s="11">
        <v>41186</v>
      </c>
      <c r="O148" s="28" t="s">
        <v>28</v>
      </c>
      <c r="P148" s="29">
        <v>2.6000000000000003E-3</v>
      </c>
      <c r="Q148" s="54" t="s">
        <v>161</v>
      </c>
      <c r="R148" s="14" t="s">
        <v>26</v>
      </c>
      <c r="S148" s="16" t="s">
        <v>601</v>
      </c>
      <c r="T148" s="53" t="s">
        <v>161</v>
      </c>
      <c r="U148" s="12">
        <f t="shared" si="10"/>
        <v>2.6000000000000003E-3</v>
      </c>
      <c r="V148" s="12">
        <f t="shared" si="11"/>
        <v>1.3000000000000002E-3</v>
      </c>
      <c r="W148" s="12">
        <f t="shared" si="12"/>
        <v>1538.4615384615383</v>
      </c>
      <c r="X148" s="12">
        <f t="shared" si="13"/>
        <v>591715.97633136087</v>
      </c>
      <c r="AA148" s="12"/>
      <c r="AD148" s="12" t="s">
        <v>265</v>
      </c>
      <c r="AE148" s="12" t="s">
        <v>565</v>
      </c>
      <c r="AF148" s="12" t="s">
        <v>566</v>
      </c>
      <c r="AG148" s="12" t="s">
        <v>417</v>
      </c>
      <c r="AH148" s="12" t="s">
        <v>366</v>
      </c>
      <c r="AI148" s="12" t="s">
        <v>418</v>
      </c>
      <c r="AJ148" s="12" t="s">
        <v>419</v>
      </c>
      <c r="AK148" s="12" t="s">
        <v>368</v>
      </c>
      <c r="AL148" s="12" t="s">
        <v>420</v>
      </c>
      <c r="AM148" s="12" t="s">
        <v>347</v>
      </c>
      <c r="AN148" s="12" t="s">
        <v>421</v>
      </c>
    </row>
    <row r="149" spans="1:40" ht="15" customHeight="1" x14ac:dyDescent="0.25">
      <c r="A149" s="13">
        <v>122900011</v>
      </c>
      <c r="B149" s="14" t="s">
        <v>579</v>
      </c>
      <c r="C149" s="15" t="s">
        <v>578</v>
      </c>
      <c r="D149" s="16" t="s">
        <v>177</v>
      </c>
      <c r="E149" s="14" t="s">
        <v>23</v>
      </c>
      <c r="F149" s="17">
        <v>11</v>
      </c>
      <c r="G149" s="17" t="s">
        <v>265</v>
      </c>
      <c r="H149" s="18" t="s">
        <v>24</v>
      </c>
      <c r="I149" s="18" t="s">
        <v>324</v>
      </c>
      <c r="J149" s="18" t="s">
        <v>327</v>
      </c>
      <c r="K149" s="14" t="s">
        <v>139</v>
      </c>
      <c r="L149" s="4">
        <v>45.692388345806499</v>
      </c>
      <c r="M149" s="4">
        <v>2.1641671548387098</v>
      </c>
      <c r="N149" s="11">
        <v>41186</v>
      </c>
      <c r="O149" s="28" t="s">
        <v>25</v>
      </c>
      <c r="P149" s="29">
        <v>6.5043123931223705E-3</v>
      </c>
      <c r="Q149" s="23">
        <v>4.3280537206141501E-3</v>
      </c>
      <c r="R149" s="14" t="s">
        <v>26</v>
      </c>
      <c r="S149" s="48" t="s">
        <v>161</v>
      </c>
      <c r="T149" s="53" t="s">
        <v>161</v>
      </c>
      <c r="U149" s="12">
        <f t="shared" si="10"/>
        <v>6.5043123931223705E-3</v>
      </c>
      <c r="V149" s="12">
        <f t="shared" si="11"/>
        <v>4.3280537206141501E-3</v>
      </c>
      <c r="W149" s="12">
        <f t="shared" si="12"/>
        <v>347.22909331292527</v>
      </c>
      <c r="X149" s="12">
        <f t="shared" si="13"/>
        <v>53384.442862874123</v>
      </c>
      <c r="AA149" s="12"/>
      <c r="AD149" s="12" t="s">
        <v>265</v>
      </c>
      <c r="AE149" s="12" t="s">
        <v>565</v>
      </c>
      <c r="AF149" s="12" t="s">
        <v>566</v>
      </c>
      <c r="AG149" s="12" t="s">
        <v>417</v>
      </c>
      <c r="AH149" s="12" t="s">
        <v>366</v>
      </c>
      <c r="AI149" s="12" t="s">
        <v>418</v>
      </c>
      <c r="AJ149" s="12" t="s">
        <v>419</v>
      </c>
      <c r="AK149" s="12" t="s">
        <v>368</v>
      </c>
      <c r="AL149" s="12" t="s">
        <v>420</v>
      </c>
      <c r="AM149" s="12" t="s">
        <v>347</v>
      </c>
      <c r="AN149" s="12" t="s">
        <v>421</v>
      </c>
    </row>
    <row r="150" spans="1:40" ht="15" customHeight="1" x14ac:dyDescent="0.25">
      <c r="A150" s="22">
        <v>131360005</v>
      </c>
      <c r="B150" s="14" t="s">
        <v>579</v>
      </c>
      <c r="C150" s="15" t="s">
        <v>578</v>
      </c>
      <c r="D150" s="12" t="s">
        <v>177</v>
      </c>
      <c r="E150" s="22" t="s">
        <v>23</v>
      </c>
      <c r="F150" s="8">
        <v>56</v>
      </c>
      <c r="G150" s="22" t="s">
        <v>568</v>
      </c>
      <c r="H150" s="8" t="s">
        <v>245</v>
      </c>
      <c r="I150" s="18" t="s">
        <v>132</v>
      </c>
      <c r="J150" s="18" t="s">
        <v>328</v>
      </c>
      <c r="K150" s="8" t="s">
        <v>567</v>
      </c>
      <c r="L150" s="12">
        <v>44.920450000000002</v>
      </c>
      <c r="M150" s="35">
        <v>-0.27615020000000001</v>
      </c>
      <c r="N150" s="11">
        <v>41317</v>
      </c>
      <c r="O150" s="43" t="s">
        <v>13</v>
      </c>
      <c r="P150" s="31">
        <v>1.106102E-2</v>
      </c>
      <c r="Q150" s="44">
        <v>2.2122040000000002E-3</v>
      </c>
      <c r="R150" s="44" t="s">
        <v>26</v>
      </c>
      <c r="S150" s="48" t="s">
        <v>161</v>
      </c>
      <c r="T150" s="53" t="s">
        <v>161</v>
      </c>
      <c r="U150" s="12">
        <f t="shared" si="10"/>
        <v>1.106102E-2</v>
      </c>
      <c r="V150" s="12">
        <f t="shared" si="11"/>
        <v>2.2122040000000002E-3</v>
      </c>
      <c r="W150" s="12">
        <f t="shared" si="12"/>
        <v>2260.1893857890136</v>
      </c>
      <c r="X150" s="12">
        <f t="shared" si="13"/>
        <v>204338.24238533279</v>
      </c>
      <c r="AA150" s="12"/>
    </row>
    <row r="151" spans="1:40" ht="15" customHeight="1" x14ac:dyDescent="0.25">
      <c r="A151" s="13">
        <v>122900011</v>
      </c>
      <c r="B151" s="14" t="s">
        <v>579</v>
      </c>
      <c r="C151" s="15" t="s">
        <v>578</v>
      </c>
      <c r="D151" s="16" t="s">
        <v>177</v>
      </c>
      <c r="E151" s="14" t="s">
        <v>23</v>
      </c>
      <c r="F151" s="17">
        <v>11</v>
      </c>
      <c r="G151" s="17" t="s">
        <v>265</v>
      </c>
      <c r="H151" s="18" t="s">
        <v>24</v>
      </c>
      <c r="I151" s="18" t="s">
        <v>324</v>
      </c>
      <c r="J151" s="18" t="s">
        <v>327</v>
      </c>
      <c r="K151" s="14" t="s">
        <v>139</v>
      </c>
      <c r="L151" s="5">
        <v>45.692388345806499</v>
      </c>
      <c r="M151" s="5">
        <v>2.1641671548387098</v>
      </c>
      <c r="N151" s="11">
        <v>41186</v>
      </c>
      <c r="O151" s="28" t="s">
        <v>27</v>
      </c>
      <c r="P151" s="29">
        <v>8.3127628327679504E-2</v>
      </c>
      <c r="Q151" s="23">
        <v>4.8808703987871703E-2</v>
      </c>
      <c r="R151" s="14" t="s">
        <v>26</v>
      </c>
      <c r="S151" s="48" t="s">
        <v>161</v>
      </c>
      <c r="T151" s="53" t="s">
        <v>161</v>
      </c>
      <c r="U151" s="12">
        <f t="shared" si="10"/>
        <v>8.3127628327679504E-2</v>
      </c>
      <c r="V151" s="12">
        <f t="shared" si="11"/>
        <v>4.8808703987871703E-2</v>
      </c>
      <c r="W151" s="12">
        <f t="shared" si="12"/>
        <v>34.894006527140156</v>
      </c>
      <c r="X151" s="12">
        <f t="shared" si="13"/>
        <v>419.76424961376279</v>
      </c>
      <c r="AA151" s="12"/>
      <c r="AD151" s="12" t="s">
        <v>265</v>
      </c>
      <c r="AE151" s="12" t="s">
        <v>565</v>
      </c>
      <c r="AF151" s="12" t="s">
        <v>566</v>
      </c>
      <c r="AG151" s="12" t="s">
        <v>417</v>
      </c>
      <c r="AH151" s="12" t="s">
        <v>366</v>
      </c>
      <c r="AI151" s="12" t="s">
        <v>418</v>
      </c>
      <c r="AJ151" s="12" t="s">
        <v>419</v>
      </c>
      <c r="AK151" s="12" t="s">
        <v>368</v>
      </c>
      <c r="AL151" s="12" t="s">
        <v>420</v>
      </c>
      <c r="AM151" s="12" t="s">
        <v>347</v>
      </c>
      <c r="AN151" s="12" t="s">
        <v>421</v>
      </c>
    </row>
    <row r="152" spans="1:40" ht="15" customHeight="1" x14ac:dyDescent="0.25">
      <c r="A152" s="22">
        <v>131720029</v>
      </c>
      <c r="B152" s="14" t="s">
        <v>579</v>
      </c>
      <c r="C152" s="15" t="s">
        <v>578</v>
      </c>
      <c r="D152" s="16" t="s">
        <v>177</v>
      </c>
      <c r="E152" s="22" t="s">
        <v>23</v>
      </c>
      <c r="F152" s="8" t="s">
        <v>219</v>
      </c>
      <c r="G152" s="8" t="s">
        <v>219</v>
      </c>
      <c r="H152" s="8" t="s">
        <v>75</v>
      </c>
      <c r="I152" s="18" t="s">
        <v>133</v>
      </c>
      <c r="J152" s="18" t="s">
        <v>245</v>
      </c>
      <c r="K152" s="22" t="s">
        <v>86</v>
      </c>
      <c r="L152" s="22">
        <v>45.385823000000002</v>
      </c>
      <c r="M152" s="22">
        <v>2.4588760000000001</v>
      </c>
      <c r="N152" s="11">
        <v>41429.638888888898</v>
      </c>
      <c r="O152" s="2" t="s">
        <v>13</v>
      </c>
      <c r="P152" s="29">
        <v>1.24420919974795E-3</v>
      </c>
      <c r="Q152" s="54" t="s">
        <v>161</v>
      </c>
      <c r="R152" s="22" t="s">
        <v>26</v>
      </c>
      <c r="S152" s="16" t="s">
        <v>601</v>
      </c>
      <c r="T152" s="53" t="s">
        <v>161</v>
      </c>
      <c r="U152" s="12">
        <f t="shared" si="10"/>
        <v>1.24420919974795E-3</v>
      </c>
      <c r="V152" s="12">
        <f t="shared" si="11"/>
        <v>6.2210459987397499E-4</v>
      </c>
      <c r="W152" s="12">
        <f t="shared" si="12"/>
        <v>3214.8934446155149</v>
      </c>
      <c r="X152" s="12">
        <f t="shared" si="13"/>
        <v>2583884.9650579528</v>
      </c>
      <c r="AA152" s="12"/>
      <c r="AD152" s="12" t="s">
        <v>219</v>
      </c>
      <c r="AE152" s="12" t="s">
        <v>487</v>
      </c>
      <c r="AF152" s="12" t="s">
        <v>488</v>
      </c>
      <c r="AG152" s="12" t="s">
        <v>402</v>
      </c>
      <c r="AH152" s="12" t="s">
        <v>374</v>
      </c>
      <c r="AI152" s="12" t="s">
        <v>403</v>
      </c>
      <c r="AJ152" s="12" t="s">
        <v>376</v>
      </c>
      <c r="AK152" s="12" t="s">
        <v>368</v>
      </c>
      <c r="AL152" s="12">
        <v>14</v>
      </c>
      <c r="AM152" s="12" t="s">
        <v>404</v>
      </c>
      <c r="AN152" s="12" t="s">
        <v>405</v>
      </c>
    </row>
    <row r="153" spans="1:40" ht="15" customHeight="1" x14ac:dyDescent="0.25">
      <c r="A153" s="13">
        <v>122900012</v>
      </c>
      <c r="B153" s="14" t="s">
        <v>579</v>
      </c>
      <c r="C153" s="15" t="s">
        <v>578</v>
      </c>
      <c r="D153" s="16" t="s">
        <v>177</v>
      </c>
      <c r="E153" s="14" t="s">
        <v>23</v>
      </c>
      <c r="F153" s="17">
        <v>12</v>
      </c>
      <c r="G153" s="17" t="s">
        <v>266</v>
      </c>
      <c r="H153" s="18" t="s">
        <v>24</v>
      </c>
      <c r="I153" s="18" t="s">
        <v>132</v>
      </c>
      <c r="J153" s="18" t="s">
        <v>328</v>
      </c>
      <c r="K153" s="14" t="s">
        <v>140</v>
      </c>
      <c r="L153" s="5">
        <v>45.665717390909101</v>
      </c>
      <c r="M153" s="5">
        <v>2.17858630242424</v>
      </c>
      <c r="N153" s="11">
        <v>41186</v>
      </c>
      <c r="O153" s="28" t="s">
        <v>22</v>
      </c>
      <c r="P153" s="29">
        <v>5.9999999999999995E-5</v>
      </c>
      <c r="Q153" s="54" t="s">
        <v>161</v>
      </c>
      <c r="R153" s="14" t="s">
        <v>26</v>
      </c>
      <c r="S153" s="16" t="s">
        <v>601</v>
      </c>
      <c r="T153" s="53" t="s">
        <v>161</v>
      </c>
      <c r="U153" s="12">
        <f t="shared" si="10"/>
        <v>5.9999999999999995E-5</v>
      </c>
      <c r="V153" s="12">
        <f t="shared" si="11"/>
        <v>2.9999999999999997E-5</v>
      </c>
      <c r="W153" s="12">
        <f t="shared" si="12"/>
        <v>66666.666666666672</v>
      </c>
      <c r="X153" s="12">
        <f t="shared" si="13"/>
        <v>1111111111.1111112</v>
      </c>
      <c r="AA153" s="12"/>
      <c r="AD153" s="12" t="s">
        <v>266</v>
      </c>
      <c r="AE153" s="12" t="s">
        <v>553</v>
      </c>
      <c r="AF153" s="12" t="s">
        <v>554</v>
      </c>
      <c r="AG153" s="12" t="s">
        <v>417</v>
      </c>
      <c r="AH153" s="12" t="s">
        <v>366</v>
      </c>
      <c r="AI153" s="12" t="s">
        <v>418</v>
      </c>
      <c r="AJ153" s="12" t="s">
        <v>419</v>
      </c>
      <c r="AK153" s="12" t="s">
        <v>368</v>
      </c>
      <c r="AL153" s="12" t="s">
        <v>420</v>
      </c>
      <c r="AM153" s="12" t="s">
        <v>347</v>
      </c>
      <c r="AN153" s="12" t="s">
        <v>421</v>
      </c>
    </row>
    <row r="154" spans="1:40" ht="15" customHeight="1" x14ac:dyDescent="0.25">
      <c r="A154" s="13">
        <v>122900012</v>
      </c>
      <c r="B154" s="14" t="s">
        <v>579</v>
      </c>
      <c r="C154" s="15" t="s">
        <v>578</v>
      </c>
      <c r="D154" s="16" t="s">
        <v>177</v>
      </c>
      <c r="E154" s="14" t="s">
        <v>23</v>
      </c>
      <c r="F154" s="17">
        <v>12</v>
      </c>
      <c r="G154" s="17" t="s">
        <v>266</v>
      </c>
      <c r="H154" s="18" t="s">
        <v>24</v>
      </c>
      <c r="I154" s="18" t="s">
        <v>132</v>
      </c>
      <c r="J154" s="18" t="s">
        <v>328</v>
      </c>
      <c r="K154" s="14" t="s">
        <v>140</v>
      </c>
      <c r="L154" s="5">
        <v>45.665717390909101</v>
      </c>
      <c r="M154" s="5">
        <v>2.17858630242424</v>
      </c>
      <c r="N154" s="11">
        <v>41186</v>
      </c>
      <c r="O154" s="28" t="s">
        <v>16</v>
      </c>
      <c r="P154" s="29">
        <v>1.1000000000000001E-2</v>
      </c>
      <c r="Q154" s="54" t="s">
        <v>161</v>
      </c>
      <c r="R154" s="14" t="s">
        <v>26</v>
      </c>
      <c r="S154" s="16" t="s">
        <v>601</v>
      </c>
      <c r="T154" s="53" t="s">
        <v>161</v>
      </c>
      <c r="U154" s="12">
        <f t="shared" si="10"/>
        <v>1.1000000000000001E-2</v>
      </c>
      <c r="V154" s="12">
        <f t="shared" si="11"/>
        <v>5.5000000000000005E-3</v>
      </c>
      <c r="W154" s="12">
        <f t="shared" si="12"/>
        <v>363.63636363636357</v>
      </c>
      <c r="X154" s="12">
        <f t="shared" si="13"/>
        <v>33057.851239669413</v>
      </c>
      <c r="AA154" s="12"/>
      <c r="AD154" s="12" t="s">
        <v>266</v>
      </c>
      <c r="AE154" s="12" t="s">
        <v>553</v>
      </c>
      <c r="AF154" s="12" t="s">
        <v>554</v>
      </c>
      <c r="AG154" s="12" t="s">
        <v>417</v>
      </c>
      <c r="AH154" s="12" t="s">
        <v>366</v>
      </c>
      <c r="AI154" s="12" t="s">
        <v>418</v>
      </c>
      <c r="AJ154" s="12" t="s">
        <v>419</v>
      </c>
      <c r="AK154" s="12" t="s">
        <v>368</v>
      </c>
      <c r="AL154" s="12" t="s">
        <v>420</v>
      </c>
      <c r="AM154" s="12" t="s">
        <v>347</v>
      </c>
      <c r="AN154" s="12" t="s">
        <v>421</v>
      </c>
    </row>
    <row r="155" spans="1:40" ht="15" customHeight="1" x14ac:dyDescent="0.25">
      <c r="A155" s="13">
        <v>122900012</v>
      </c>
      <c r="B155" s="14" t="s">
        <v>579</v>
      </c>
      <c r="C155" s="15" t="s">
        <v>578</v>
      </c>
      <c r="D155" s="16" t="s">
        <v>177</v>
      </c>
      <c r="E155" s="14" t="s">
        <v>23</v>
      </c>
      <c r="F155" s="17">
        <v>12</v>
      </c>
      <c r="G155" s="17" t="s">
        <v>266</v>
      </c>
      <c r="H155" s="18" t="s">
        <v>24</v>
      </c>
      <c r="I155" s="18" t="s">
        <v>132</v>
      </c>
      <c r="J155" s="18" t="s">
        <v>328</v>
      </c>
      <c r="K155" s="14" t="s">
        <v>140</v>
      </c>
      <c r="L155" s="5">
        <v>45.665717390909101</v>
      </c>
      <c r="M155" s="5">
        <v>2.17858630242424</v>
      </c>
      <c r="N155" s="11">
        <v>41186</v>
      </c>
      <c r="O155" s="28" t="s">
        <v>28</v>
      </c>
      <c r="P155" s="29">
        <v>2.6000000000000003E-3</v>
      </c>
      <c r="Q155" s="54" t="s">
        <v>161</v>
      </c>
      <c r="R155" s="14" t="s">
        <v>26</v>
      </c>
      <c r="S155" s="16" t="s">
        <v>601</v>
      </c>
      <c r="T155" s="53" t="s">
        <v>161</v>
      </c>
      <c r="U155" s="12">
        <f t="shared" si="10"/>
        <v>2.6000000000000003E-3</v>
      </c>
      <c r="V155" s="12">
        <f t="shared" si="11"/>
        <v>1.3000000000000002E-3</v>
      </c>
      <c r="W155" s="12">
        <f t="shared" si="12"/>
        <v>1538.4615384615383</v>
      </c>
      <c r="X155" s="12">
        <f t="shared" si="13"/>
        <v>591715.97633136087</v>
      </c>
      <c r="AA155" s="12"/>
      <c r="AD155" s="12" t="s">
        <v>266</v>
      </c>
      <c r="AE155" s="12" t="s">
        <v>553</v>
      </c>
      <c r="AF155" s="12" t="s">
        <v>554</v>
      </c>
      <c r="AG155" s="12" t="s">
        <v>417</v>
      </c>
      <c r="AH155" s="12" t="s">
        <v>366</v>
      </c>
      <c r="AI155" s="12" t="s">
        <v>418</v>
      </c>
      <c r="AJ155" s="12" t="s">
        <v>419</v>
      </c>
      <c r="AK155" s="12" t="s">
        <v>368</v>
      </c>
      <c r="AL155" s="12" t="s">
        <v>420</v>
      </c>
      <c r="AM155" s="12" t="s">
        <v>347</v>
      </c>
      <c r="AN155" s="12" t="s">
        <v>421</v>
      </c>
    </row>
    <row r="156" spans="1:40" ht="15" customHeight="1" x14ac:dyDescent="0.25">
      <c r="A156" s="13">
        <v>122900012</v>
      </c>
      <c r="B156" s="14" t="s">
        <v>579</v>
      </c>
      <c r="C156" s="15" t="s">
        <v>578</v>
      </c>
      <c r="D156" s="16" t="s">
        <v>177</v>
      </c>
      <c r="E156" s="14" t="s">
        <v>23</v>
      </c>
      <c r="F156" s="17">
        <v>12</v>
      </c>
      <c r="G156" s="17" t="s">
        <v>266</v>
      </c>
      <c r="H156" s="18" t="s">
        <v>24</v>
      </c>
      <c r="I156" s="18" t="s">
        <v>132</v>
      </c>
      <c r="J156" s="18" t="s">
        <v>328</v>
      </c>
      <c r="K156" s="14" t="s">
        <v>140</v>
      </c>
      <c r="L156" s="5">
        <v>45.665717390909101</v>
      </c>
      <c r="M156" s="5">
        <v>2.17858630242424</v>
      </c>
      <c r="N156" s="11">
        <v>41186</v>
      </c>
      <c r="O156" s="28" t="s">
        <v>25</v>
      </c>
      <c r="P156" s="29">
        <v>7.0960990252858609E-3</v>
      </c>
      <c r="Q156" s="23">
        <v>5.3394618656109998E-3</v>
      </c>
      <c r="R156" s="14" t="s">
        <v>26</v>
      </c>
      <c r="S156" s="48" t="s">
        <v>161</v>
      </c>
      <c r="T156" s="53" t="s">
        <v>161</v>
      </c>
      <c r="U156" s="12">
        <f t="shared" si="10"/>
        <v>7.0960990252858609E-3</v>
      </c>
      <c r="V156" s="12">
        <f t="shared" si="11"/>
        <v>5.3394618656109998E-3</v>
      </c>
      <c r="W156" s="12">
        <f t="shared" si="12"/>
        <v>248.89988109454944</v>
      </c>
      <c r="X156" s="12">
        <f t="shared" si="13"/>
        <v>35075.592971241364</v>
      </c>
      <c r="AA156" s="12"/>
      <c r="AD156" s="12" t="s">
        <v>266</v>
      </c>
      <c r="AE156" s="12" t="s">
        <v>553</v>
      </c>
      <c r="AF156" s="12" t="s">
        <v>554</v>
      </c>
      <c r="AG156" s="12" t="s">
        <v>417</v>
      </c>
      <c r="AH156" s="12" t="s">
        <v>366</v>
      </c>
      <c r="AI156" s="12" t="s">
        <v>418</v>
      </c>
      <c r="AJ156" s="12" t="s">
        <v>419</v>
      </c>
      <c r="AK156" s="12" t="s">
        <v>368</v>
      </c>
      <c r="AL156" s="12" t="s">
        <v>420</v>
      </c>
      <c r="AM156" s="12" t="s">
        <v>347</v>
      </c>
      <c r="AN156" s="12" t="s">
        <v>421</v>
      </c>
    </row>
    <row r="157" spans="1:40" ht="15" customHeight="1" x14ac:dyDescent="0.25">
      <c r="A157" s="22">
        <v>131720030</v>
      </c>
      <c r="B157" s="14" t="s">
        <v>579</v>
      </c>
      <c r="C157" s="15" t="s">
        <v>578</v>
      </c>
      <c r="D157" s="16" t="s">
        <v>177</v>
      </c>
      <c r="E157" s="22" t="s">
        <v>23</v>
      </c>
      <c r="F157" s="8" t="s">
        <v>220</v>
      </c>
      <c r="G157" s="8" t="s">
        <v>220</v>
      </c>
      <c r="H157" s="8" t="s">
        <v>75</v>
      </c>
      <c r="I157" s="18" t="s">
        <v>132</v>
      </c>
      <c r="J157" s="18" t="s">
        <v>245</v>
      </c>
      <c r="K157" s="22" t="s">
        <v>89</v>
      </c>
      <c r="L157" s="22">
        <v>45.401052</v>
      </c>
      <c r="M157" s="22">
        <v>2.3971309999999999</v>
      </c>
      <c r="N157" s="11">
        <v>41430.572916666701</v>
      </c>
      <c r="O157" s="2" t="s">
        <v>13</v>
      </c>
      <c r="P157" s="29">
        <v>1.24420919974795E-3</v>
      </c>
      <c r="Q157" s="54" t="s">
        <v>161</v>
      </c>
      <c r="R157" s="22" t="s">
        <v>26</v>
      </c>
      <c r="S157" s="16" t="s">
        <v>601</v>
      </c>
      <c r="T157" s="53" t="s">
        <v>161</v>
      </c>
      <c r="U157" s="12">
        <f t="shared" si="10"/>
        <v>1.24420919974795E-3</v>
      </c>
      <c r="V157" s="12">
        <f t="shared" si="11"/>
        <v>6.2210459987397499E-4</v>
      </c>
      <c r="W157" s="12">
        <f t="shared" si="12"/>
        <v>3214.8934446155149</v>
      </c>
      <c r="X157" s="12">
        <f t="shared" si="13"/>
        <v>2583884.9650579528</v>
      </c>
      <c r="AA157" s="12"/>
      <c r="AD157" s="12" t="s">
        <v>220</v>
      </c>
      <c r="AE157" s="12" t="s">
        <v>507</v>
      </c>
      <c r="AF157" s="12" t="s">
        <v>508</v>
      </c>
      <c r="AG157" s="12" t="s">
        <v>509</v>
      </c>
      <c r="AH157" s="12" t="s">
        <v>352</v>
      </c>
      <c r="AI157" s="12" t="s">
        <v>361</v>
      </c>
      <c r="AJ157" s="12" t="s">
        <v>344</v>
      </c>
      <c r="AK157" s="12" t="s">
        <v>368</v>
      </c>
      <c r="AL157" s="12" t="s">
        <v>148</v>
      </c>
      <c r="AM157" s="12" t="s">
        <v>347</v>
      </c>
      <c r="AN157" s="12" t="s">
        <v>510</v>
      </c>
    </row>
    <row r="158" spans="1:40" ht="15" customHeight="1" x14ac:dyDescent="0.25">
      <c r="A158" s="13">
        <v>122900012</v>
      </c>
      <c r="B158" s="14" t="s">
        <v>579</v>
      </c>
      <c r="C158" s="15" t="s">
        <v>578</v>
      </c>
      <c r="D158" s="16" t="s">
        <v>177</v>
      </c>
      <c r="E158" s="14" t="s">
        <v>23</v>
      </c>
      <c r="F158" s="17">
        <v>12</v>
      </c>
      <c r="G158" s="17" t="s">
        <v>266</v>
      </c>
      <c r="H158" s="18" t="s">
        <v>24</v>
      </c>
      <c r="I158" s="18" t="s">
        <v>132</v>
      </c>
      <c r="J158" s="18" t="s">
        <v>328</v>
      </c>
      <c r="K158" s="14" t="s">
        <v>140</v>
      </c>
      <c r="L158" s="5">
        <v>45.665717390909101</v>
      </c>
      <c r="M158" s="4">
        <v>2.17858630242424</v>
      </c>
      <c r="N158" s="11">
        <v>41186</v>
      </c>
      <c r="O158" s="28" t="s">
        <v>27</v>
      </c>
      <c r="P158" s="29">
        <v>9.4095960494479103E-2</v>
      </c>
      <c r="Q158" s="21">
        <v>5.1961119616617694E-2</v>
      </c>
      <c r="R158" s="14" t="s">
        <v>26</v>
      </c>
      <c r="S158" s="48" t="s">
        <v>161</v>
      </c>
      <c r="T158" s="53" t="s">
        <v>161</v>
      </c>
      <c r="U158" s="12">
        <f t="shared" si="10"/>
        <v>9.4095960494479103E-2</v>
      </c>
      <c r="V158" s="12">
        <f t="shared" si="11"/>
        <v>5.1961119616617694E-2</v>
      </c>
      <c r="W158" s="12">
        <f t="shared" si="12"/>
        <v>34.850898485775872</v>
      </c>
      <c r="X158" s="12">
        <f t="shared" si="13"/>
        <v>370.37613838715936</v>
      </c>
      <c r="AA158" s="12"/>
      <c r="AD158" s="12" t="s">
        <v>266</v>
      </c>
      <c r="AE158" s="12" t="s">
        <v>553</v>
      </c>
      <c r="AF158" s="12" t="s">
        <v>554</v>
      </c>
      <c r="AG158" s="12" t="s">
        <v>417</v>
      </c>
      <c r="AH158" s="12" t="s">
        <v>366</v>
      </c>
      <c r="AI158" s="12" t="s">
        <v>418</v>
      </c>
      <c r="AJ158" s="12" t="s">
        <v>419</v>
      </c>
      <c r="AK158" s="12" t="s">
        <v>368</v>
      </c>
      <c r="AL158" s="12" t="s">
        <v>420</v>
      </c>
      <c r="AM158" s="12" t="s">
        <v>347</v>
      </c>
      <c r="AN158" s="12" t="s">
        <v>421</v>
      </c>
    </row>
    <row r="159" spans="1:40" ht="15" customHeight="1" x14ac:dyDescent="0.25">
      <c r="A159" s="22">
        <v>131720031</v>
      </c>
      <c r="B159" s="14" t="s">
        <v>579</v>
      </c>
      <c r="C159" s="15" t="s">
        <v>578</v>
      </c>
      <c r="D159" s="16" t="s">
        <v>177</v>
      </c>
      <c r="E159" s="22" t="s">
        <v>23</v>
      </c>
      <c r="F159" s="8" t="s">
        <v>221</v>
      </c>
      <c r="G159" s="8" t="s">
        <v>221</v>
      </c>
      <c r="H159" s="8" t="s">
        <v>75</v>
      </c>
      <c r="I159" s="18" t="s">
        <v>132</v>
      </c>
      <c r="J159" s="18" t="s">
        <v>245</v>
      </c>
      <c r="K159" s="22" t="s">
        <v>90</v>
      </c>
      <c r="L159" s="22">
        <v>45.416558000000002</v>
      </c>
      <c r="M159" s="12">
        <v>2.3694739999999999</v>
      </c>
      <c r="N159" s="11">
        <v>41430.503472222197</v>
      </c>
      <c r="O159" s="2" t="s">
        <v>13</v>
      </c>
      <c r="P159" s="29">
        <v>1.24420919974795E-3</v>
      </c>
      <c r="Q159" s="54" t="s">
        <v>161</v>
      </c>
      <c r="R159" s="22" t="s">
        <v>26</v>
      </c>
      <c r="S159" s="16" t="s">
        <v>601</v>
      </c>
      <c r="T159" s="53" t="s">
        <v>161</v>
      </c>
      <c r="U159" s="12">
        <f t="shared" si="10"/>
        <v>1.24420919974795E-3</v>
      </c>
      <c r="V159" s="12">
        <f t="shared" si="11"/>
        <v>6.2210459987397499E-4</v>
      </c>
      <c r="W159" s="12">
        <f t="shared" si="12"/>
        <v>3214.8934446155149</v>
      </c>
      <c r="X159" s="12">
        <f t="shared" si="13"/>
        <v>2583884.9650579528</v>
      </c>
      <c r="AA159" s="12"/>
      <c r="AD159" s="12" t="s">
        <v>221</v>
      </c>
      <c r="AE159" s="12" t="s">
        <v>400</v>
      </c>
      <c r="AF159" s="12" t="s">
        <v>401</v>
      </c>
      <c r="AG159" s="12" t="s">
        <v>402</v>
      </c>
      <c r="AH159" s="12" t="s">
        <v>374</v>
      </c>
      <c r="AI159" s="12" t="s">
        <v>403</v>
      </c>
      <c r="AJ159" s="12" t="s">
        <v>376</v>
      </c>
      <c r="AK159" s="12" t="s">
        <v>368</v>
      </c>
      <c r="AL159" s="12">
        <v>14</v>
      </c>
      <c r="AM159" s="12" t="s">
        <v>404</v>
      </c>
      <c r="AN159" s="12" t="s">
        <v>405</v>
      </c>
    </row>
    <row r="160" spans="1:40" ht="15" customHeight="1" x14ac:dyDescent="0.25">
      <c r="A160" s="13">
        <v>122900013</v>
      </c>
      <c r="B160" s="14" t="s">
        <v>579</v>
      </c>
      <c r="C160" s="15" t="s">
        <v>602</v>
      </c>
      <c r="D160" s="16" t="s">
        <v>177</v>
      </c>
      <c r="E160" s="14" t="s">
        <v>23</v>
      </c>
      <c r="F160" s="18" t="s">
        <v>29</v>
      </c>
      <c r="G160" s="17" t="s">
        <v>267</v>
      </c>
      <c r="H160" s="18" t="s">
        <v>24</v>
      </c>
      <c r="I160" s="18" t="s">
        <v>133</v>
      </c>
      <c r="J160" s="18" t="s">
        <v>328</v>
      </c>
      <c r="K160" s="14" t="s">
        <v>30</v>
      </c>
      <c r="L160" s="5">
        <v>45.666027618709698</v>
      </c>
      <c r="M160" s="4">
        <v>2.0920335470967801</v>
      </c>
      <c r="N160" s="11">
        <v>41186</v>
      </c>
      <c r="O160" s="28" t="s">
        <v>22</v>
      </c>
      <c r="P160" s="29">
        <v>3.61282572557522E-4</v>
      </c>
      <c r="Q160" s="21">
        <v>7.5438015876564893E-5</v>
      </c>
      <c r="R160" s="14" t="s">
        <v>26</v>
      </c>
      <c r="S160" s="48" t="s">
        <v>161</v>
      </c>
      <c r="T160" s="53" t="s">
        <v>161</v>
      </c>
      <c r="U160" s="12">
        <f t="shared" si="10"/>
        <v>3.61282572557522E-4</v>
      </c>
      <c r="V160" s="12">
        <f t="shared" si="11"/>
        <v>7.5438015876564893E-5</v>
      </c>
      <c r="W160" s="12">
        <f t="shared" si="12"/>
        <v>63484.323791627183</v>
      </c>
      <c r="X160" s="12">
        <f t="shared" si="13"/>
        <v>175719308.41341498</v>
      </c>
      <c r="AA160" s="12"/>
      <c r="AD160" s="12" t="s">
        <v>267</v>
      </c>
      <c r="AE160" s="12" t="s">
        <v>555</v>
      </c>
      <c r="AF160" s="12" t="s">
        <v>556</v>
      </c>
      <c r="AG160" s="12" t="s">
        <v>365</v>
      </c>
      <c r="AH160" s="12" t="s">
        <v>366</v>
      </c>
      <c r="AI160" s="12" t="s">
        <v>367</v>
      </c>
      <c r="AJ160" s="12" t="s">
        <v>354</v>
      </c>
      <c r="AK160" s="12" t="s">
        <v>368</v>
      </c>
      <c r="AL160" s="12" t="s">
        <v>369</v>
      </c>
      <c r="AM160" s="12" t="s">
        <v>347</v>
      </c>
      <c r="AN160" s="12" t="s">
        <v>557</v>
      </c>
    </row>
    <row r="161" spans="1:40" ht="15" customHeight="1" x14ac:dyDescent="0.25">
      <c r="A161" s="13">
        <v>122900013</v>
      </c>
      <c r="B161" s="14" t="s">
        <v>579</v>
      </c>
      <c r="C161" s="15" t="s">
        <v>602</v>
      </c>
      <c r="D161" s="16" t="s">
        <v>177</v>
      </c>
      <c r="E161" s="14" t="s">
        <v>23</v>
      </c>
      <c r="F161" s="18" t="s">
        <v>29</v>
      </c>
      <c r="G161" s="17" t="s">
        <v>267</v>
      </c>
      <c r="H161" s="18" t="s">
        <v>24</v>
      </c>
      <c r="I161" s="18" t="s">
        <v>133</v>
      </c>
      <c r="J161" s="18" t="s">
        <v>328</v>
      </c>
      <c r="K161" s="14" t="s">
        <v>30</v>
      </c>
      <c r="L161" s="5">
        <v>45.666027618709698</v>
      </c>
      <c r="M161" s="4">
        <v>2.0920335470967801</v>
      </c>
      <c r="N161" s="11">
        <v>41186</v>
      </c>
      <c r="O161" s="28" t="s">
        <v>16</v>
      </c>
      <c r="P161" s="29">
        <v>3.3000000000000002E-2</v>
      </c>
      <c r="Q161" s="21">
        <v>1.5179999999999999E-2</v>
      </c>
      <c r="R161" s="14" t="s">
        <v>26</v>
      </c>
      <c r="S161" s="48" t="s">
        <v>161</v>
      </c>
      <c r="T161" s="53" t="s">
        <v>161</v>
      </c>
      <c r="U161" s="12">
        <f t="shared" si="10"/>
        <v>3.3000000000000002E-2</v>
      </c>
      <c r="V161" s="12">
        <f t="shared" si="11"/>
        <v>1.5179999999999999E-2</v>
      </c>
      <c r="W161" s="12">
        <f t="shared" si="12"/>
        <v>143.20902789711866</v>
      </c>
      <c r="X161" s="12">
        <f t="shared" si="13"/>
        <v>4339.6675120338987</v>
      </c>
      <c r="AA161" s="12"/>
      <c r="AD161" s="12" t="s">
        <v>267</v>
      </c>
      <c r="AE161" s="12" t="s">
        <v>555</v>
      </c>
      <c r="AF161" s="12" t="s">
        <v>556</v>
      </c>
      <c r="AG161" s="12" t="s">
        <v>365</v>
      </c>
      <c r="AH161" s="12" t="s">
        <v>366</v>
      </c>
      <c r="AI161" s="12" t="s">
        <v>367</v>
      </c>
      <c r="AJ161" s="12" t="s">
        <v>354</v>
      </c>
      <c r="AK161" s="12" t="s">
        <v>368</v>
      </c>
      <c r="AL161" s="12" t="s">
        <v>369</v>
      </c>
      <c r="AM161" s="12" t="s">
        <v>347</v>
      </c>
      <c r="AN161" s="12" t="s">
        <v>557</v>
      </c>
    </row>
    <row r="162" spans="1:40" ht="15" customHeight="1" x14ac:dyDescent="0.25">
      <c r="A162" s="13">
        <v>122900013</v>
      </c>
      <c r="B162" s="14" t="s">
        <v>579</v>
      </c>
      <c r="C162" s="15" t="s">
        <v>602</v>
      </c>
      <c r="D162" s="16" t="s">
        <v>177</v>
      </c>
      <c r="E162" s="14" t="s">
        <v>23</v>
      </c>
      <c r="F162" s="18" t="s">
        <v>29</v>
      </c>
      <c r="G162" s="17" t="s">
        <v>267</v>
      </c>
      <c r="H162" s="18" t="s">
        <v>24</v>
      </c>
      <c r="I162" s="18" t="s">
        <v>133</v>
      </c>
      <c r="J162" s="18" t="s">
        <v>328</v>
      </c>
      <c r="K162" s="14" t="s">
        <v>30</v>
      </c>
      <c r="L162" s="5">
        <v>45.666027618709698</v>
      </c>
      <c r="M162" s="4">
        <v>2.0920335470967801</v>
      </c>
      <c r="N162" s="11">
        <v>41186</v>
      </c>
      <c r="O162" s="28" t="s">
        <v>28</v>
      </c>
      <c r="P162" s="29">
        <v>7.62685745342677E-3</v>
      </c>
      <c r="Q162" s="21">
        <v>1.86195319357054E-3</v>
      </c>
      <c r="R162" s="14" t="s">
        <v>26</v>
      </c>
      <c r="S162" s="48" t="s">
        <v>161</v>
      </c>
      <c r="T162" s="53" t="s">
        <v>161</v>
      </c>
      <c r="U162" s="12">
        <f t="shared" si="10"/>
        <v>7.62685745342677E-3</v>
      </c>
      <c r="V162" s="12">
        <f t="shared" si="11"/>
        <v>1.86195319357054E-3</v>
      </c>
      <c r="W162" s="12">
        <f t="shared" si="12"/>
        <v>2199.9261940308379</v>
      </c>
      <c r="X162" s="12">
        <f t="shared" si="13"/>
        <v>288444.64544730732</v>
      </c>
      <c r="AA162" s="12"/>
      <c r="AD162" s="12" t="s">
        <v>267</v>
      </c>
      <c r="AE162" s="12" t="s">
        <v>555</v>
      </c>
      <c r="AF162" s="12" t="s">
        <v>556</v>
      </c>
      <c r="AG162" s="12" t="s">
        <v>365</v>
      </c>
      <c r="AH162" s="12" t="s">
        <v>366</v>
      </c>
      <c r="AI162" s="12" t="s">
        <v>367</v>
      </c>
      <c r="AJ162" s="12" t="s">
        <v>354</v>
      </c>
      <c r="AK162" s="12" t="s">
        <v>368</v>
      </c>
      <c r="AL162" s="12" t="s">
        <v>369</v>
      </c>
      <c r="AM162" s="12" t="s">
        <v>347</v>
      </c>
      <c r="AN162" s="12" t="s">
        <v>557</v>
      </c>
    </row>
    <row r="163" spans="1:40" ht="15" customHeight="1" x14ac:dyDescent="0.25">
      <c r="A163" s="22">
        <v>131720032</v>
      </c>
      <c r="B163" s="14" t="s">
        <v>579</v>
      </c>
      <c r="C163" s="15" t="s">
        <v>603</v>
      </c>
      <c r="D163" s="16" t="s">
        <v>177</v>
      </c>
      <c r="E163" s="22" t="s">
        <v>23</v>
      </c>
      <c r="F163" s="8" t="s">
        <v>87</v>
      </c>
      <c r="G163" s="17" t="s">
        <v>285</v>
      </c>
      <c r="H163" s="8" t="s">
        <v>75</v>
      </c>
      <c r="I163" s="22"/>
      <c r="J163" s="18" t="s">
        <v>245</v>
      </c>
      <c r="K163" s="22" t="s">
        <v>88</v>
      </c>
      <c r="L163" s="22">
        <v>45.392487000000003</v>
      </c>
      <c r="M163" s="12">
        <v>2.3641130000000001</v>
      </c>
      <c r="N163" s="11">
        <v>41430.416666666701</v>
      </c>
      <c r="O163" s="2" t="s">
        <v>13</v>
      </c>
      <c r="P163" s="29">
        <v>1.24420919974795E-3</v>
      </c>
      <c r="Q163" s="54" t="s">
        <v>161</v>
      </c>
      <c r="R163" s="22" t="s">
        <v>26</v>
      </c>
      <c r="S163" s="16" t="s">
        <v>601</v>
      </c>
      <c r="T163" s="53" t="s">
        <v>161</v>
      </c>
      <c r="U163" s="12">
        <f t="shared" si="10"/>
        <v>1.24420919974795E-3</v>
      </c>
      <c r="V163" s="12">
        <f t="shared" si="11"/>
        <v>6.2210459987397499E-4</v>
      </c>
      <c r="W163" s="12">
        <f t="shared" si="12"/>
        <v>3214.8934446155149</v>
      </c>
      <c r="X163" s="12">
        <f t="shared" si="13"/>
        <v>2583884.9650579528</v>
      </c>
      <c r="AA163" s="12"/>
      <c r="AD163" s="12" t="s">
        <v>285</v>
      </c>
      <c r="AE163" s="12" t="s">
        <v>413</v>
      </c>
      <c r="AF163" s="12" t="s">
        <v>414</v>
      </c>
      <c r="AG163" s="12" t="s">
        <v>402</v>
      </c>
      <c r="AH163" s="12" t="s">
        <v>374</v>
      </c>
      <c r="AI163" s="12" t="s">
        <v>403</v>
      </c>
      <c r="AJ163" s="12" t="s">
        <v>376</v>
      </c>
      <c r="AK163" s="12" t="s">
        <v>368</v>
      </c>
      <c r="AL163" s="12">
        <v>14</v>
      </c>
      <c r="AM163" s="12" t="s">
        <v>404</v>
      </c>
      <c r="AN163" s="12" t="s">
        <v>405</v>
      </c>
    </row>
    <row r="164" spans="1:40" ht="15" customHeight="1" x14ac:dyDescent="0.25">
      <c r="A164" s="13">
        <v>122900013</v>
      </c>
      <c r="B164" s="14" t="s">
        <v>579</v>
      </c>
      <c r="C164" s="15" t="s">
        <v>602</v>
      </c>
      <c r="D164" s="16" t="s">
        <v>177</v>
      </c>
      <c r="E164" s="14" t="s">
        <v>23</v>
      </c>
      <c r="F164" s="18" t="s">
        <v>29</v>
      </c>
      <c r="G164" s="17" t="s">
        <v>267</v>
      </c>
      <c r="H164" s="18" t="s">
        <v>24</v>
      </c>
      <c r="I164" s="18" t="s">
        <v>133</v>
      </c>
      <c r="J164" s="18" t="s">
        <v>328</v>
      </c>
      <c r="K164" s="14" t="s">
        <v>30</v>
      </c>
      <c r="L164" s="5">
        <v>45.666027618709698</v>
      </c>
      <c r="M164" s="4">
        <v>2.0920335470967801</v>
      </c>
      <c r="N164" s="11">
        <v>41186</v>
      </c>
      <c r="O164" s="28" t="s">
        <v>25</v>
      </c>
      <c r="P164" s="29">
        <v>8.8595448622108192E-2</v>
      </c>
      <c r="Q164" s="21">
        <v>2.24502190410889E-2</v>
      </c>
      <c r="R164" s="14" t="s">
        <v>26</v>
      </c>
      <c r="S164" s="48" t="s">
        <v>161</v>
      </c>
      <c r="T164" s="53" t="s">
        <v>161</v>
      </c>
      <c r="U164" s="12">
        <f t="shared" si="10"/>
        <v>8.8595448622108192E-2</v>
      </c>
      <c r="V164" s="12">
        <f t="shared" si="11"/>
        <v>2.24502190410889E-2</v>
      </c>
      <c r="W164" s="12">
        <f t="shared" si="12"/>
        <v>175.78031820066744</v>
      </c>
      <c r="X164" s="12">
        <f t="shared" si="13"/>
        <v>1984.0784254102534</v>
      </c>
      <c r="AA164" s="12"/>
      <c r="AD164" s="12" t="s">
        <v>267</v>
      </c>
      <c r="AE164" s="12" t="s">
        <v>555</v>
      </c>
      <c r="AF164" s="12" t="s">
        <v>556</v>
      </c>
      <c r="AG164" s="12" t="s">
        <v>365</v>
      </c>
      <c r="AH164" s="12" t="s">
        <v>366</v>
      </c>
      <c r="AI164" s="12" t="s">
        <v>367</v>
      </c>
      <c r="AJ164" s="12" t="s">
        <v>354</v>
      </c>
      <c r="AK164" s="12" t="s">
        <v>368</v>
      </c>
      <c r="AL164" s="12" t="s">
        <v>369</v>
      </c>
      <c r="AM164" s="12" t="s">
        <v>347</v>
      </c>
      <c r="AN164" s="12" t="s">
        <v>557</v>
      </c>
    </row>
    <row r="165" spans="1:40" ht="15" customHeight="1" x14ac:dyDescent="0.25">
      <c r="A165" s="13">
        <v>122900013</v>
      </c>
      <c r="B165" s="14" t="s">
        <v>579</v>
      </c>
      <c r="C165" s="15" t="s">
        <v>602</v>
      </c>
      <c r="D165" s="16" t="s">
        <v>177</v>
      </c>
      <c r="E165" s="14" t="s">
        <v>23</v>
      </c>
      <c r="F165" s="18" t="s">
        <v>29</v>
      </c>
      <c r="G165" s="17" t="s">
        <v>267</v>
      </c>
      <c r="H165" s="18" t="s">
        <v>24</v>
      </c>
      <c r="I165" s="18" t="s">
        <v>133</v>
      </c>
      <c r="J165" s="18" t="s">
        <v>328</v>
      </c>
      <c r="K165" s="14" t="s">
        <v>30</v>
      </c>
      <c r="L165" s="5">
        <v>45.666027618709698</v>
      </c>
      <c r="M165" s="4">
        <v>2.0920335470967801</v>
      </c>
      <c r="N165" s="11">
        <v>41186</v>
      </c>
      <c r="O165" s="28" t="s">
        <v>27</v>
      </c>
      <c r="P165" s="29">
        <v>0.166238723850408</v>
      </c>
      <c r="Q165" s="21">
        <v>7.0024042583688995E-2</v>
      </c>
      <c r="R165" s="14" t="s">
        <v>26</v>
      </c>
      <c r="S165" s="48" t="s">
        <v>161</v>
      </c>
      <c r="T165" s="53" t="s">
        <v>161</v>
      </c>
      <c r="U165" s="12">
        <f t="shared" si="10"/>
        <v>0.166238723850408</v>
      </c>
      <c r="V165" s="12">
        <f t="shared" si="11"/>
        <v>7.0024042583688995E-2</v>
      </c>
      <c r="W165" s="12">
        <f t="shared" si="12"/>
        <v>33.902977169328054</v>
      </c>
      <c r="X165" s="12">
        <f t="shared" si="13"/>
        <v>203.94151485327853</v>
      </c>
      <c r="AA165" s="12"/>
      <c r="AD165" s="12" t="s">
        <v>267</v>
      </c>
      <c r="AE165" s="12" t="s">
        <v>555</v>
      </c>
      <c r="AF165" s="12" t="s">
        <v>556</v>
      </c>
      <c r="AG165" s="12" t="s">
        <v>365</v>
      </c>
      <c r="AH165" s="12" t="s">
        <v>366</v>
      </c>
      <c r="AI165" s="12" t="s">
        <v>367</v>
      </c>
      <c r="AJ165" s="12" t="s">
        <v>354</v>
      </c>
      <c r="AK165" s="12" t="s">
        <v>368</v>
      </c>
      <c r="AL165" s="12" t="s">
        <v>369</v>
      </c>
      <c r="AM165" s="12" t="s">
        <v>347</v>
      </c>
      <c r="AN165" s="12" t="s">
        <v>557</v>
      </c>
    </row>
    <row r="166" spans="1:40" ht="15" customHeight="1" x14ac:dyDescent="0.25">
      <c r="A166" s="22">
        <v>131720033</v>
      </c>
      <c r="B166" s="14" t="s">
        <v>579</v>
      </c>
      <c r="C166" s="15" t="s">
        <v>578</v>
      </c>
      <c r="D166" s="16" t="s">
        <v>177</v>
      </c>
      <c r="E166" s="22" t="s">
        <v>23</v>
      </c>
      <c r="F166" s="8" t="s">
        <v>74</v>
      </c>
      <c r="G166" s="17" t="s">
        <v>286</v>
      </c>
      <c r="H166" s="8" t="s">
        <v>75</v>
      </c>
      <c r="I166" s="22"/>
      <c r="J166" s="18" t="s">
        <v>245</v>
      </c>
      <c r="K166" s="22" t="s">
        <v>76</v>
      </c>
      <c r="L166" s="22">
        <v>45.364649999999997</v>
      </c>
      <c r="M166" s="12">
        <v>2.3679941000000002</v>
      </c>
      <c r="N166" s="11">
        <v>41430.645833333299</v>
      </c>
      <c r="O166" s="2" t="s">
        <v>13</v>
      </c>
      <c r="P166" s="29">
        <v>1.24420919974795E-3</v>
      </c>
      <c r="Q166" s="54" t="s">
        <v>161</v>
      </c>
      <c r="R166" s="22" t="s">
        <v>26</v>
      </c>
      <c r="S166" s="16" t="s">
        <v>601</v>
      </c>
      <c r="T166" s="53" t="s">
        <v>161</v>
      </c>
      <c r="U166" s="12">
        <f t="shared" si="10"/>
        <v>1.24420919974795E-3</v>
      </c>
      <c r="V166" s="12">
        <f t="shared" si="11"/>
        <v>6.2210459987397499E-4</v>
      </c>
      <c r="W166" s="12">
        <f t="shared" si="12"/>
        <v>3214.8934446155149</v>
      </c>
      <c r="X166" s="12">
        <f t="shared" si="13"/>
        <v>2583884.9650579528</v>
      </c>
      <c r="AA166" s="12"/>
      <c r="AD166" s="12" t="s">
        <v>286</v>
      </c>
      <c r="AE166" s="12" t="s">
        <v>478</v>
      </c>
      <c r="AF166" s="12" t="s">
        <v>479</v>
      </c>
      <c r="AG166" s="12" t="s">
        <v>402</v>
      </c>
      <c r="AH166" s="12" t="s">
        <v>374</v>
      </c>
      <c r="AI166" s="12" t="s">
        <v>403</v>
      </c>
      <c r="AJ166" s="12" t="s">
        <v>376</v>
      </c>
      <c r="AK166" s="12" t="s">
        <v>368</v>
      </c>
      <c r="AL166" s="12">
        <v>14</v>
      </c>
      <c r="AM166" s="12" t="s">
        <v>404</v>
      </c>
      <c r="AN166" s="12" t="s">
        <v>405</v>
      </c>
    </row>
    <row r="167" spans="1:40" ht="15" customHeight="1" x14ac:dyDescent="0.25">
      <c r="A167" s="13">
        <v>122900014</v>
      </c>
      <c r="B167" s="14" t="s">
        <v>579</v>
      </c>
      <c r="C167" s="15" t="s">
        <v>578</v>
      </c>
      <c r="D167" s="16" t="s">
        <v>177</v>
      </c>
      <c r="E167" s="14" t="s">
        <v>23</v>
      </c>
      <c r="F167" s="17">
        <v>32</v>
      </c>
      <c r="G167" s="17" t="s">
        <v>268</v>
      </c>
      <c r="H167" s="18" t="s">
        <v>39</v>
      </c>
      <c r="I167" s="18" t="s">
        <v>324</v>
      </c>
      <c r="J167" s="18" t="s">
        <v>327</v>
      </c>
      <c r="K167" s="14" t="s">
        <v>40</v>
      </c>
      <c r="L167" s="5">
        <v>45.3176135770833</v>
      </c>
      <c r="M167" s="4">
        <v>1.7978560479166701</v>
      </c>
      <c r="N167" s="11">
        <v>41185</v>
      </c>
      <c r="O167" s="28" t="s">
        <v>22</v>
      </c>
      <c r="P167" s="29">
        <v>5.9999999999999995E-5</v>
      </c>
      <c r="Q167" s="54" t="s">
        <v>161</v>
      </c>
      <c r="R167" s="14" t="s">
        <v>26</v>
      </c>
      <c r="S167" s="16" t="s">
        <v>601</v>
      </c>
      <c r="T167" s="53" t="s">
        <v>161</v>
      </c>
      <c r="U167" s="12">
        <f t="shared" si="10"/>
        <v>5.9999999999999995E-5</v>
      </c>
      <c r="V167" s="12">
        <f t="shared" si="11"/>
        <v>2.9999999999999997E-5</v>
      </c>
      <c r="W167" s="12">
        <f t="shared" si="12"/>
        <v>66666.666666666672</v>
      </c>
      <c r="X167" s="12">
        <f t="shared" si="13"/>
        <v>1111111111.1111112</v>
      </c>
      <c r="AA167" s="12"/>
      <c r="AD167" s="12" t="s">
        <v>268</v>
      </c>
      <c r="AE167" s="12" t="s">
        <v>465</v>
      </c>
      <c r="AF167" s="12" t="s">
        <v>466</v>
      </c>
      <c r="AG167" s="12" t="s">
        <v>467</v>
      </c>
      <c r="AH167" s="12" t="s">
        <v>374</v>
      </c>
      <c r="AI167" s="12" t="s">
        <v>468</v>
      </c>
      <c r="AJ167" s="12" t="s">
        <v>354</v>
      </c>
      <c r="AK167" s="12" t="s">
        <v>368</v>
      </c>
      <c r="AL167" s="12" t="s">
        <v>469</v>
      </c>
      <c r="AM167" s="12" t="s">
        <v>347</v>
      </c>
      <c r="AN167" s="12" t="s">
        <v>470</v>
      </c>
    </row>
    <row r="168" spans="1:40" ht="15" customHeight="1" x14ac:dyDescent="0.25">
      <c r="A168" s="13">
        <v>122900014</v>
      </c>
      <c r="B168" s="14" t="s">
        <v>579</v>
      </c>
      <c r="C168" s="15" t="s">
        <v>578</v>
      </c>
      <c r="D168" s="16" t="s">
        <v>177</v>
      </c>
      <c r="E168" s="14" t="s">
        <v>23</v>
      </c>
      <c r="F168" s="17">
        <v>32</v>
      </c>
      <c r="G168" s="17" t="s">
        <v>268</v>
      </c>
      <c r="H168" s="18" t="s">
        <v>39</v>
      </c>
      <c r="I168" s="18" t="s">
        <v>324</v>
      </c>
      <c r="J168" s="18" t="s">
        <v>327</v>
      </c>
      <c r="K168" s="14" t="s">
        <v>40</v>
      </c>
      <c r="L168" s="5">
        <v>45.3176135770833</v>
      </c>
      <c r="M168" s="4">
        <v>1.7978560479166701</v>
      </c>
      <c r="N168" s="11">
        <v>41185</v>
      </c>
      <c r="O168" s="28" t="s">
        <v>16</v>
      </c>
      <c r="P168" s="29">
        <v>1.3000000000000001E-2</v>
      </c>
      <c r="Q168" s="54" t="s">
        <v>161</v>
      </c>
      <c r="R168" s="14" t="s">
        <v>26</v>
      </c>
      <c r="S168" s="16" t="s">
        <v>601</v>
      </c>
      <c r="T168" s="53" t="s">
        <v>161</v>
      </c>
      <c r="U168" s="12">
        <f t="shared" si="10"/>
        <v>1.3000000000000001E-2</v>
      </c>
      <c r="V168" s="12">
        <f t="shared" si="11"/>
        <v>6.5000000000000006E-3</v>
      </c>
      <c r="W168" s="12">
        <f t="shared" si="12"/>
        <v>307.69230769230762</v>
      </c>
      <c r="X168" s="12">
        <f t="shared" si="13"/>
        <v>23668.639053254432</v>
      </c>
      <c r="AA168" s="12"/>
      <c r="AD168" s="12" t="s">
        <v>268</v>
      </c>
      <c r="AE168" s="12" t="s">
        <v>465</v>
      </c>
      <c r="AF168" s="12" t="s">
        <v>466</v>
      </c>
      <c r="AG168" s="12" t="s">
        <v>467</v>
      </c>
      <c r="AH168" s="12" t="s">
        <v>374</v>
      </c>
      <c r="AI168" s="12" t="s">
        <v>468</v>
      </c>
      <c r="AJ168" s="12" t="s">
        <v>354</v>
      </c>
      <c r="AK168" s="12" t="s">
        <v>368</v>
      </c>
      <c r="AL168" s="12" t="s">
        <v>469</v>
      </c>
      <c r="AM168" s="12" t="s">
        <v>347</v>
      </c>
      <c r="AN168" s="12" t="s">
        <v>470</v>
      </c>
    </row>
    <row r="169" spans="1:40" ht="15" customHeight="1" x14ac:dyDescent="0.25">
      <c r="A169" s="13">
        <v>122900014</v>
      </c>
      <c r="B169" s="14" t="s">
        <v>579</v>
      </c>
      <c r="C169" s="15" t="s">
        <v>578</v>
      </c>
      <c r="D169" s="16" t="s">
        <v>177</v>
      </c>
      <c r="E169" s="14" t="s">
        <v>23</v>
      </c>
      <c r="F169" s="17">
        <v>32</v>
      </c>
      <c r="G169" s="17" t="s">
        <v>268</v>
      </c>
      <c r="H169" s="18" t="s">
        <v>39</v>
      </c>
      <c r="I169" s="18" t="s">
        <v>324</v>
      </c>
      <c r="J169" s="18" t="s">
        <v>327</v>
      </c>
      <c r="K169" s="14" t="s">
        <v>40</v>
      </c>
      <c r="L169" s="5">
        <v>45.3176135770833</v>
      </c>
      <c r="M169" s="4">
        <v>1.7978560479166701</v>
      </c>
      <c r="N169" s="11">
        <v>41185</v>
      </c>
      <c r="O169" s="28" t="s">
        <v>28</v>
      </c>
      <c r="P169" s="29">
        <v>2.6000000000000003E-3</v>
      </c>
      <c r="Q169" s="54" t="s">
        <v>161</v>
      </c>
      <c r="R169" s="14" t="s">
        <v>26</v>
      </c>
      <c r="S169" s="16" t="s">
        <v>601</v>
      </c>
      <c r="T169" s="53" t="s">
        <v>161</v>
      </c>
      <c r="U169" s="12">
        <f t="shared" si="10"/>
        <v>2.6000000000000003E-3</v>
      </c>
      <c r="V169" s="12">
        <f t="shared" si="11"/>
        <v>1.3000000000000002E-3</v>
      </c>
      <c r="W169" s="12">
        <f t="shared" si="12"/>
        <v>1538.4615384615383</v>
      </c>
      <c r="X169" s="12">
        <f t="shared" si="13"/>
        <v>591715.97633136087</v>
      </c>
      <c r="AA169" s="12"/>
      <c r="AD169" s="12" t="s">
        <v>268</v>
      </c>
      <c r="AE169" s="12" t="s">
        <v>465</v>
      </c>
      <c r="AF169" s="12" t="s">
        <v>466</v>
      </c>
      <c r="AG169" s="12" t="s">
        <v>467</v>
      </c>
      <c r="AH169" s="12" t="s">
        <v>374</v>
      </c>
      <c r="AI169" s="12" t="s">
        <v>468</v>
      </c>
      <c r="AJ169" s="12" t="s">
        <v>354</v>
      </c>
      <c r="AK169" s="12" t="s">
        <v>368</v>
      </c>
      <c r="AL169" s="12" t="s">
        <v>469</v>
      </c>
      <c r="AM169" s="12" t="s">
        <v>347</v>
      </c>
      <c r="AN169" s="12" t="s">
        <v>470</v>
      </c>
    </row>
    <row r="170" spans="1:40" ht="15" customHeight="1" x14ac:dyDescent="0.25">
      <c r="A170" s="13">
        <v>122900014</v>
      </c>
      <c r="B170" s="14" t="s">
        <v>579</v>
      </c>
      <c r="C170" s="15" t="s">
        <v>578</v>
      </c>
      <c r="D170" s="16" t="s">
        <v>177</v>
      </c>
      <c r="E170" s="14" t="s">
        <v>23</v>
      </c>
      <c r="F170" s="17">
        <v>32</v>
      </c>
      <c r="G170" s="17" t="s">
        <v>268</v>
      </c>
      <c r="H170" s="18" t="s">
        <v>39</v>
      </c>
      <c r="I170" s="18" t="s">
        <v>324</v>
      </c>
      <c r="J170" s="18" t="s">
        <v>327</v>
      </c>
      <c r="K170" s="14" t="s">
        <v>40</v>
      </c>
      <c r="L170" s="4">
        <v>45.3176135770833</v>
      </c>
      <c r="M170" s="4">
        <v>1.7978560479166701</v>
      </c>
      <c r="N170" s="11">
        <v>41185</v>
      </c>
      <c r="O170" s="28" t="s">
        <v>25</v>
      </c>
      <c r="P170" s="29">
        <v>9.4218343372388103E-3</v>
      </c>
      <c r="Q170" s="21">
        <v>5.1212576302753898E-3</v>
      </c>
      <c r="R170" s="14" t="s">
        <v>26</v>
      </c>
      <c r="S170" s="48" t="s">
        <v>161</v>
      </c>
      <c r="T170" s="53" t="s">
        <v>161</v>
      </c>
      <c r="U170" s="12">
        <f t="shared" si="10"/>
        <v>9.4218343372388103E-3</v>
      </c>
      <c r="V170" s="12">
        <f t="shared" si="11"/>
        <v>5.1212576302753898E-3</v>
      </c>
      <c r="W170" s="12">
        <f t="shared" si="12"/>
        <v>359.23795526591863</v>
      </c>
      <c r="X170" s="12">
        <f t="shared" si="13"/>
        <v>38128.239407274268</v>
      </c>
      <c r="AA170" s="12"/>
      <c r="AD170" s="12" t="s">
        <v>268</v>
      </c>
      <c r="AE170" s="12" t="s">
        <v>465</v>
      </c>
      <c r="AF170" s="12" t="s">
        <v>466</v>
      </c>
      <c r="AG170" s="12" t="s">
        <v>467</v>
      </c>
      <c r="AH170" s="12" t="s">
        <v>374</v>
      </c>
      <c r="AI170" s="12" t="s">
        <v>468</v>
      </c>
      <c r="AJ170" s="12" t="s">
        <v>354</v>
      </c>
      <c r="AK170" s="12" t="s">
        <v>368</v>
      </c>
      <c r="AL170" s="12" t="s">
        <v>469</v>
      </c>
      <c r="AM170" s="12" t="s">
        <v>347</v>
      </c>
      <c r="AN170" s="12" t="s">
        <v>470</v>
      </c>
    </row>
    <row r="171" spans="1:40" ht="15" customHeight="1" x14ac:dyDescent="0.25">
      <c r="A171" s="22">
        <v>131720034</v>
      </c>
      <c r="B171" s="14" t="s">
        <v>579</v>
      </c>
      <c r="C171" s="15" t="s">
        <v>578</v>
      </c>
      <c r="D171" s="16" t="s">
        <v>177</v>
      </c>
      <c r="E171" s="22" t="s">
        <v>23</v>
      </c>
      <c r="F171" s="8">
        <v>13</v>
      </c>
      <c r="G171" s="17" t="s">
        <v>287</v>
      </c>
      <c r="H171" s="8" t="s">
        <v>75</v>
      </c>
      <c r="I171" s="18" t="s">
        <v>132</v>
      </c>
      <c r="J171" s="18" t="s">
        <v>245</v>
      </c>
      <c r="K171" s="22" t="s">
        <v>91</v>
      </c>
      <c r="L171" s="12">
        <v>45.220115</v>
      </c>
      <c r="M171" s="12">
        <v>2.112536</v>
      </c>
      <c r="N171" s="11">
        <v>41430.802083333299</v>
      </c>
      <c r="O171" s="2" t="s">
        <v>13</v>
      </c>
      <c r="P171" s="29">
        <v>1.5428194076874599E-3</v>
      </c>
      <c r="Q171" s="22">
        <v>1.07997358538122E-3</v>
      </c>
      <c r="R171" s="22" t="s">
        <v>26</v>
      </c>
      <c r="S171" s="48" t="s">
        <v>161</v>
      </c>
      <c r="T171" s="53" t="s">
        <v>161</v>
      </c>
      <c r="U171" s="12">
        <f t="shared" si="10"/>
        <v>1.5428194076874599E-3</v>
      </c>
      <c r="V171" s="12">
        <f t="shared" si="11"/>
        <v>1.07997358538122E-3</v>
      </c>
      <c r="W171" s="12">
        <f t="shared" si="12"/>
        <v>1322.7836753684671</v>
      </c>
      <c r="X171" s="12">
        <f t="shared" si="13"/>
        <v>857380.75939243892</v>
      </c>
      <c r="AA171" s="12"/>
      <c r="AD171" s="12" t="s">
        <v>287</v>
      </c>
      <c r="AE171" s="12" t="s">
        <v>453</v>
      </c>
      <c r="AF171" s="12" t="s">
        <v>454</v>
      </c>
      <c r="AG171" s="12" t="s">
        <v>365</v>
      </c>
      <c r="AH171" s="12" t="s">
        <v>366</v>
      </c>
      <c r="AI171" s="12" t="s">
        <v>367</v>
      </c>
      <c r="AJ171" s="12" t="s">
        <v>354</v>
      </c>
      <c r="AK171" s="12" t="s">
        <v>368</v>
      </c>
      <c r="AL171" s="12" t="s">
        <v>369</v>
      </c>
      <c r="AM171" s="12" t="s">
        <v>347</v>
      </c>
      <c r="AN171" s="12" t="s">
        <v>455</v>
      </c>
    </row>
    <row r="172" spans="1:40" ht="15" customHeight="1" x14ac:dyDescent="0.25">
      <c r="A172" s="13">
        <v>122900014</v>
      </c>
      <c r="B172" s="14" t="s">
        <v>579</v>
      </c>
      <c r="C172" s="15" t="s">
        <v>578</v>
      </c>
      <c r="D172" s="16" t="s">
        <v>177</v>
      </c>
      <c r="E172" s="14" t="s">
        <v>23</v>
      </c>
      <c r="F172" s="17">
        <v>32</v>
      </c>
      <c r="G172" s="17" t="s">
        <v>268</v>
      </c>
      <c r="H172" s="18" t="s">
        <v>39</v>
      </c>
      <c r="I172" s="18" t="s">
        <v>324</v>
      </c>
      <c r="J172" s="18" t="s">
        <v>327</v>
      </c>
      <c r="K172" s="14" t="s">
        <v>40</v>
      </c>
      <c r="L172" s="4">
        <v>45.3176135770833</v>
      </c>
      <c r="M172" s="4">
        <v>1.7978560479166701</v>
      </c>
      <c r="N172" s="11">
        <v>41185</v>
      </c>
      <c r="O172" s="28" t="s">
        <v>27</v>
      </c>
      <c r="P172" s="29">
        <v>5.7191885912049198E-2</v>
      </c>
      <c r="Q172" s="21">
        <v>4.48350487419246E-2</v>
      </c>
      <c r="R172" s="14" t="s">
        <v>26</v>
      </c>
      <c r="S172" s="48" t="s">
        <v>161</v>
      </c>
      <c r="T172" s="53" t="s">
        <v>161</v>
      </c>
      <c r="U172" s="12">
        <f t="shared" si="10"/>
        <v>5.7191885912049198E-2</v>
      </c>
      <c r="V172" s="12">
        <f t="shared" si="11"/>
        <v>4.48350487419246E-2</v>
      </c>
      <c r="W172" s="12">
        <f t="shared" si="12"/>
        <v>28.451104136388466</v>
      </c>
      <c r="X172" s="12">
        <f t="shared" si="13"/>
        <v>497.46749355566158</v>
      </c>
      <c r="AA172" s="12"/>
      <c r="AD172" s="12" t="s">
        <v>268</v>
      </c>
      <c r="AE172" s="12" t="s">
        <v>465</v>
      </c>
      <c r="AF172" s="12" t="s">
        <v>466</v>
      </c>
      <c r="AG172" s="12" t="s">
        <v>467</v>
      </c>
      <c r="AH172" s="12" t="s">
        <v>374</v>
      </c>
      <c r="AI172" s="12" t="s">
        <v>468</v>
      </c>
      <c r="AJ172" s="12" t="s">
        <v>354</v>
      </c>
      <c r="AK172" s="12" t="s">
        <v>368</v>
      </c>
      <c r="AL172" s="12" t="s">
        <v>469</v>
      </c>
      <c r="AM172" s="12" t="s">
        <v>347</v>
      </c>
      <c r="AN172" s="12" t="s">
        <v>470</v>
      </c>
    </row>
    <row r="173" spans="1:40" ht="15" customHeight="1" x14ac:dyDescent="0.25">
      <c r="A173" s="22">
        <v>131720035</v>
      </c>
      <c r="B173" s="14" t="s">
        <v>579</v>
      </c>
      <c r="C173" s="15" t="s">
        <v>603</v>
      </c>
      <c r="D173" s="16" t="s">
        <v>177</v>
      </c>
      <c r="E173" s="22" t="s">
        <v>23</v>
      </c>
      <c r="F173" s="8" t="s">
        <v>80</v>
      </c>
      <c r="G173" s="17" t="s">
        <v>288</v>
      </c>
      <c r="H173" s="8" t="s">
        <v>75</v>
      </c>
      <c r="I173" s="22"/>
      <c r="J173" s="18" t="s">
        <v>245</v>
      </c>
      <c r="K173" s="22" t="s">
        <v>81</v>
      </c>
      <c r="L173" s="12">
        <v>45.103873700000001</v>
      </c>
      <c r="M173" s="12">
        <v>1.9544313</v>
      </c>
      <c r="N173" s="11">
        <v>41431.506944444402</v>
      </c>
      <c r="O173" s="2" t="s">
        <v>13</v>
      </c>
      <c r="P173" s="29">
        <v>1.24420919974795E-3</v>
      </c>
      <c r="Q173" s="54" t="s">
        <v>161</v>
      </c>
      <c r="R173" s="22" t="s">
        <v>26</v>
      </c>
      <c r="S173" s="16" t="s">
        <v>601</v>
      </c>
      <c r="T173" s="53" t="s">
        <v>161</v>
      </c>
      <c r="U173" s="12">
        <f t="shared" si="10"/>
        <v>1.24420919974795E-3</v>
      </c>
      <c r="V173" s="12">
        <f t="shared" si="11"/>
        <v>6.2210459987397499E-4</v>
      </c>
      <c r="W173" s="12">
        <f t="shared" si="12"/>
        <v>3214.8934446155149</v>
      </c>
      <c r="X173" s="12">
        <f t="shared" si="13"/>
        <v>2583884.9650579528</v>
      </c>
      <c r="AA173" s="12"/>
      <c r="AD173" s="12" t="s">
        <v>288</v>
      </c>
      <c r="AE173" s="12" t="s">
        <v>386</v>
      </c>
      <c r="AF173" s="12" t="s">
        <v>387</v>
      </c>
      <c r="AG173" s="12" t="s">
        <v>365</v>
      </c>
      <c r="AH173" s="12" t="s">
        <v>366</v>
      </c>
      <c r="AI173" s="12" t="s">
        <v>367</v>
      </c>
      <c r="AJ173" s="12" t="s">
        <v>354</v>
      </c>
      <c r="AK173" s="12" t="s">
        <v>368</v>
      </c>
      <c r="AL173" s="12" t="s">
        <v>369</v>
      </c>
      <c r="AM173" s="12" t="s">
        <v>347</v>
      </c>
      <c r="AN173" s="12" t="s">
        <v>370</v>
      </c>
    </row>
    <row r="174" spans="1:40" ht="15" customHeight="1" x14ac:dyDescent="0.25">
      <c r="A174" s="13">
        <v>122900015</v>
      </c>
      <c r="B174" s="14" t="s">
        <v>579</v>
      </c>
      <c r="C174" s="15" t="s">
        <v>578</v>
      </c>
      <c r="D174" s="16" t="s">
        <v>177</v>
      </c>
      <c r="E174" s="14" t="s">
        <v>23</v>
      </c>
      <c r="F174" s="17">
        <v>33</v>
      </c>
      <c r="G174" s="17" t="s">
        <v>269</v>
      </c>
      <c r="H174" s="18" t="s">
        <v>39</v>
      </c>
      <c r="I174" s="18" t="s">
        <v>132</v>
      </c>
      <c r="J174" s="18" t="s">
        <v>328</v>
      </c>
      <c r="K174" s="14" t="s">
        <v>41</v>
      </c>
      <c r="L174" s="4">
        <v>45.318176231506897</v>
      </c>
      <c r="M174" s="4">
        <v>1.79426658356164</v>
      </c>
      <c r="N174" s="11">
        <v>41185</v>
      </c>
      <c r="O174" s="28" t="s">
        <v>22</v>
      </c>
      <c r="P174" s="29">
        <v>5.9999999999999995E-5</v>
      </c>
      <c r="Q174" s="54" t="s">
        <v>161</v>
      </c>
      <c r="R174" s="14" t="s">
        <v>26</v>
      </c>
      <c r="S174" s="16" t="s">
        <v>601</v>
      </c>
      <c r="T174" s="53" t="s">
        <v>161</v>
      </c>
      <c r="U174" s="12">
        <f t="shared" si="10"/>
        <v>5.9999999999999995E-5</v>
      </c>
      <c r="V174" s="12">
        <f t="shared" si="11"/>
        <v>2.9999999999999997E-5</v>
      </c>
      <c r="W174" s="12">
        <f t="shared" si="12"/>
        <v>66666.666666666672</v>
      </c>
      <c r="X174" s="12">
        <f t="shared" si="13"/>
        <v>1111111111.1111112</v>
      </c>
      <c r="AA174" s="12"/>
      <c r="AD174" s="12" t="s">
        <v>269</v>
      </c>
      <c r="AE174" s="12" t="s">
        <v>471</v>
      </c>
      <c r="AF174" s="12" t="s">
        <v>472</v>
      </c>
      <c r="AG174" s="12" t="s">
        <v>467</v>
      </c>
      <c r="AH174" s="12" t="s">
        <v>374</v>
      </c>
      <c r="AI174" s="12" t="s">
        <v>468</v>
      </c>
      <c r="AJ174" s="12" t="s">
        <v>354</v>
      </c>
      <c r="AK174" s="12" t="s">
        <v>368</v>
      </c>
      <c r="AL174" s="12" t="s">
        <v>469</v>
      </c>
      <c r="AM174" s="12" t="s">
        <v>347</v>
      </c>
      <c r="AN174" s="12" t="s">
        <v>470</v>
      </c>
    </row>
    <row r="175" spans="1:40" ht="15" customHeight="1" x14ac:dyDescent="0.25">
      <c r="A175" s="13">
        <v>122900015</v>
      </c>
      <c r="B175" s="14" t="s">
        <v>579</v>
      </c>
      <c r="C175" s="15" t="s">
        <v>578</v>
      </c>
      <c r="D175" s="16" t="s">
        <v>177</v>
      </c>
      <c r="E175" s="14" t="s">
        <v>23</v>
      </c>
      <c r="F175" s="17">
        <v>33</v>
      </c>
      <c r="G175" s="17" t="s">
        <v>269</v>
      </c>
      <c r="H175" s="18" t="s">
        <v>39</v>
      </c>
      <c r="I175" s="18" t="s">
        <v>132</v>
      </c>
      <c r="J175" s="18" t="s">
        <v>328</v>
      </c>
      <c r="K175" s="14" t="s">
        <v>41</v>
      </c>
      <c r="L175" s="4">
        <v>45.318176231506897</v>
      </c>
      <c r="M175" s="4">
        <v>1.79426658356164</v>
      </c>
      <c r="N175" s="11">
        <v>41185</v>
      </c>
      <c r="O175" s="28" t="s">
        <v>16</v>
      </c>
      <c r="P175" s="29">
        <v>1.3000000000000001E-2</v>
      </c>
      <c r="Q175" s="54" t="s">
        <v>161</v>
      </c>
      <c r="R175" s="14" t="s">
        <v>26</v>
      </c>
      <c r="S175" s="16" t="s">
        <v>601</v>
      </c>
      <c r="T175" s="53" t="s">
        <v>161</v>
      </c>
      <c r="U175" s="12">
        <f t="shared" si="10"/>
        <v>1.3000000000000001E-2</v>
      </c>
      <c r="V175" s="12">
        <f t="shared" si="11"/>
        <v>6.5000000000000006E-3</v>
      </c>
      <c r="W175" s="12">
        <f t="shared" si="12"/>
        <v>307.69230769230762</v>
      </c>
      <c r="X175" s="12">
        <f t="shared" si="13"/>
        <v>23668.639053254432</v>
      </c>
      <c r="AA175" s="12"/>
      <c r="AD175" s="12" t="s">
        <v>269</v>
      </c>
      <c r="AE175" s="12" t="s">
        <v>471</v>
      </c>
      <c r="AF175" s="12" t="s">
        <v>472</v>
      </c>
      <c r="AG175" s="12" t="s">
        <v>467</v>
      </c>
      <c r="AH175" s="12" t="s">
        <v>374</v>
      </c>
      <c r="AI175" s="12" t="s">
        <v>468</v>
      </c>
      <c r="AJ175" s="12" t="s">
        <v>354</v>
      </c>
      <c r="AK175" s="12" t="s">
        <v>368</v>
      </c>
      <c r="AL175" s="12" t="s">
        <v>469</v>
      </c>
      <c r="AM175" s="12" t="s">
        <v>347</v>
      </c>
      <c r="AN175" s="12" t="s">
        <v>470</v>
      </c>
    </row>
    <row r="176" spans="1:40" ht="15" customHeight="1" x14ac:dyDescent="0.25">
      <c r="A176" s="13">
        <v>122900015</v>
      </c>
      <c r="B176" s="14" t="s">
        <v>579</v>
      </c>
      <c r="C176" s="15" t="s">
        <v>578</v>
      </c>
      <c r="D176" s="16" t="s">
        <v>177</v>
      </c>
      <c r="E176" s="14" t="s">
        <v>23</v>
      </c>
      <c r="F176" s="17">
        <v>33</v>
      </c>
      <c r="G176" s="17" t="s">
        <v>269</v>
      </c>
      <c r="H176" s="18" t="s">
        <v>39</v>
      </c>
      <c r="I176" s="18" t="s">
        <v>132</v>
      </c>
      <c r="J176" s="18" t="s">
        <v>328</v>
      </c>
      <c r="K176" s="14" t="s">
        <v>41</v>
      </c>
      <c r="L176" s="4">
        <v>45.318176231506897</v>
      </c>
      <c r="M176" s="4">
        <v>1.79426658356164</v>
      </c>
      <c r="N176" s="11">
        <v>41185</v>
      </c>
      <c r="O176" s="28" t="s">
        <v>28</v>
      </c>
      <c r="P176" s="29">
        <v>2.6000000000000003E-3</v>
      </c>
      <c r="Q176" s="54" t="s">
        <v>161</v>
      </c>
      <c r="R176" s="14" t="s">
        <v>26</v>
      </c>
      <c r="S176" s="16" t="s">
        <v>601</v>
      </c>
      <c r="T176" s="53" t="s">
        <v>161</v>
      </c>
      <c r="U176" s="12">
        <f t="shared" si="10"/>
        <v>2.6000000000000003E-3</v>
      </c>
      <c r="V176" s="12">
        <f t="shared" si="11"/>
        <v>1.3000000000000002E-3</v>
      </c>
      <c r="W176" s="12">
        <f t="shared" si="12"/>
        <v>1538.4615384615383</v>
      </c>
      <c r="X176" s="12">
        <f t="shared" si="13"/>
        <v>591715.97633136087</v>
      </c>
      <c r="AA176" s="12"/>
      <c r="AD176" s="12" t="s">
        <v>269</v>
      </c>
      <c r="AE176" s="12" t="s">
        <v>471</v>
      </c>
      <c r="AF176" s="12" t="s">
        <v>472</v>
      </c>
      <c r="AG176" s="12" t="s">
        <v>467</v>
      </c>
      <c r="AH176" s="12" t="s">
        <v>374</v>
      </c>
      <c r="AI176" s="12" t="s">
        <v>468</v>
      </c>
      <c r="AJ176" s="12" t="s">
        <v>354</v>
      </c>
      <c r="AK176" s="12" t="s">
        <v>368</v>
      </c>
      <c r="AL176" s="12" t="s">
        <v>469</v>
      </c>
      <c r="AM176" s="12" t="s">
        <v>347</v>
      </c>
      <c r="AN176" s="12" t="s">
        <v>470</v>
      </c>
    </row>
    <row r="177" spans="1:40" ht="15" customHeight="1" x14ac:dyDescent="0.25">
      <c r="A177" s="13">
        <v>122900015</v>
      </c>
      <c r="B177" s="14" t="s">
        <v>579</v>
      </c>
      <c r="C177" s="15" t="s">
        <v>578</v>
      </c>
      <c r="D177" s="16" t="s">
        <v>177</v>
      </c>
      <c r="E177" s="14" t="s">
        <v>23</v>
      </c>
      <c r="F177" s="17">
        <v>33</v>
      </c>
      <c r="G177" s="17" t="s">
        <v>269</v>
      </c>
      <c r="H177" s="18" t="s">
        <v>39</v>
      </c>
      <c r="I177" s="18" t="s">
        <v>132</v>
      </c>
      <c r="J177" s="18" t="s">
        <v>328</v>
      </c>
      <c r="K177" s="14" t="s">
        <v>41</v>
      </c>
      <c r="L177" s="4">
        <v>45.318176231506897</v>
      </c>
      <c r="M177" s="4">
        <v>1.79426658356164</v>
      </c>
      <c r="N177" s="11">
        <v>41185</v>
      </c>
      <c r="O177" s="28" t="s">
        <v>25</v>
      </c>
      <c r="P177" s="29">
        <v>9.9700417472478702E-3</v>
      </c>
      <c r="Q177" s="21">
        <v>5.4572078727492101E-3</v>
      </c>
      <c r="R177" s="14" t="s">
        <v>26</v>
      </c>
      <c r="S177" s="48" t="s">
        <v>161</v>
      </c>
      <c r="T177" s="53" t="s">
        <v>161</v>
      </c>
      <c r="U177" s="12">
        <f t="shared" si="10"/>
        <v>9.9700417472478702E-3</v>
      </c>
      <c r="V177" s="12">
        <f t="shared" si="11"/>
        <v>5.4572078727492101E-3</v>
      </c>
      <c r="W177" s="12">
        <f t="shared" si="12"/>
        <v>334.77728490425369</v>
      </c>
      <c r="X177" s="12">
        <f t="shared" si="13"/>
        <v>33578.323280006887</v>
      </c>
      <c r="AA177" s="12"/>
      <c r="AD177" s="12" t="s">
        <v>269</v>
      </c>
      <c r="AE177" s="12" t="s">
        <v>471</v>
      </c>
      <c r="AF177" s="12" t="s">
        <v>472</v>
      </c>
      <c r="AG177" s="12" t="s">
        <v>467</v>
      </c>
      <c r="AH177" s="12" t="s">
        <v>374</v>
      </c>
      <c r="AI177" s="12" t="s">
        <v>468</v>
      </c>
      <c r="AJ177" s="12" t="s">
        <v>354</v>
      </c>
      <c r="AK177" s="12" t="s">
        <v>368</v>
      </c>
      <c r="AL177" s="12" t="s">
        <v>469</v>
      </c>
      <c r="AM177" s="12" t="s">
        <v>347</v>
      </c>
      <c r="AN177" s="12" t="s">
        <v>470</v>
      </c>
    </row>
    <row r="178" spans="1:40" ht="15" customHeight="1" x14ac:dyDescent="0.25">
      <c r="A178" s="22">
        <v>131720036</v>
      </c>
      <c r="B178" s="14" t="s">
        <v>579</v>
      </c>
      <c r="C178" s="15" t="s">
        <v>578</v>
      </c>
      <c r="D178" s="16" t="s">
        <v>177</v>
      </c>
      <c r="E178" s="22" t="s">
        <v>23</v>
      </c>
      <c r="F178" s="8">
        <v>50</v>
      </c>
      <c r="G178" s="17" t="s">
        <v>289</v>
      </c>
      <c r="H178" s="8" t="s">
        <v>75</v>
      </c>
      <c r="I178" s="22"/>
      <c r="J178" s="18" t="s">
        <v>245</v>
      </c>
      <c r="K178" s="22" t="s">
        <v>85</v>
      </c>
      <c r="L178" s="12">
        <v>45.131183800000002</v>
      </c>
      <c r="M178" s="12">
        <v>2.0024521000000002</v>
      </c>
      <c r="N178" s="11">
        <v>41431.46875</v>
      </c>
      <c r="O178" s="2" t="s">
        <v>13</v>
      </c>
      <c r="P178" s="29">
        <v>1.2193250157529899E-3</v>
      </c>
      <c r="Q178" s="54" t="s">
        <v>161</v>
      </c>
      <c r="R178" s="22" t="s">
        <v>26</v>
      </c>
      <c r="S178" s="16" t="s">
        <v>601</v>
      </c>
      <c r="T178" s="53" t="s">
        <v>161</v>
      </c>
      <c r="U178" s="12">
        <f t="shared" si="10"/>
        <v>1.2193250157529899E-3</v>
      </c>
      <c r="V178" s="12">
        <f t="shared" si="11"/>
        <v>6.0966250787649495E-4</v>
      </c>
      <c r="W178" s="12">
        <f t="shared" si="12"/>
        <v>3280.5035149137939</v>
      </c>
      <c r="X178" s="12">
        <f t="shared" si="13"/>
        <v>2690425.8278404386</v>
      </c>
      <c r="AA178" s="12"/>
      <c r="AD178" s="12" t="s">
        <v>289</v>
      </c>
      <c r="AE178" s="12" t="s">
        <v>411</v>
      </c>
      <c r="AF178" s="12" t="s">
        <v>412</v>
      </c>
      <c r="AG178" s="12" t="s">
        <v>373</v>
      </c>
      <c r="AH178" s="12" t="s">
        <v>374</v>
      </c>
      <c r="AI178" s="12" t="s">
        <v>375</v>
      </c>
      <c r="AJ178" s="12" t="s">
        <v>376</v>
      </c>
      <c r="AK178" s="12" t="s">
        <v>368</v>
      </c>
      <c r="AL178" s="12">
        <v>17</v>
      </c>
      <c r="AM178" s="12" t="s">
        <v>377</v>
      </c>
      <c r="AN178" s="12" t="s">
        <v>378</v>
      </c>
    </row>
    <row r="179" spans="1:40" ht="15" customHeight="1" x14ac:dyDescent="0.25">
      <c r="A179" s="13">
        <v>122900015</v>
      </c>
      <c r="B179" s="14" t="s">
        <v>579</v>
      </c>
      <c r="C179" s="15" t="s">
        <v>578</v>
      </c>
      <c r="D179" s="16" t="s">
        <v>177</v>
      </c>
      <c r="E179" s="14" t="s">
        <v>23</v>
      </c>
      <c r="F179" s="17">
        <v>33</v>
      </c>
      <c r="G179" s="17" t="s">
        <v>269</v>
      </c>
      <c r="H179" s="18" t="s">
        <v>39</v>
      </c>
      <c r="I179" s="18" t="s">
        <v>132</v>
      </c>
      <c r="J179" s="18" t="s">
        <v>328</v>
      </c>
      <c r="K179" s="14" t="s">
        <v>41</v>
      </c>
      <c r="L179" s="4">
        <v>45.318176231506897</v>
      </c>
      <c r="M179" s="4">
        <v>1.79426658356164</v>
      </c>
      <c r="N179" s="11">
        <v>41185</v>
      </c>
      <c r="O179" s="28" t="s">
        <v>27</v>
      </c>
      <c r="P179" s="29">
        <v>6.9008857108071503E-2</v>
      </c>
      <c r="Q179" s="21">
        <v>4.5146776585383006E-2</v>
      </c>
      <c r="R179" s="14" t="s">
        <v>26</v>
      </c>
      <c r="S179" s="48" t="s">
        <v>161</v>
      </c>
      <c r="T179" s="53" t="s">
        <v>161</v>
      </c>
      <c r="U179" s="12">
        <f t="shared" si="10"/>
        <v>6.9008857108071503E-2</v>
      </c>
      <c r="V179" s="12">
        <f t="shared" si="11"/>
        <v>4.5146776585383006E-2</v>
      </c>
      <c r="W179" s="12">
        <f t="shared" si="12"/>
        <v>33.857223418058474</v>
      </c>
      <c r="X179" s="12">
        <f t="shared" si="13"/>
        <v>490.62141929167552</v>
      </c>
      <c r="AA179" s="12"/>
      <c r="AD179" s="12" t="s">
        <v>269</v>
      </c>
      <c r="AE179" s="12" t="s">
        <v>471</v>
      </c>
      <c r="AF179" s="12" t="s">
        <v>472</v>
      </c>
      <c r="AG179" s="12" t="s">
        <v>467</v>
      </c>
      <c r="AH179" s="12" t="s">
        <v>374</v>
      </c>
      <c r="AI179" s="12" t="s">
        <v>468</v>
      </c>
      <c r="AJ179" s="12" t="s">
        <v>354</v>
      </c>
      <c r="AK179" s="12" t="s">
        <v>368</v>
      </c>
      <c r="AL179" s="12" t="s">
        <v>469</v>
      </c>
      <c r="AM179" s="12" t="s">
        <v>347</v>
      </c>
      <c r="AN179" s="12" t="s">
        <v>470</v>
      </c>
    </row>
    <row r="180" spans="1:40" ht="15" customHeight="1" x14ac:dyDescent="0.25">
      <c r="A180" s="22">
        <v>131720037</v>
      </c>
      <c r="B180" s="14" t="s">
        <v>579</v>
      </c>
      <c r="C180" s="15" t="s">
        <v>578</v>
      </c>
      <c r="D180" s="16" t="s">
        <v>177</v>
      </c>
      <c r="E180" s="22" t="s">
        <v>23</v>
      </c>
      <c r="F180" s="8">
        <v>49</v>
      </c>
      <c r="G180" s="17" t="s">
        <v>290</v>
      </c>
      <c r="H180" s="8" t="s">
        <v>75</v>
      </c>
      <c r="I180" s="22"/>
      <c r="J180" s="18" t="s">
        <v>245</v>
      </c>
      <c r="K180" s="22" t="s">
        <v>102</v>
      </c>
      <c r="L180" s="15">
        <v>45.074878300000002</v>
      </c>
      <c r="M180" s="15">
        <v>1.9232144</v>
      </c>
      <c r="N180" s="11">
        <v>41431.611111111102</v>
      </c>
      <c r="O180" s="2" t="s">
        <v>13</v>
      </c>
      <c r="P180" s="29">
        <v>1.44328267170762E-3</v>
      </c>
      <c r="Q180" s="22">
        <v>1.0102978701953399E-3</v>
      </c>
      <c r="R180" s="22" t="s">
        <v>26</v>
      </c>
      <c r="S180" s="48" t="s">
        <v>161</v>
      </c>
      <c r="T180" s="53" t="s">
        <v>161</v>
      </c>
      <c r="U180" s="12">
        <f t="shared" si="10"/>
        <v>1.44328267170762E-3</v>
      </c>
      <c r="V180" s="12">
        <f t="shared" si="11"/>
        <v>1.0102978701953399E-3</v>
      </c>
      <c r="W180" s="12">
        <f t="shared" si="12"/>
        <v>1414.0101357386882</v>
      </c>
      <c r="X180" s="12">
        <f t="shared" si="13"/>
        <v>979718.08534616581</v>
      </c>
      <c r="AA180" s="12"/>
      <c r="AD180" s="12" t="s">
        <v>290</v>
      </c>
      <c r="AE180" s="12" t="s">
        <v>363</v>
      </c>
      <c r="AF180" s="12" t="s">
        <v>364</v>
      </c>
      <c r="AG180" s="12" t="s">
        <v>365</v>
      </c>
      <c r="AH180" s="12" t="s">
        <v>366</v>
      </c>
      <c r="AI180" s="12" t="s">
        <v>367</v>
      </c>
      <c r="AJ180" s="12" t="s">
        <v>354</v>
      </c>
      <c r="AK180" s="12" t="s">
        <v>368</v>
      </c>
      <c r="AL180" s="12" t="s">
        <v>369</v>
      </c>
      <c r="AM180" s="12" t="s">
        <v>347</v>
      </c>
      <c r="AN180" s="12" t="s">
        <v>370</v>
      </c>
    </row>
    <row r="181" spans="1:40" ht="15" customHeight="1" x14ac:dyDescent="0.25">
      <c r="A181" s="13">
        <v>122900016</v>
      </c>
      <c r="B181" s="14" t="s">
        <v>579</v>
      </c>
      <c r="C181" s="15" t="s">
        <v>578</v>
      </c>
      <c r="D181" s="16" t="s">
        <v>177</v>
      </c>
      <c r="E181" s="14" t="s">
        <v>23</v>
      </c>
      <c r="F181" s="17">
        <v>34</v>
      </c>
      <c r="G181" s="17" t="s">
        <v>270</v>
      </c>
      <c r="H181" s="18" t="s">
        <v>39</v>
      </c>
      <c r="I181" s="18" t="s">
        <v>133</v>
      </c>
      <c r="J181" s="18" t="s">
        <v>328</v>
      </c>
      <c r="K181" s="14" t="s">
        <v>42</v>
      </c>
      <c r="L181" s="4">
        <v>45.167356451428603</v>
      </c>
      <c r="M181" s="4">
        <v>1.4601100514285701</v>
      </c>
      <c r="N181" s="11">
        <v>41185</v>
      </c>
      <c r="O181" s="28" t="s">
        <v>22</v>
      </c>
      <c r="P181" s="29">
        <v>5.9999999999999995E-5</v>
      </c>
      <c r="Q181" s="54" t="s">
        <v>161</v>
      </c>
      <c r="R181" s="14" t="s">
        <v>26</v>
      </c>
      <c r="S181" s="16" t="s">
        <v>601</v>
      </c>
      <c r="T181" s="53" t="s">
        <v>161</v>
      </c>
      <c r="U181" s="12">
        <f t="shared" si="10"/>
        <v>5.9999999999999995E-5</v>
      </c>
      <c r="V181" s="12">
        <f t="shared" si="11"/>
        <v>2.9999999999999997E-5</v>
      </c>
      <c r="W181" s="12">
        <f t="shared" si="12"/>
        <v>66666.666666666672</v>
      </c>
      <c r="X181" s="12">
        <f t="shared" si="13"/>
        <v>1111111111.1111112</v>
      </c>
      <c r="AA181" s="12"/>
      <c r="AD181" s="12" t="s">
        <v>270</v>
      </c>
      <c r="AE181" s="12" t="s">
        <v>439</v>
      </c>
      <c r="AF181" s="12" t="s">
        <v>440</v>
      </c>
      <c r="AG181" s="12" t="s">
        <v>432</v>
      </c>
      <c r="AH181" s="12" t="s">
        <v>374</v>
      </c>
      <c r="AI181" s="12" t="s">
        <v>433</v>
      </c>
      <c r="AJ181" s="12" t="s">
        <v>434</v>
      </c>
      <c r="AK181" s="12" t="s">
        <v>368</v>
      </c>
      <c r="AL181" s="12" t="s">
        <v>435</v>
      </c>
      <c r="AM181" s="12" t="s">
        <v>347</v>
      </c>
      <c r="AN181" s="12" t="s">
        <v>436</v>
      </c>
    </row>
    <row r="182" spans="1:40" ht="15" customHeight="1" x14ac:dyDescent="0.25">
      <c r="A182" s="13">
        <v>122900016</v>
      </c>
      <c r="B182" s="14" t="s">
        <v>579</v>
      </c>
      <c r="C182" s="15" t="s">
        <v>578</v>
      </c>
      <c r="D182" s="16" t="s">
        <v>177</v>
      </c>
      <c r="E182" s="14" t="s">
        <v>23</v>
      </c>
      <c r="F182" s="25">
        <v>34</v>
      </c>
      <c r="G182" s="17" t="s">
        <v>270</v>
      </c>
      <c r="H182" s="18" t="s">
        <v>39</v>
      </c>
      <c r="I182" s="26" t="s">
        <v>133</v>
      </c>
      <c r="J182" s="18" t="s">
        <v>328</v>
      </c>
      <c r="K182" s="16" t="s">
        <v>42</v>
      </c>
      <c r="L182" s="5">
        <v>45.167356451428603</v>
      </c>
      <c r="M182" s="5">
        <v>1.4601100514285701</v>
      </c>
      <c r="N182" s="11">
        <v>41185</v>
      </c>
      <c r="O182" s="30" t="s">
        <v>16</v>
      </c>
      <c r="P182" s="29">
        <v>1.2E-2</v>
      </c>
      <c r="Q182" s="54" t="s">
        <v>161</v>
      </c>
      <c r="R182" s="14" t="s">
        <v>26</v>
      </c>
      <c r="S182" s="16" t="s">
        <v>601</v>
      </c>
      <c r="T182" s="53" t="s">
        <v>161</v>
      </c>
      <c r="U182" s="12">
        <f t="shared" si="10"/>
        <v>1.2E-2</v>
      </c>
      <c r="V182" s="12">
        <f t="shared" si="11"/>
        <v>6.0000000000000001E-3</v>
      </c>
      <c r="W182" s="12">
        <f t="shared" si="12"/>
        <v>333.33333333333331</v>
      </c>
      <c r="X182" s="12">
        <f t="shared" si="13"/>
        <v>27777.777777777777</v>
      </c>
      <c r="AA182" s="12"/>
      <c r="AD182" s="12" t="s">
        <v>270</v>
      </c>
      <c r="AE182" s="12" t="s">
        <v>439</v>
      </c>
      <c r="AF182" s="12" t="s">
        <v>440</v>
      </c>
      <c r="AG182" s="12" t="s">
        <v>432</v>
      </c>
      <c r="AH182" s="12" t="s">
        <v>374</v>
      </c>
      <c r="AI182" s="12" t="s">
        <v>433</v>
      </c>
      <c r="AJ182" s="12" t="s">
        <v>434</v>
      </c>
      <c r="AK182" s="12" t="s">
        <v>368</v>
      </c>
      <c r="AL182" s="12" t="s">
        <v>435</v>
      </c>
      <c r="AM182" s="12" t="s">
        <v>347</v>
      </c>
      <c r="AN182" s="12" t="s">
        <v>436</v>
      </c>
    </row>
    <row r="183" spans="1:40" ht="15" customHeight="1" x14ac:dyDescent="0.25">
      <c r="A183" s="13">
        <v>122900016</v>
      </c>
      <c r="B183" s="14" t="s">
        <v>579</v>
      </c>
      <c r="C183" s="15" t="s">
        <v>578</v>
      </c>
      <c r="D183" s="16" t="s">
        <v>177</v>
      </c>
      <c r="E183" s="14" t="s">
        <v>23</v>
      </c>
      <c r="F183" s="25">
        <v>34</v>
      </c>
      <c r="G183" s="17" t="s">
        <v>270</v>
      </c>
      <c r="H183" s="18" t="s">
        <v>39</v>
      </c>
      <c r="I183" s="26" t="s">
        <v>133</v>
      </c>
      <c r="J183" s="18" t="s">
        <v>328</v>
      </c>
      <c r="K183" s="16" t="s">
        <v>42</v>
      </c>
      <c r="L183" s="5">
        <v>45.167356451428603</v>
      </c>
      <c r="M183" s="5">
        <v>1.4601100514285701</v>
      </c>
      <c r="N183" s="11">
        <v>41185</v>
      </c>
      <c r="O183" s="28" t="s">
        <v>28</v>
      </c>
      <c r="P183" s="29">
        <v>2.6000000000000003E-3</v>
      </c>
      <c r="Q183" s="54" t="s">
        <v>161</v>
      </c>
      <c r="R183" s="14" t="s">
        <v>26</v>
      </c>
      <c r="S183" s="16" t="s">
        <v>601</v>
      </c>
      <c r="T183" s="53" t="s">
        <v>161</v>
      </c>
      <c r="U183" s="12">
        <f t="shared" si="10"/>
        <v>2.6000000000000003E-3</v>
      </c>
      <c r="V183" s="12">
        <f t="shared" si="11"/>
        <v>1.3000000000000002E-3</v>
      </c>
      <c r="W183" s="12">
        <f t="shared" si="12"/>
        <v>1538.4615384615383</v>
      </c>
      <c r="X183" s="12">
        <f t="shared" si="13"/>
        <v>591715.97633136087</v>
      </c>
      <c r="AA183" s="12"/>
      <c r="AD183" s="12" t="s">
        <v>270</v>
      </c>
      <c r="AE183" s="12" t="s">
        <v>439</v>
      </c>
      <c r="AF183" s="12" t="s">
        <v>440</v>
      </c>
      <c r="AG183" s="12" t="s">
        <v>432</v>
      </c>
      <c r="AH183" s="12" t="s">
        <v>374</v>
      </c>
      <c r="AI183" s="12" t="s">
        <v>433</v>
      </c>
      <c r="AJ183" s="12" t="s">
        <v>434</v>
      </c>
      <c r="AK183" s="12" t="s">
        <v>368</v>
      </c>
      <c r="AL183" s="12" t="s">
        <v>435</v>
      </c>
      <c r="AM183" s="12" t="s">
        <v>347</v>
      </c>
      <c r="AN183" s="12" t="s">
        <v>436</v>
      </c>
    </row>
    <row r="184" spans="1:40" ht="15" customHeight="1" x14ac:dyDescent="0.25">
      <c r="A184" s="13">
        <v>122900016</v>
      </c>
      <c r="B184" s="14" t="s">
        <v>579</v>
      </c>
      <c r="C184" s="15" t="s">
        <v>578</v>
      </c>
      <c r="D184" s="16" t="s">
        <v>177</v>
      </c>
      <c r="E184" s="14" t="s">
        <v>23</v>
      </c>
      <c r="F184" s="25">
        <v>34</v>
      </c>
      <c r="G184" s="17" t="s">
        <v>270</v>
      </c>
      <c r="H184" s="18" t="s">
        <v>39</v>
      </c>
      <c r="I184" s="26" t="s">
        <v>133</v>
      </c>
      <c r="J184" s="18" t="s">
        <v>328</v>
      </c>
      <c r="K184" s="16" t="s">
        <v>42</v>
      </c>
      <c r="L184" s="5">
        <v>45.167356451428603</v>
      </c>
      <c r="M184" s="5">
        <v>1.4601100514285701</v>
      </c>
      <c r="N184" s="11">
        <v>41185</v>
      </c>
      <c r="O184" s="28" t="s">
        <v>25</v>
      </c>
      <c r="P184" s="29">
        <v>5.6529735717601405E-3</v>
      </c>
      <c r="Q184" s="21">
        <v>4.7260228238656405E-3</v>
      </c>
      <c r="R184" s="14" t="s">
        <v>26</v>
      </c>
      <c r="S184" s="48" t="s">
        <v>161</v>
      </c>
      <c r="T184" s="53" t="s">
        <v>161</v>
      </c>
      <c r="U184" s="12">
        <f t="shared" si="10"/>
        <v>5.6529735717601405E-3</v>
      </c>
      <c r="V184" s="12">
        <f t="shared" si="11"/>
        <v>4.7260228238656405E-3</v>
      </c>
      <c r="W184" s="12">
        <f t="shared" si="12"/>
        <v>253.0960257723994</v>
      </c>
      <c r="X184" s="12">
        <f t="shared" si="13"/>
        <v>44772.19335267369</v>
      </c>
      <c r="AA184" s="12"/>
      <c r="AD184" s="12" t="s">
        <v>270</v>
      </c>
      <c r="AE184" s="12" t="s">
        <v>439</v>
      </c>
      <c r="AF184" s="12" t="s">
        <v>440</v>
      </c>
      <c r="AG184" s="12" t="s">
        <v>432</v>
      </c>
      <c r="AH184" s="12" t="s">
        <v>374</v>
      </c>
      <c r="AI184" s="12" t="s">
        <v>433</v>
      </c>
      <c r="AJ184" s="12" t="s">
        <v>434</v>
      </c>
      <c r="AK184" s="12" t="s">
        <v>368</v>
      </c>
      <c r="AL184" s="12" t="s">
        <v>435</v>
      </c>
      <c r="AM184" s="12" t="s">
        <v>347</v>
      </c>
      <c r="AN184" s="12" t="s">
        <v>436</v>
      </c>
    </row>
    <row r="185" spans="1:40" ht="15" customHeight="1" x14ac:dyDescent="0.25">
      <c r="A185" s="22">
        <v>131720038</v>
      </c>
      <c r="B185" s="14" t="s">
        <v>579</v>
      </c>
      <c r="C185" s="15" t="s">
        <v>603</v>
      </c>
      <c r="D185" s="16" t="s">
        <v>177</v>
      </c>
      <c r="E185" s="22" t="s">
        <v>23</v>
      </c>
      <c r="F185" s="9">
        <v>48</v>
      </c>
      <c r="G185" s="17" t="s">
        <v>291</v>
      </c>
      <c r="H185" s="8" t="s">
        <v>8</v>
      </c>
      <c r="I185" s="15"/>
      <c r="J185" s="22"/>
      <c r="K185" s="15" t="s">
        <v>82</v>
      </c>
      <c r="L185" s="42">
        <v>45.083093900000001</v>
      </c>
      <c r="M185" s="42">
        <v>2.13853443</v>
      </c>
      <c r="N185" s="11">
        <v>41432.444444444402</v>
      </c>
      <c r="O185" s="2" t="s">
        <v>13</v>
      </c>
      <c r="P185" s="29">
        <v>2.5381867674858201E-3</v>
      </c>
      <c r="Q185" s="22">
        <v>1.0152747069943301E-3</v>
      </c>
      <c r="R185" s="22" t="s">
        <v>26</v>
      </c>
      <c r="S185" s="48" t="s">
        <v>161</v>
      </c>
      <c r="T185" s="53" t="s">
        <v>161</v>
      </c>
      <c r="U185" s="12">
        <f t="shared" si="10"/>
        <v>2.5381867674858201E-3</v>
      </c>
      <c r="V185" s="12">
        <f t="shared" si="11"/>
        <v>1.0152747069943301E-3</v>
      </c>
      <c r="W185" s="12">
        <f t="shared" si="12"/>
        <v>2462.3877486331949</v>
      </c>
      <c r="X185" s="12">
        <f t="shared" si="13"/>
        <v>970136.54793902056</v>
      </c>
      <c r="AA185" s="12"/>
      <c r="AD185" s="12" t="s">
        <v>291</v>
      </c>
      <c r="AE185" s="12" t="s">
        <v>371</v>
      </c>
      <c r="AF185" s="12" t="s">
        <v>372</v>
      </c>
      <c r="AG185" s="12" t="s">
        <v>373</v>
      </c>
      <c r="AH185" s="12" t="s">
        <v>374</v>
      </c>
      <c r="AI185" s="12" t="s">
        <v>375</v>
      </c>
      <c r="AJ185" s="12" t="s">
        <v>376</v>
      </c>
      <c r="AK185" s="12" t="s">
        <v>368</v>
      </c>
      <c r="AL185" s="12">
        <v>17</v>
      </c>
      <c r="AM185" s="12" t="s">
        <v>377</v>
      </c>
      <c r="AN185" s="12" t="s">
        <v>378</v>
      </c>
    </row>
    <row r="186" spans="1:40" ht="15" customHeight="1" x14ac:dyDescent="0.25">
      <c r="A186" s="13">
        <v>122900016</v>
      </c>
      <c r="B186" s="14" t="s">
        <v>579</v>
      </c>
      <c r="C186" s="15" t="s">
        <v>578</v>
      </c>
      <c r="D186" s="16" t="s">
        <v>177</v>
      </c>
      <c r="E186" s="14" t="s">
        <v>23</v>
      </c>
      <c r="F186" s="25">
        <v>34</v>
      </c>
      <c r="G186" s="17" t="s">
        <v>270</v>
      </c>
      <c r="H186" s="18" t="s">
        <v>39</v>
      </c>
      <c r="I186" s="26" t="s">
        <v>133</v>
      </c>
      <c r="J186" s="18" t="s">
        <v>328</v>
      </c>
      <c r="K186" s="16" t="s">
        <v>42</v>
      </c>
      <c r="L186" s="5">
        <v>45.167356451428603</v>
      </c>
      <c r="M186" s="5">
        <v>1.4601100514285701</v>
      </c>
      <c r="N186" s="11">
        <v>41185</v>
      </c>
      <c r="O186" s="28" t="s">
        <v>27</v>
      </c>
      <c r="P186" s="29">
        <v>5.6375329321634096E-2</v>
      </c>
      <c r="Q186" s="21">
        <v>4.5150957711830503E-2</v>
      </c>
      <c r="R186" s="14" t="s">
        <v>26</v>
      </c>
      <c r="S186" s="48" t="s">
        <v>161</v>
      </c>
      <c r="T186" s="53" t="s">
        <v>161</v>
      </c>
      <c r="U186" s="12">
        <f t="shared" si="10"/>
        <v>5.6375329321634096E-2</v>
      </c>
      <c r="V186" s="12">
        <f t="shared" si="11"/>
        <v>4.5150957711830503E-2</v>
      </c>
      <c r="W186" s="12">
        <f t="shared" si="12"/>
        <v>27.653821704520581</v>
      </c>
      <c r="X186" s="12">
        <f t="shared" si="13"/>
        <v>490.53055720081437</v>
      </c>
      <c r="AA186" s="12"/>
      <c r="AD186" s="12" t="s">
        <v>270</v>
      </c>
      <c r="AE186" s="12" t="s">
        <v>439</v>
      </c>
      <c r="AF186" s="12" t="s">
        <v>440</v>
      </c>
      <c r="AG186" s="12" t="s">
        <v>432</v>
      </c>
      <c r="AH186" s="12" t="s">
        <v>374</v>
      </c>
      <c r="AI186" s="12" t="s">
        <v>433</v>
      </c>
      <c r="AJ186" s="12" t="s">
        <v>434</v>
      </c>
      <c r="AK186" s="12" t="s">
        <v>368</v>
      </c>
      <c r="AL186" s="12" t="s">
        <v>435</v>
      </c>
      <c r="AM186" s="12" t="s">
        <v>347</v>
      </c>
      <c r="AN186" s="12" t="s">
        <v>436</v>
      </c>
    </row>
    <row r="187" spans="1:40" ht="15" customHeight="1" x14ac:dyDescent="0.25">
      <c r="A187" s="22">
        <v>131720039</v>
      </c>
      <c r="B187" s="14" t="s">
        <v>579</v>
      </c>
      <c r="C187" s="15" t="s">
        <v>578</v>
      </c>
      <c r="D187" s="16" t="s">
        <v>177</v>
      </c>
      <c r="E187" s="22" t="s">
        <v>23</v>
      </c>
      <c r="F187" s="9">
        <v>53</v>
      </c>
      <c r="G187" s="17" t="s">
        <v>292</v>
      </c>
      <c r="H187" s="8" t="s">
        <v>75</v>
      </c>
      <c r="I187" s="15"/>
      <c r="J187" s="18" t="s">
        <v>245</v>
      </c>
      <c r="K187" s="15" t="s">
        <v>100</v>
      </c>
      <c r="L187" s="42">
        <v>44.908357799999997</v>
      </c>
      <c r="M187" s="42">
        <v>1.8102925999999999</v>
      </c>
      <c r="N187" s="11">
        <v>41431.701388888898</v>
      </c>
      <c r="O187" s="2" t="s">
        <v>13</v>
      </c>
      <c r="P187" s="29">
        <v>1.39351430371771E-3</v>
      </c>
      <c r="Q187" s="22">
        <v>9.75460012602394E-4</v>
      </c>
      <c r="R187" s="22" t="s">
        <v>26</v>
      </c>
      <c r="S187" s="48" t="s">
        <v>161</v>
      </c>
      <c r="T187" s="53" t="s">
        <v>161</v>
      </c>
      <c r="U187" s="12">
        <f t="shared" si="10"/>
        <v>1.39351430371771E-3</v>
      </c>
      <c r="V187" s="12">
        <f t="shared" si="11"/>
        <v>9.75460012602394E-4</v>
      </c>
      <c r="W187" s="12">
        <f t="shared" si="12"/>
        <v>1464.5104977293736</v>
      </c>
      <c r="X187" s="12">
        <f t="shared" si="13"/>
        <v>1050947.5890001669</v>
      </c>
      <c r="AA187" s="12"/>
      <c r="AD187" s="12" t="s">
        <v>292</v>
      </c>
      <c r="AE187" s="12" t="s">
        <v>349</v>
      </c>
      <c r="AF187" s="12" t="s">
        <v>350</v>
      </c>
      <c r="AG187" s="12" t="s">
        <v>351</v>
      </c>
      <c r="AH187" s="12" t="s">
        <v>352</v>
      </c>
      <c r="AI187" s="12" t="s">
        <v>353</v>
      </c>
      <c r="AJ187" s="12" t="s">
        <v>354</v>
      </c>
      <c r="AK187" s="12" t="s">
        <v>355</v>
      </c>
      <c r="AL187" s="12" t="s">
        <v>356</v>
      </c>
      <c r="AM187" s="12" t="s">
        <v>347</v>
      </c>
      <c r="AN187" s="12" t="s">
        <v>357</v>
      </c>
    </row>
    <row r="188" spans="1:40" ht="15" customHeight="1" x14ac:dyDescent="0.25">
      <c r="A188" s="13">
        <v>122900017</v>
      </c>
      <c r="B188" s="14" t="s">
        <v>579</v>
      </c>
      <c r="C188" s="15" t="s">
        <v>578</v>
      </c>
      <c r="D188" s="16" t="s">
        <v>177</v>
      </c>
      <c r="E188" s="14" t="s">
        <v>23</v>
      </c>
      <c r="F188" s="25">
        <v>35</v>
      </c>
      <c r="G188" s="17" t="s">
        <v>271</v>
      </c>
      <c r="H188" s="18" t="s">
        <v>39</v>
      </c>
      <c r="I188" s="26" t="s">
        <v>132</v>
      </c>
      <c r="J188" s="18" t="s">
        <v>328</v>
      </c>
      <c r="K188" s="16" t="s">
        <v>141</v>
      </c>
      <c r="L188" s="5">
        <v>45.164607556666702</v>
      </c>
      <c r="M188" s="5">
        <v>1.45829586</v>
      </c>
      <c r="N188" s="11">
        <v>41185</v>
      </c>
      <c r="O188" s="28" t="s">
        <v>22</v>
      </c>
      <c r="P188" s="29">
        <v>5.9999999999999995E-5</v>
      </c>
      <c r="Q188" s="54" t="s">
        <v>161</v>
      </c>
      <c r="R188" s="14" t="s">
        <v>26</v>
      </c>
      <c r="S188" s="16" t="s">
        <v>601</v>
      </c>
      <c r="T188" s="53" t="s">
        <v>161</v>
      </c>
      <c r="U188" s="12">
        <f t="shared" si="10"/>
        <v>5.9999999999999995E-5</v>
      </c>
      <c r="V188" s="12">
        <f t="shared" si="11"/>
        <v>2.9999999999999997E-5</v>
      </c>
      <c r="W188" s="12">
        <f t="shared" si="12"/>
        <v>66666.666666666672</v>
      </c>
      <c r="X188" s="12">
        <f t="shared" si="13"/>
        <v>1111111111.1111112</v>
      </c>
      <c r="AA188" s="12"/>
      <c r="AD188" s="12" t="s">
        <v>271</v>
      </c>
      <c r="AE188" s="12" t="s">
        <v>430</v>
      </c>
      <c r="AF188" s="12" t="s">
        <v>431</v>
      </c>
      <c r="AG188" s="12" t="s">
        <v>432</v>
      </c>
      <c r="AH188" s="12" t="s">
        <v>374</v>
      </c>
      <c r="AI188" s="12" t="s">
        <v>433</v>
      </c>
      <c r="AJ188" s="12" t="s">
        <v>434</v>
      </c>
      <c r="AK188" s="12" t="s">
        <v>368</v>
      </c>
      <c r="AL188" s="12" t="s">
        <v>435</v>
      </c>
      <c r="AM188" s="12" t="s">
        <v>347</v>
      </c>
      <c r="AN188" s="12" t="s">
        <v>436</v>
      </c>
    </row>
    <row r="189" spans="1:40" ht="15" customHeight="1" x14ac:dyDescent="0.25">
      <c r="A189" s="13">
        <v>122900017</v>
      </c>
      <c r="B189" s="14" t="s">
        <v>579</v>
      </c>
      <c r="C189" s="15" t="s">
        <v>578</v>
      </c>
      <c r="D189" s="16" t="s">
        <v>177</v>
      </c>
      <c r="E189" s="14" t="s">
        <v>23</v>
      </c>
      <c r="F189" s="25">
        <v>35</v>
      </c>
      <c r="G189" s="17" t="s">
        <v>271</v>
      </c>
      <c r="H189" s="18" t="s">
        <v>39</v>
      </c>
      <c r="I189" s="26" t="s">
        <v>132</v>
      </c>
      <c r="J189" s="18" t="s">
        <v>328</v>
      </c>
      <c r="K189" s="16" t="s">
        <v>141</v>
      </c>
      <c r="L189" s="5">
        <v>45.164607556666702</v>
      </c>
      <c r="M189" s="5">
        <v>1.45829586</v>
      </c>
      <c r="N189" s="11">
        <v>41185</v>
      </c>
      <c r="O189" s="28" t="s">
        <v>16</v>
      </c>
      <c r="P189" s="29">
        <v>1.2E-2</v>
      </c>
      <c r="Q189" s="54" t="s">
        <v>161</v>
      </c>
      <c r="R189" s="14" t="s">
        <v>26</v>
      </c>
      <c r="S189" s="16" t="s">
        <v>601</v>
      </c>
      <c r="T189" s="53" t="s">
        <v>161</v>
      </c>
      <c r="U189" s="12">
        <f t="shared" si="10"/>
        <v>1.2E-2</v>
      </c>
      <c r="V189" s="12">
        <f t="shared" si="11"/>
        <v>6.0000000000000001E-3</v>
      </c>
      <c r="W189" s="12">
        <f t="shared" si="12"/>
        <v>333.33333333333331</v>
      </c>
      <c r="X189" s="12">
        <f t="shared" si="13"/>
        <v>27777.777777777777</v>
      </c>
      <c r="AA189" s="12"/>
      <c r="AD189" s="12" t="s">
        <v>271</v>
      </c>
      <c r="AE189" s="12" t="s">
        <v>430</v>
      </c>
      <c r="AF189" s="12" t="s">
        <v>431</v>
      </c>
      <c r="AG189" s="12" t="s">
        <v>432</v>
      </c>
      <c r="AH189" s="12" t="s">
        <v>374</v>
      </c>
      <c r="AI189" s="12" t="s">
        <v>433</v>
      </c>
      <c r="AJ189" s="12" t="s">
        <v>434</v>
      </c>
      <c r="AK189" s="12" t="s">
        <v>368</v>
      </c>
      <c r="AL189" s="12" t="s">
        <v>435</v>
      </c>
      <c r="AM189" s="12" t="s">
        <v>347</v>
      </c>
      <c r="AN189" s="12" t="s">
        <v>436</v>
      </c>
    </row>
    <row r="190" spans="1:40" ht="15" customHeight="1" x14ac:dyDescent="0.25">
      <c r="A190" s="13">
        <v>122900017</v>
      </c>
      <c r="B190" s="14" t="s">
        <v>579</v>
      </c>
      <c r="C190" s="15" t="s">
        <v>578</v>
      </c>
      <c r="D190" s="16" t="s">
        <v>177</v>
      </c>
      <c r="E190" s="14" t="s">
        <v>23</v>
      </c>
      <c r="F190" s="25">
        <v>35</v>
      </c>
      <c r="G190" s="17" t="s">
        <v>271</v>
      </c>
      <c r="H190" s="18" t="s">
        <v>39</v>
      </c>
      <c r="I190" s="26" t="s">
        <v>132</v>
      </c>
      <c r="J190" s="18" t="s">
        <v>328</v>
      </c>
      <c r="K190" s="16" t="s">
        <v>141</v>
      </c>
      <c r="L190" s="5">
        <v>45.164607556666702</v>
      </c>
      <c r="M190" s="5">
        <v>1.45829586</v>
      </c>
      <c r="N190" s="11">
        <v>41185</v>
      </c>
      <c r="O190" s="28" t="s">
        <v>28</v>
      </c>
      <c r="P190" s="29">
        <v>2.6000000000000003E-3</v>
      </c>
      <c r="Q190" s="54" t="s">
        <v>161</v>
      </c>
      <c r="R190" s="14" t="s">
        <v>26</v>
      </c>
      <c r="S190" s="16" t="s">
        <v>601</v>
      </c>
      <c r="T190" s="53" t="s">
        <v>161</v>
      </c>
      <c r="U190" s="12">
        <f t="shared" si="10"/>
        <v>2.6000000000000003E-3</v>
      </c>
      <c r="V190" s="12">
        <f t="shared" si="11"/>
        <v>1.3000000000000002E-3</v>
      </c>
      <c r="W190" s="12">
        <f t="shared" si="12"/>
        <v>1538.4615384615383</v>
      </c>
      <c r="X190" s="12">
        <f t="shared" si="13"/>
        <v>591715.97633136087</v>
      </c>
      <c r="AA190" s="12"/>
      <c r="AD190" s="12" t="s">
        <v>271</v>
      </c>
      <c r="AE190" s="12" t="s">
        <v>430</v>
      </c>
      <c r="AF190" s="12" t="s">
        <v>431</v>
      </c>
      <c r="AG190" s="12" t="s">
        <v>432</v>
      </c>
      <c r="AH190" s="12" t="s">
        <v>374</v>
      </c>
      <c r="AI190" s="12" t="s">
        <v>433</v>
      </c>
      <c r="AJ190" s="12" t="s">
        <v>434</v>
      </c>
      <c r="AK190" s="12" t="s">
        <v>368</v>
      </c>
      <c r="AL190" s="12" t="s">
        <v>435</v>
      </c>
      <c r="AM190" s="12" t="s">
        <v>347</v>
      </c>
      <c r="AN190" s="12" t="s">
        <v>436</v>
      </c>
    </row>
    <row r="191" spans="1:40" ht="15" customHeight="1" x14ac:dyDescent="0.25">
      <c r="A191" s="24">
        <v>122900017</v>
      </c>
      <c r="B191" s="14" t="s">
        <v>579</v>
      </c>
      <c r="C191" s="15" t="s">
        <v>578</v>
      </c>
      <c r="D191" s="16" t="s">
        <v>177</v>
      </c>
      <c r="E191" s="14" t="s">
        <v>23</v>
      </c>
      <c r="F191" s="25">
        <v>35</v>
      </c>
      <c r="G191" s="17" t="s">
        <v>271</v>
      </c>
      <c r="H191" s="26" t="s">
        <v>39</v>
      </c>
      <c r="I191" s="26" t="s">
        <v>132</v>
      </c>
      <c r="J191" s="18" t="s">
        <v>328</v>
      </c>
      <c r="K191" s="16" t="s">
        <v>141</v>
      </c>
      <c r="L191" s="4">
        <v>45.164607556666702</v>
      </c>
      <c r="M191" s="4">
        <v>1.45829586</v>
      </c>
      <c r="N191" s="11">
        <v>41185</v>
      </c>
      <c r="O191" s="30" t="s">
        <v>25</v>
      </c>
      <c r="P191" s="29">
        <v>9.2649318651625706E-3</v>
      </c>
      <c r="Q191" s="23">
        <v>6.1816156937144198E-3</v>
      </c>
      <c r="R191" s="14" t="s">
        <v>26</v>
      </c>
      <c r="S191" s="48" t="s">
        <v>161</v>
      </c>
      <c r="T191" s="53" t="s">
        <v>161</v>
      </c>
      <c r="U191" s="12">
        <f t="shared" si="10"/>
        <v>9.2649318651625706E-3</v>
      </c>
      <c r="V191" s="12">
        <f t="shared" si="11"/>
        <v>6.1816156937144198E-3</v>
      </c>
      <c r="W191" s="12">
        <f t="shared" si="12"/>
        <v>242.45895343472253</v>
      </c>
      <c r="X191" s="12">
        <f t="shared" si="13"/>
        <v>26169.534429756775</v>
      </c>
      <c r="AA191" s="12"/>
      <c r="AD191" s="12" t="s">
        <v>271</v>
      </c>
      <c r="AE191" s="12" t="s">
        <v>430</v>
      </c>
      <c r="AF191" s="12" t="s">
        <v>431</v>
      </c>
      <c r="AG191" s="12" t="s">
        <v>432</v>
      </c>
      <c r="AH191" s="12" t="s">
        <v>374</v>
      </c>
      <c r="AI191" s="12" t="s">
        <v>433</v>
      </c>
      <c r="AJ191" s="12" t="s">
        <v>434</v>
      </c>
      <c r="AK191" s="12" t="s">
        <v>368</v>
      </c>
      <c r="AL191" s="12" t="s">
        <v>435</v>
      </c>
      <c r="AM191" s="12" t="s">
        <v>347</v>
      </c>
      <c r="AN191" s="12" t="s">
        <v>436</v>
      </c>
    </row>
    <row r="192" spans="1:40" ht="15" customHeight="1" x14ac:dyDescent="0.25">
      <c r="A192" s="15">
        <v>131720040</v>
      </c>
      <c r="B192" s="14" t="s">
        <v>579</v>
      </c>
      <c r="C192" s="15" t="s">
        <v>603</v>
      </c>
      <c r="D192" s="16" t="s">
        <v>177</v>
      </c>
      <c r="E192" s="22" t="s">
        <v>23</v>
      </c>
      <c r="F192" s="9" t="s">
        <v>83</v>
      </c>
      <c r="G192" s="17" t="s">
        <v>293</v>
      </c>
      <c r="H192" s="9" t="s">
        <v>75</v>
      </c>
      <c r="I192" s="26" t="s">
        <v>324</v>
      </c>
      <c r="J192" s="18" t="s">
        <v>245</v>
      </c>
      <c r="K192" s="15" t="s">
        <v>84</v>
      </c>
      <c r="L192">
        <v>45.442526299999997</v>
      </c>
      <c r="M192">
        <v>2.5067313000000002</v>
      </c>
      <c r="N192" s="11">
        <v>41429.520833333299</v>
      </c>
      <c r="O192" s="7" t="s">
        <v>13</v>
      </c>
      <c r="P192" s="29">
        <v>1.24420919974795E-3</v>
      </c>
      <c r="Q192" s="54" t="s">
        <v>161</v>
      </c>
      <c r="R192" s="22" t="s">
        <v>26</v>
      </c>
      <c r="S192" s="16" t="s">
        <v>601</v>
      </c>
      <c r="T192" s="53" t="s">
        <v>161</v>
      </c>
      <c r="U192" s="12">
        <f t="shared" si="10"/>
        <v>1.24420919974795E-3</v>
      </c>
      <c r="V192" s="12">
        <f t="shared" si="11"/>
        <v>6.2210459987397499E-4</v>
      </c>
      <c r="W192" s="12">
        <f t="shared" si="12"/>
        <v>3214.8934446155149</v>
      </c>
      <c r="X192" s="12">
        <f t="shared" si="13"/>
        <v>2583884.9650579528</v>
      </c>
      <c r="AA192" s="12"/>
      <c r="AD192" s="12" t="s">
        <v>293</v>
      </c>
      <c r="AE192" s="12" t="s">
        <v>525</v>
      </c>
      <c r="AF192" s="12" t="s">
        <v>526</v>
      </c>
      <c r="AG192" s="12" t="s">
        <v>351</v>
      </c>
      <c r="AH192" s="12" t="s">
        <v>352</v>
      </c>
      <c r="AI192" s="12" t="s">
        <v>353</v>
      </c>
      <c r="AJ192" s="12" t="s">
        <v>354</v>
      </c>
      <c r="AK192" s="12" t="s">
        <v>355</v>
      </c>
      <c r="AL192" s="12" t="s">
        <v>356</v>
      </c>
      <c r="AM192" s="12" t="s">
        <v>347</v>
      </c>
      <c r="AN192" s="12" t="s">
        <v>527</v>
      </c>
    </row>
    <row r="193" spans="1:40" ht="15" customHeight="1" x14ac:dyDescent="0.25">
      <c r="A193" s="24">
        <v>122900017</v>
      </c>
      <c r="B193" s="14" t="s">
        <v>579</v>
      </c>
      <c r="C193" s="15" t="s">
        <v>578</v>
      </c>
      <c r="D193" s="16" t="s">
        <v>177</v>
      </c>
      <c r="E193" s="14" t="s">
        <v>23</v>
      </c>
      <c r="F193" s="25">
        <v>35</v>
      </c>
      <c r="G193" s="17" t="s">
        <v>271</v>
      </c>
      <c r="H193" s="26" t="s">
        <v>39</v>
      </c>
      <c r="I193" s="26" t="s">
        <v>132</v>
      </c>
      <c r="J193" s="18" t="s">
        <v>328</v>
      </c>
      <c r="K193" s="16" t="s">
        <v>141</v>
      </c>
      <c r="L193" s="4">
        <v>45.164607556666702</v>
      </c>
      <c r="M193" s="4">
        <v>1.45829586</v>
      </c>
      <c r="N193" s="11">
        <v>41185</v>
      </c>
      <c r="O193" s="30" t="s">
        <v>27</v>
      </c>
      <c r="P193" s="29">
        <v>0.185228488991382</v>
      </c>
      <c r="Q193" s="23">
        <v>7.3643278959812E-2</v>
      </c>
      <c r="R193" s="14" t="s">
        <v>26</v>
      </c>
      <c r="S193" s="48" t="s">
        <v>161</v>
      </c>
      <c r="T193" s="53" t="s">
        <v>161</v>
      </c>
      <c r="U193" s="12">
        <f t="shared" si="10"/>
        <v>0.185228488991382</v>
      </c>
      <c r="V193" s="12">
        <f t="shared" si="11"/>
        <v>7.3643278959812E-2</v>
      </c>
      <c r="W193" s="12">
        <f t="shared" si="12"/>
        <v>34.15399807469926</v>
      </c>
      <c r="X193" s="12">
        <f t="shared" si="13"/>
        <v>184.38847210100775</v>
      </c>
      <c r="AA193" s="12"/>
      <c r="AD193" s="12" t="s">
        <v>271</v>
      </c>
      <c r="AE193" s="12" t="s">
        <v>430</v>
      </c>
      <c r="AF193" s="12" t="s">
        <v>431</v>
      </c>
      <c r="AG193" s="12" t="s">
        <v>432</v>
      </c>
      <c r="AH193" s="12" t="s">
        <v>374</v>
      </c>
      <c r="AI193" s="12" t="s">
        <v>433</v>
      </c>
      <c r="AJ193" s="12" t="s">
        <v>434</v>
      </c>
      <c r="AK193" s="12" t="s">
        <v>368</v>
      </c>
      <c r="AL193" s="12" t="s">
        <v>435</v>
      </c>
      <c r="AM193" s="12" t="s">
        <v>347</v>
      </c>
      <c r="AN193" s="12" t="s">
        <v>436</v>
      </c>
    </row>
    <row r="194" spans="1:40" ht="15" customHeight="1" x14ac:dyDescent="0.25">
      <c r="A194" s="29">
        <v>122900018</v>
      </c>
      <c r="B194" s="14" t="s">
        <v>579</v>
      </c>
      <c r="C194" s="15" t="s">
        <v>578</v>
      </c>
      <c r="D194" s="16" t="s">
        <v>177</v>
      </c>
      <c r="E194" s="28" t="s">
        <v>23</v>
      </c>
      <c r="F194" s="26" t="s">
        <v>43</v>
      </c>
      <c r="G194" s="17" t="s">
        <v>272</v>
      </c>
      <c r="H194" s="26" t="s">
        <v>8</v>
      </c>
      <c r="I194" s="26" t="s">
        <v>324</v>
      </c>
      <c r="J194" s="18" t="s">
        <v>327</v>
      </c>
      <c r="K194" s="30" t="s">
        <v>44</v>
      </c>
      <c r="L194" s="5">
        <v>45.160000199999999</v>
      </c>
      <c r="M194" s="5">
        <v>2.1022574999999999</v>
      </c>
      <c r="N194" s="11">
        <v>41184.770833333336</v>
      </c>
      <c r="O194" s="30" t="s">
        <v>22</v>
      </c>
      <c r="P194" s="29">
        <v>1.1312967796460201E-4</v>
      </c>
      <c r="Q194" s="23">
        <v>7.9481147100142309E-5</v>
      </c>
      <c r="R194" s="14" t="s">
        <v>26</v>
      </c>
      <c r="S194" s="48" t="s">
        <v>161</v>
      </c>
      <c r="T194" s="53" t="s">
        <v>161</v>
      </c>
      <c r="U194" s="12">
        <f t="shared" ref="U194:U257" si="14">IF(Q194="",P194,P194)</f>
        <v>1.1312967796460201E-4</v>
      </c>
      <c r="V194" s="12">
        <f t="shared" ref="V194:V257" si="15">IF(Q194="",P194/2,Q194)</f>
        <v>7.9481147100142309E-5</v>
      </c>
      <c r="W194" s="12">
        <f t="shared" si="12"/>
        <v>17908.049993045257</v>
      </c>
      <c r="X194" s="12">
        <f t="shared" si="13"/>
        <v>158296658.44756174</v>
      </c>
      <c r="AA194" s="12"/>
      <c r="AD194" s="12" t="s">
        <v>272</v>
      </c>
      <c r="AE194" s="12" t="s">
        <v>426</v>
      </c>
      <c r="AF194" s="12" t="s">
        <v>427</v>
      </c>
      <c r="AG194" s="12" t="s">
        <v>373</v>
      </c>
      <c r="AH194" s="12" t="s">
        <v>374</v>
      </c>
      <c r="AI194" s="12" t="s">
        <v>375</v>
      </c>
      <c r="AJ194" s="12" t="s">
        <v>376</v>
      </c>
      <c r="AK194" s="12" t="s">
        <v>368</v>
      </c>
      <c r="AL194" s="12">
        <v>17</v>
      </c>
      <c r="AM194" s="12" t="s">
        <v>377</v>
      </c>
      <c r="AN194" s="12" t="s">
        <v>378</v>
      </c>
    </row>
    <row r="195" spans="1:40" ht="15" customHeight="1" x14ac:dyDescent="0.25">
      <c r="A195" s="29">
        <v>122900018</v>
      </c>
      <c r="B195" s="14" t="s">
        <v>579</v>
      </c>
      <c r="C195" s="15" t="s">
        <v>578</v>
      </c>
      <c r="D195" s="16" t="s">
        <v>177</v>
      </c>
      <c r="E195" s="28" t="s">
        <v>23</v>
      </c>
      <c r="F195" s="26" t="s">
        <v>43</v>
      </c>
      <c r="G195" s="17" t="s">
        <v>272</v>
      </c>
      <c r="H195" s="26" t="s">
        <v>8</v>
      </c>
      <c r="I195" s="26" t="s">
        <v>324</v>
      </c>
      <c r="J195" s="18" t="s">
        <v>327</v>
      </c>
      <c r="K195" s="30" t="s">
        <v>44</v>
      </c>
      <c r="L195" s="5">
        <v>45.160000199999999</v>
      </c>
      <c r="M195" s="5">
        <v>2.1022574999999999</v>
      </c>
      <c r="N195" s="11">
        <v>41184.770833333336</v>
      </c>
      <c r="O195" s="30" t="s">
        <v>16</v>
      </c>
      <c r="P195" s="29">
        <v>1.2E-2</v>
      </c>
      <c r="Q195" s="54" t="s">
        <v>161</v>
      </c>
      <c r="R195" s="14" t="s">
        <v>26</v>
      </c>
      <c r="S195" s="16" t="s">
        <v>601</v>
      </c>
      <c r="T195" s="53" t="s">
        <v>161</v>
      </c>
      <c r="U195" s="12">
        <f t="shared" si="14"/>
        <v>1.2E-2</v>
      </c>
      <c r="V195" s="12">
        <f t="shared" si="15"/>
        <v>6.0000000000000001E-3</v>
      </c>
      <c r="W195" s="12">
        <f t="shared" si="12"/>
        <v>333.33333333333331</v>
      </c>
      <c r="X195" s="12">
        <f t="shared" si="13"/>
        <v>27777.777777777777</v>
      </c>
      <c r="AA195" s="12"/>
      <c r="AD195" s="12" t="s">
        <v>272</v>
      </c>
      <c r="AE195" s="12" t="s">
        <v>426</v>
      </c>
      <c r="AF195" s="12" t="s">
        <v>427</v>
      </c>
      <c r="AG195" s="12" t="s">
        <v>373</v>
      </c>
      <c r="AH195" s="12" t="s">
        <v>374</v>
      </c>
      <c r="AI195" s="12" t="s">
        <v>375</v>
      </c>
      <c r="AJ195" s="12" t="s">
        <v>376</v>
      </c>
      <c r="AK195" s="12" t="s">
        <v>368</v>
      </c>
      <c r="AL195" s="12">
        <v>17</v>
      </c>
      <c r="AM195" s="12" t="s">
        <v>377</v>
      </c>
      <c r="AN195" s="12" t="s">
        <v>378</v>
      </c>
    </row>
    <row r="196" spans="1:40" ht="15" customHeight="1" x14ac:dyDescent="0.25">
      <c r="A196" s="29">
        <v>122900018</v>
      </c>
      <c r="B196" s="14" t="s">
        <v>579</v>
      </c>
      <c r="C196" s="15" t="s">
        <v>578</v>
      </c>
      <c r="D196" s="16" t="s">
        <v>177</v>
      </c>
      <c r="E196" s="28" t="s">
        <v>23</v>
      </c>
      <c r="F196" s="26" t="s">
        <v>43</v>
      </c>
      <c r="G196" s="17" t="s">
        <v>272</v>
      </c>
      <c r="H196" s="26" t="s">
        <v>8</v>
      </c>
      <c r="I196" s="26" t="s">
        <v>324</v>
      </c>
      <c r="J196" s="18" t="s">
        <v>327</v>
      </c>
      <c r="K196" s="30" t="s">
        <v>44</v>
      </c>
      <c r="L196" s="5">
        <v>45.160000199999999</v>
      </c>
      <c r="M196" s="5">
        <v>2.1022574999999999</v>
      </c>
      <c r="N196" s="11">
        <v>41184.770833333336</v>
      </c>
      <c r="O196" s="30" t="s">
        <v>28</v>
      </c>
      <c r="P196" s="29">
        <v>2.4091767860194803E-3</v>
      </c>
      <c r="Q196" s="23">
        <v>1.71982152210513E-3</v>
      </c>
      <c r="R196" s="14" t="s">
        <v>26</v>
      </c>
      <c r="S196" s="48" t="s">
        <v>161</v>
      </c>
      <c r="T196" s="53" t="s">
        <v>161</v>
      </c>
      <c r="U196" s="12">
        <f t="shared" si="14"/>
        <v>2.4091767860194803E-3</v>
      </c>
      <c r="V196" s="12">
        <f t="shared" si="15"/>
        <v>1.71982152210513E-3</v>
      </c>
      <c r="W196" s="12">
        <f t="shared" si="12"/>
        <v>814.52029684257252</v>
      </c>
      <c r="X196" s="12">
        <f t="shared" si="13"/>
        <v>338090.71279835352</v>
      </c>
      <c r="AA196" s="12"/>
      <c r="AD196" s="12" t="s">
        <v>272</v>
      </c>
      <c r="AE196" s="12" t="s">
        <v>426</v>
      </c>
      <c r="AF196" s="12" t="s">
        <v>427</v>
      </c>
      <c r="AG196" s="12" t="s">
        <v>373</v>
      </c>
      <c r="AH196" s="12" t="s">
        <v>374</v>
      </c>
      <c r="AI196" s="12" t="s">
        <v>375</v>
      </c>
      <c r="AJ196" s="12" t="s">
        <v>376</v>
      </c>
      <c r="AK196" s="12" t="s">
        <v>368</v>
      </c>
      <c r="AL196" s="12">
        <v>17</v>
      </c>
      <c r="AM196" s="12" t="s">
        <v>377</v>
      </c>
      <c r="AN196" s="12" t="s">
        <v>378</v>
      </c>
    </row>
    <row r="197" spans="1:40" ht="15" customHeight="1" x14ac:dyDescent="0.25">
      <c r="A197" s="29">
        <v>122900018</v>
      </c>
      <c r="B197" s="14" t="s">
        <v>579</v>
      </c>
      <c r="C197" s="15" t="s">
        <v>578</v>
      </c>
      <c r="D197" s="16" t="s">
        <v>177</v>
      </c>
      <c r="E197" s="28" t="s">
        <v>23</v>
      </c>
      <c r="F197" s="26" t="s">
        <v>43</v>
      </c>
      <c r="G197" s="17" t="s">
        <v>272</v>
      </c>
      <c r="H197" s="26" t="s">
        <v>8</v>
      </c>
      <c r="I197" s="26" t="s">
        <v>324</v>
      </c>
      <c r="J197" s="18" t="s">
        <v>327</v>
      </c>
      <c r="K197" s="30" t="s">
        <v>44</v>
      </c>
      <c r="L197" s="5">
        <v>45.160000199999999</v>
      </c>
      <c r="M197" s="5">
        <v>2.1022574999999999</v>
      </c>
      <c r="N197" s="11">
        <v>41184.770833333336</v>
      </c>
      <c r="O197" s="30" t="s">
        <v>25</v>
      </c>
      <c r="P197" s="29">
        <v>1.3038909611920601E-2</v>
      </c>
      <c r="Q197" s="23">
        <v>6.1623654007703201E-3</v>
      </c>
      <c r="R197" s="14" t="s">
        <v>26</v>
      </c>
      <c r="S197" s="48" t="s">
        <v>161</v>
      </c>
      <c r="T197" s="53" t="s">
        <v>161</v>
      </c>
      <c r="U197" s="12">
        <f t="shared" si="14"/>
        <v>1.3038909611920601E-2</v>
      </c>
      <c r="V197" s="12">
        <f t="shared" si="15"/>
        <v>6.1623654007703201E-3</v>
      </c>
      <c r="W197" s="12">
        <f t="shared" si="12"/>
        <v>343.35737635634837</v>
      </c>
      <c r="X197" s="12">
        <f t="shared" si="13"/>
        <v>26333.289099760284</v>
      </c>
      <c r="AA197" s="12"/>
      <c r="AD197" s="12" t="s">
        <v>272</v>
      </c>
      <c r="AE197" s="12" t="s">
        <v>426</v>
      </c>
      <c r="AF197" s="12" t="s">
        <v>427</v>
      </c>
      <c r="AG197" s="12" t="s">
        <v>373</v>
      </c>
      <c r="AH197" s="12" t="s">
        <v>374</v>
      </c>
      <c r="AI197" s="12" t="s">
        <v>375</v>
      </c>
      <c r="AJ197" s="12" t="s">
        <v>376</v>
      </c>
      <c r="AK197" s="12" t="s">
        <v>368</v>
      </c>
      <c r="AL197" s="12">
        <v>17</v>
      </c>
      <c r="AM197" s="12" t="s">
        <v>377</v>
      </c>
      <c r="AN197" s="12" t="s">
        <v>378</v>
      </c>
    </row>
    <row r="198" spans="1:40" ht="15" customHeight="1" x14ac:dyDescent="0.25">
      <c r="A198" s="29">
        <v>122900018</v>
      </c>
      <c r="B198" s="14" t="s">
        <v>579</v>
      </c>
      <c r="C198" s="15" t="s">
        <v>578</v>
      </c>
      <c r="D198" s="16" t="s">
        <v>177</v>
      </c>
      <c r="E198" s="28" t="s">
        <v>23</v>
      </c>
      <c r="F198" s="26" t="s">
        <v>43</v>
      </c>
      <c r="G198" s="17" t="s">
        <v>272</v>
      </c>
      <c r="H198" s="26" t="s">
        <v>8</v>
      </c>
      <c r="I198" s="26" t="s">
        <v>324</v>
      </c>
      <c r="J198" s="18" t="s">
        <v>327</v>
      </c>
      <c r="K198" s="30" t="s">
        <v>44</v>
      </c>
      <c r="L198" s="5">
        <v>45.160000199999999</v>
      </c>
      <c r="M198" s="5">
        <v>2.1022574999999999</v>
      </c>
      <c r="N198" s="11">
        <v>41184.770833333336</v>
      </c>
      <c r="O198" s="30" t="s">
        <v>27</v>
      </c>
      <c r="P198" s="29">
        <v>8.6482068179716598E-2</v>
      </c>
      <c r="Q198" s="23">
        <v>5.0823128869585801E-2</v>
      </c>
      <c r="R198" s="14" t="s">
        <v>26</v>
      </c>
      <c r="S198" s="48" t="s">
        <v>161</v>
      </c>
      <c r="T198" s="53" t="s">
        <v>161</v>
      </c>
      <c r="U198" s="12">
        <f t="shared" si="14"/>
        <v>8.6482068179716598E-2</v>
      </c>
      <c r="V198" s="12">
        <f t="shared" si="15"/>
        <v>5.0823128869585801E-2</v>
      </c>
      <c r="W198" s="12">
        <f t="shared" ref="W198:W261" si="16">U198/V198^2</f>
        <v>33.481373852211483</v>
      </c>
      <c r="X198" s="12">
        <f t="shared" ref="X198:X261" si="17">1/V198^2</f>
        <v>387.14816327743841</v>
      </c>
      <c r="AA198" s="12"/>
      <c r="AD198" s="12" t="s">
        <v>272</v>
      </c>
      <c r="AE198" s="12" t="s">
        <v>426</v>
      </c>
      <c r="AF198" s="12" t="s">
        <v>427</v>
      </c>
      <c r="AG198" s="12" t="s">
        <v>373</v>
      </c>
      <c r="AH198" s="12" t="s">
        <v>374</v>
      </c>
      <c r="AI198" s="12" t="s">
        <v>375</v>
      </c>
      <c r="AJ198" s="12" t="s">
        <v>376</v>
      </c>
      <c r="AK198" s="12" t="s">
        <v>368</v>
      </c>
      <c r="AL198" s="12">
        <v>17</v>
      </c>
      <c r="AM198" s="12" t="s">
        <v>377</v>
      </c>
      <c r="AN198" s="12" t="s">
        <v>378</v>
      </c>
    </row>
    <row r="199" spans="1:40" ht="15" customHeight="1" x14ac:dyDescent="0.25">
      <c r="A199" s="24">
        <v>122900019</v>
      </c>
      <c r="B199" s="14" t="s">
        <v>579</v>
      </c>
      <c r="C199" s="15" t="s">
        <v>578</v>
      </c>
      <c r="D199" s="16" t="s">
        <v>177</v>
      </c>
      <c r="E199" s="14" t="s">
        <v>23</v>
      </c>
      <c r="F199" s="25">
        <v>38</v>
      </c>
      <c r="G199" s="17" t="s">
        <v>273</v>
      </c>
      <c r="H199" s="26" t="s">
        <v>8</v>
      </c>
      <c r="I199" s="26" t="s">
        <v>325</v>
      </c>
      <c r="J199" s="26" t="s">
        <v>325</v>
      </c>
      <c r="K199" s="16" t="s">
        <v>45</v>
      </c>
      <c r="L199" s="4">
        <v>45.163666999999997</v>
      </c>
      <c r="M199" s="4">
        <v>2.0933118999999998</v>
      </c>
      <c r="N199" s="11">
        <v>41184</v>
      </c>
      <c r="O199" s="30" t="s">
        <v>22</v>
      </c>
      <c r="P199" s="29">
        <v>7.0925521279646003E-4</v>
      </c>
      <c r="Q199" s="23">
        <v>8.2712660539688502E-5</v>
      </c>
      <c r="R199" s="14" t="s">
        <v>26</v>
      </c>
      <c r="S199" s="48" t="s">
        <v>161</v>
      </c>
      <c r="T199" s="53" t="s">
        <v>161</v>
      </c>
      <c r="U199" s="12">
        <f t="shared" si="14"/>
        <v>7.0925521279646003E-4</v>
      </c>
      <c r="V199" s="12">
        <f t="shared" si="15"/>
        <v>8.2712660539688502E-5</v>
      </c>
      <c r="W199" s="12">
        <f t="shared" si="16"/>
        <v>103671.30256934348</v>
      </c>
      <c r="X199" s="12">
        <f t="shared" si="17"/>
        <v>146169250.0793713</v>
      </c>
      <c r="AA199" s="12"/>
      <c r="AD199" s="12" t="s">
        <v>273</v>
      </c>
      <c r="AE199" s="12" t="s">
        <v>437</v>
      </c>
      <c r="AF199" s="12" t="s">
        <v>438</v>
      </c>
      <c r="AG199" s="12" t="s">
        <v>373</v>
      </c>
      <c r="AH199" s="12" t="s">
        <v>374</v>
      </c>
      <c r="AI199" s="12" t="s">
        <v>375</v>
      </c>
      <c r="AJ199" s="12" t="s">
        <v>376</v>
      </c>
      <c r="AK199" s="12" t="s">
        <v>368</v>
      </c>
      <c r="AL199" s="12">
        <v>17</v>
      </c>
      <c r="AM199" s="12" t="s">
        <v>377</v>
      </c>
      <c r="AN199" s="12" t="s">
        <v>378</v>
      </c>
    </row>
    <row r="200" spans="1:40" ht="15" customHeight="1" x14ac:dyDescent="0.25">
      <c r="A200" s="24">
        <v>122900019</v>
      </c>
      <c r="B200" s="14" t="s">
        <v>579</v>
      </c>
      <c r="C200" s="15" t="s">
        <v>578</v>
      </c>
      <c r="D200" s="16" t="s">
        <v>177</v>
      </c>
      <c r="E200" s="14" t="s">
        <v>23</v>
      </c>
      <c r="F200" s="25">
        <v>38</v>
      </c>
      <c r="G200" s="17" t="s">
        <v>273</v>
      </c>
      <c r="H200" s="26" t="s">
        <v>8</v>
      </c>
      <c r="I200" s="26" t="s">
        <v>325</v>
      </c>
      <c r="J200" s="26" t="s">
        <v>325</v>
      </c>
      <c r="K200" s="16" t="s">
        <v>45</v>
      </c>
      <c r="L200" s="4">
        <v>45.163666999999997</v>
      </c>
      <c r="M200" s="4">
        <v>2.0933118999999998</v>
      </c>
      <c r="N200" s="11">
        <v>41184</v>
      </c>
      <c r="O200" s="30" t="s">
        <v>16</v>
      </c>
      <c r="P200" s="29">
        <v>1.5000000000000001E-2</v>
      </c>
      <c r="Q200" s="54" t="s">
        <v>161</v>
      </c>
      <c r="R200" s="14" t="s">
        <v>26</v>
      </c>
      <c r="S200" s="16" t="s">
        <v>601</v>
      </c>
      <c r="T200" s="53" t="s">
        <v>161</v>
      </c>
      <c r="U200" s="12">
        <f t="shared" si="14"/>
        <v>1.5000000000000001E-2</v>
      </c>
      <c r="V200" s="12">
        <f t="shared" si="15"/>
        <v>7.5000000000000006E-3</v>
      </c>
      <c r="W200" s="12">
        <f t="shared" si="16"/>
        <v>266.66666666666663</v>
      </c>
      <c r="X200" s="12">
        <f t="shared" si="17"/>
        <v>17777.777777777774</v>
      </c>
      <c r="AA200" s="12"/>
      <c r="AD200" s="12" t="s">
        <v>273</v>
      </c>
      <c r="AE200" s="12" t="s">
        <v>437</v>
      </c>
      <c r="AF200" s="12" t="s">
        <v>438</v>
      </c>
      <c r="AG200" s="12" t="s">
        <v>373</v>
      </c>
      <c r="AH200" s="12" t="s">
        <v>374</v>
      </c>
      <c r="AI200" s="12" t="s">
        <v>375</v>
      </c>
      <c r="AJ200" s="12" t="s">
        <v>376</v>
      </c>
      <c r="AK200" s="12" t="s">
        <v>368</v>
      </c>
      <c r="AL200" s="12">
        <v>17</v>
      </c>
      <c r="AM200" s="12" t="s">
        <v>377</v>
      </c>
      <c r="AN200" s="12" t="s">
        <v>378</v>
      </c>
    </row>
    <row r="201" spans="1:40" ht="15" customHeight="1" x14ac:dyDescent="0.25">
      <c r="A201" s="24">
        <v>122900019</v>
      </c>
      <c r="B201" s="14" t="s">
        <v>579</v>
      </c>
      <c r="C201" s="15" t="s">
        <v>578</v>
      </c>
      <c r="D201" s="16" t="s">
        <v>177</v>
      </c>
      <c r="E201" s="14" t="s">
        <v>23</v>
      </c>
      <c r="F201" s="25">
        <v>38</v>
      </c>
      <c r="G201" s="17" t="s">
        <v>273</v>
      </c>
      <c r="H201" s="26" t="s">
        <v>8</v>
      </c>
      <c r="I201" s="26" t="s">
        <v>325</v>
      </c>
      <c r="J201" s="26" t="s">
        <v>325</v>
      </c>
      <c r="K201" s="16" t="s">
        <v>45</v>
      </c>
      <c r="L201" s="4">
        <v>45.163666999999997</v>
      </c>
      <c r="M201" s="4">
        <v>2.0933118999999998</v>
      </c>
      <c r="N201" s="11">
        <v>41184</v>
      </c>
      <c r="O201" s="30" t="s">
        <v>28</v>
      </c>
      <c r="P201" s="29">
        <v>1.5922713257562799E-2</v>
      </c>
      <c r="Q201" s="23">
        <v>1.8568915008052801E-3</v>
      </c>
      <c r="R201" s="16" t="s">
        <v>26</v>
      </c>
      <c r="S201" s="48" t="s">
        <v>161</v>
      </c>
      <c r="T201" s="53" t="s">
        <v>161</v>
      </c>
      <c r="U201" s="12">
        <f t="shared" si="14"/>
        <v>1.5922713257562799E-2</v>
      </c>
      <c r="V201" s="12">
        <f t="shared" si="15"/>
        <v>1.8568915008052801E-3</v>
      </c>
      <c r="W201" s="12">
        <f t="shared" si="16"/>
        <v>4617.8946122628922</v>
      </c>
      <c r="X201" s="12">
        <f t="shared" si="17"/>
        <v>290019.32883954525</v>
      </c>
      <c r="AA201" s="12"/>
      <c r="AD201" s="12" t="s">
        <v>273</v>
      </c>
      <c r="AE201" s="12" t="s">
        <v>437</v>
      </c>
      <c r="AF201" s="12" t="s">
        <v>438</v>
      </c>
      <c r="AG201" s="12" t="s">
        <v>373</v>
      </c>
      <c r="AH201" s="12" t="s">
        <v>374</v>
      </c>
      <c r="AI201" s="12" t="s">
        <v>375</v>
      </c>
      <c r="AJ201" s="12" t="s">
        <v>376</v>
      </c>
      <c r="AK201" s="12" t="s">
        <v>368</v>
      </c>
      <c r="AL201" s="12">
        <v>17</v>
      </c>
      <c r="AM201" s="12" t="s">
        <v>377</v>
      </c>
      <c r="AN201" s="12" t="s">
        <v>378</v>
      </c>
    </row>
    <row r="202" spans="1:40" ht="15" customHeight="1" x14ac:dyDescent="0.25">
      <c r="A202" s="24">
        <v>122900019</v>
      </c>
      <c r="B202" s="14" t="s">
        <v>579</v>
      </c>
      <c r="C202" s="15" t="s">
        <v>578</v>
      </c>
      <c r="D202" s="16" t="s">
        <v>177</v>
      </c>
      <c r="E202" s="14" t="s">
        <v>23</v>
      </c>
      <c r="F202" s="25">
        <v>38</v>
      </c>
      <c r="G202" s="17" t="s">
        <v>273</v>
      </c>
      <c r="H202" s="26" t="s">
        <v>8</v>
      </c>
      <c r="I202" s="26" t="s">
        <v>325</v>
      </c>
      <c r="J202" s="26" t="s">
        <v>325</v>
      </c>
      <c r="K202" s="16" t="s">
        <v>45</v>
      </c>
      <c r="L202" s="4">
        <v>45.163666999999997</v>
      </c>
      <c r="M202" s="4">
        <v>2.0933118999999998</v>
      </c>
      <c r="N202" s="11">
        <v>41184</v>
      </c>
      <c r="O202" s="30" t="s">
        <v>25</v>
      </c>
      <c r="P202" s="29">
        <v>4.5408160521070905E-2</v>
      </c>
      <c r="Q202" s="23">
        <v>1.3189484957154E-2</v>
      </c>
      <c r="R202" s="14" t="s">
        <v>26</v>
      </c>
      <c r="S202" s="48" t="s">
        <v>161</v>
      </c>
      <c r="T202" s="53" t="s">
        <v>161</v>
      </c>
      <c r="U202" s="12">
        <f t="shared" si="14"/>
        <v>4.5408160521070905E-2</v>
      </c>
      <c r="V202" s="12">
        <f t="shared" si="15"/>
        <v>1.3189484957154E-2</v>
      </c>
      <c r="W202" s="12">
        <f t="shared" si="16"/>
        <v>261.02267450877889</v>
      </c>
      <c r="X202" s="12">
        <f t="shared" si="17"/>
        <v>5748.3648646735128</v>
      </c>
      <c r="AA202" s="12"/>
      <c r="AD202" s="12" t="s">
        <v>273</v>
      </c>
      <c r="AE202" s="12" t="s">
        <v>437</v>
      </c>
      <c r="AF202" s="12" t="s">
        <v>438</v>
      </c>
      <c r="AG202" s="12" t="s">
        <v>373</v>
      </c>
      <c r="AH202" s="12" t="s">
        <v>374</v>
      </c>
      <c r="AI202" s="12" t="s">
        <v>375</v>
      </c>
      <c r="AJ202" s="12" t="s">
        <v>376</v>
      </c>
      <c r="AK202" s="12" t="s">
        <v>368</v>
      </c>
      <c r="AL202" s="12">
        <v>17</v>
      </c>
      <c r="AM202" s="12" t="s">
        <v>377</v>
      </c>
      <c r="AN202" s="12" t="s">
        <v>378</v>
      </c>
    </row>
    <row r="203" spans="1:40" ht="15" customHeight="1" x14ac:dyDescent="0.25">
      <c r="A203" s="24">
        <v>122900019</v>
      </c>
      <c r="B203" s="14" t="s">
        <v>579</v>
      </c>
      <c r="C203" s="15" t="s">
        <v>578</v>
      </c>
      <c r="D203" s="16" t="s">
        <v>177</v>
      </c>
      <c r="E203" s="14" t="s">
        <v>23</v>
      </c>
      <c r="F203" s="25">
        <v>38</v>
      </c>
      <c r="G203" s="17" t="s">
        <v>273</v>
      </c>
      <c r="H203" s="26" t="s">
        <v>8</v>
      </c>
      <c r="I203" s="26" t="s">
        <v>325</v>
      </c>
      <c r="J203" s="26" t="s">
        <v>325</v>
      </c>
      <c r="K203" s="16" t="s">
        <v>45</v>
      </c>
      <c r="L203" s="4">
        <v>45.163666999999997</v>
      </c>
      <c r="M203" s="4">
        <v>2.0933118999999998</v>
      </c>
      <c r="N203" s="11">
        <v>41184</v>
      </c>
      <c r="O203" s="30" t="s">
        <v>27</v>
      </c>
      <c r="P203" s="29">
        <v>9.1730882913352393E-2</v>
      </c>
      <c r="Q203" s="23">
        <v>5.24930608207205E-2</v>
      </c>
      <c r="R203" s="16" t="s">
        <v>26</v>
      </c>
      <c r="S203" s="48" t="s">
        <v>161</v>
      </c>
      <c r="T203" s="53" t="s">
        <v>161</v>
      </c>
      <c r="U203" s="12">
        <f t="shared" si="14"/>
        <v>9.1730882913352393E-2</v>
      </c>
      <c r="V203" s="12">
        <f t="shared" si="15"/>
        <v>5.24930608207205E-2</v>
      </c>
      <c r="W203" s="12">
        <f t="shared" si="16"/>
        <v>33.289845533619584</v>
      </c>
      <c r="X203" s="12">
        <f t="shared" si="17"/>
        <v>362.90771958517689</v>
      </c>
      <c r="AA203" s="12"/>
      <c r="AD203" s="12" t="s">
        <v>273</v>
      </c>
      <c r="AE203" s="12" t="s">
        <v>437</v>
      </c>
      <c r="AF203" s="12" t="s">
        <v>438</v>
      </c>
      <c r="AG203" s="12" t="s">
        <v>373</v>
      </c>
      <c r="AH203" s="12" t="s">
        <v>374</v>
      </c>
      <c r="AI203" s="12" t="s">
        <v>375</v>
      </c>
      <c r="AJ203" s="12" t="s">
        <v>376</v>
      </c>
      <c r="AK203" s="12" t="s">
        <v>368</v>
      </c>
      <c r="AL203" s="12">
        <v>17</v>
      </c>
      <c r="AM203" s="12" t="s">
        <v>377</v>
      </c>
      <c r="AN203" s="12" t="s">
        <v>378</v>
      </c>
    </row>
    <row r="204" spans="1:40" ht="15" customHeight="1" x14ac:dyDescent="0.25">
      <c r="A204" s="24">
        <v>122900020</v>
      </c>
      <c r="B204" s="14" t="s">
        <v>579</v>
      </c>
      <c r="C204" s="15" t="s">
        <v>578</v>
      </c>
      <c r="D204" s="16" t="s">
        <v>177</v>
      </c>
      <c r="E204" s="14" t="s">
        <v>23</v>
      </c>
      <c r="F204" s="25">
        <v>42</v>
      </c>
      <c r="G204" s="17" t="s">
        <v>274</v>
      </c>
      <c r="H204" s="26" t="s">
        <v>8</v>
      </c>
      <c r="I204" s="26" t="s">
        <v>133</v>
      </c>
      <c r="J204" s="18" t="s">
        <v>328</v>
      </c>
      <c r="K204" s="16" t="s">
        <v>46</v>
      </c>
      <c r="L204" s="4">
        <v>45.124686825714299</v>
      </c>
      <c r="M204" s="3">
        <v>2.1538084514285698</v>
      </c>
      <c r="N204" s="11">
        <v>41184</v>
      </c>
      <c r="O204" s="30" t="s">
        <v>22</v>
      </c>
      <c r="P204" s="29">
        <v>4.3529078240708006E-4</v>
      </c>
      <c r="Q204" s="23">
        <v>9.0891383776668005E-5</v>
      </c>
      <c r="R204" s="16" t="s">
        <v>26</v>
      </c>
      <c r="S204" s="48" t="s">
        <v>161</v>
      </c>
      <c r="T204" s="53" t="s">
        <v>161</v>
      </c>
      <c r="U204" s="12">
        <f t="shared" si="14"/>
        <v>4.3529078240708006E-4</v>
      </c>
      <c r="V204" s="12">
        <f t="shared" si="15"/>
        <v>9.0891383776668005E-5</v>
      </c>
      <c r="W204" s="12">
        <f t="shared" si="16"/>
        <v>52690.708702084266</v>
      </c>
      <c r="X204" s="12">
        <f t="shared" si="17"/>
        <v>121047150.16181616</v>
      </c>
      <c r="AA204" s="12"/>
      <c r="AD204" s="12" t="s">
        <v>274</v>
      </c>
      <c r="AE204" s="12" t="s">
        <v>398</v>
      </c>
      <c r="AF204" s="12" t="s">
        <v>399</v>
      </c>
      <c r="AG204" s="12" t="s">
        <v>373</v>
      </c>
      <c r="AH204" s="12" t="s">
        <v>374</v>
      </c>
      <c r="AI204" s="12" t="s">
        <v>375</v>
      </c>
      <c r="AJ204" s="12" t="s">
        <v>376</v>
      </c>
      <c r="AK204" s="12" t="s">
        <v>368</v>
      </c>
      <c r="AL204" s="12">
        <v>17</v>
      </c>
      <c r="AM204" s="12" t="s">
        <v>377</v>
      </c>
      <c r="AN204" s="12" t="s">
        <v>378</v>
      </c>
    </row>
    <row r="205" spans="1:40" ht="15" customHeight="1" x14ac:dyDescent="0.25">
      <c r="A205" s="24">
        <v>122900020</v>
      </c>
      <c r="B205" s="14" t="s">
        <v>579</v>
      </c>
      <c r="C205" s="15" t="s">
        <v>578</v>
      </c>
      <c r="D205" s="16" t="s">
        <v>177</v>
      </c>
      <c r="E205" s="14" t="s">
        <v>23</v>
      </c>
      <c r="F205" s="25">
        <v>42</v>
      </c>
      <c r="G205" s="17" t="s">
        <v>274</v>
      </c>
      <c r="H205" s="26" t="s">
        <v>8</v>
      </c>
      <c r="I205" s="26" t="s">
        <v>133</v>
      </c>
      <c r="J205" s="18" t="s">
        <v>328</v>
      </c>
      <c r="K205" s="16" t="s">
        <v>46</v>
      </c>
      <c r="L205" s="4">
        <v>45.124686825714299</v>
      </c>
      <c r="M205" s="4">
        <v>2.1538084514285698</v>
      </c>
      <c r="N205" s="11">
        <v>41184</v>
      </c>
      <c r="O205" s="30" t="s">
        <v>16</v>
      </c>
      <c r="P205" s="29">
        <v>1.7000000000000001E-2</v>
      </c>
      <c r="Q205" s="23">
        <v>7.8199999999999988E-3</v>
      </c>
      <c r="R205" s="16" t="s">
        <v>26</v>
      </c>
      <c r="S205" s="48" t="s">
        <v>161</v>
      </c>
      <c r="T205" s="53" t="s">
        <v>161</v>
      </c>
      <c r="U205" s="12">
        <f t="shared" si="14"/>
        <v>1.7000000000000001E-2</v>
      </c>
      <c r="V205" s="12">
        <f t="shared" si="15"/>
        <v>7.8199999999999988E-3</v>
      </c>
      <c r="W205" s="12">
        <f t="shared" si="16"/>
        <v>277.99399532970097</v>
      </c>
      <c r="X205" s="12">
        <f t="shared" si="17"/>
        <v>16352.587960570643</v>
      </c>
      <c r="AA205" s="12"/>
      <c r="AD205" s="12" t="s">
        <v>274</v>
      </c>
      <c r="AE205" s="12" t="s">
        <v>398</v>
      </c>
      <c r="AF205" s="12" t="s">
        <v>399</v>
      </c>
      <c r="AG205" s="12" t="s">
        <v>373</v>
      </c>
      <c r="AH205" s="12" t="s">
        <v>374</v>
      </c>
      <c r="AI205" s="12" t="s">
        <v>375</v>
      </c>
      <c r="AJ205" s="12" t="s">
        <v>376</v>
      </c>
      <c r="AK205" s="12" t="s">
        <v>368</v>
      </c>
      <c r="AL205" s="12">
        <v>17</v>
      </c>
      <c r="AM205" s="12" t="s">
        <v>377</v>
      </c>
      <c r="AN205" s="12" t="s">
        <v>378</v>
      </c>
    </row>
    <row r="206" spans="1:40" ht="15" customHeight="1" x14ac:dyDescent="0.25">
      <c r="A206" s="24">
        <v>122900020</v>
      </c>
      <c r="B206" s="14" t="s">
        <v>579</v>
      </c>
      <c r="C206" s="15" t="s">
        <v>578</v>
      </c>
      <c r="D206" s="16" t="s">
        <v>177</v>
      </c>
      <c r="E206" s="14" t="s">
        <v>23</v>
      </c>
      <c r="F206" s="25">
        <v>42</v>
      </c>
      <c r="G206" s="17" t="s">
        <v>274</v>
      </c>
      <c r="H206" s="26" t="s">
        <v>8</v>
      </c>
      <c r="I206" s="26" t="s">
        <v>133</v>
      </c>
      <c r="J206" s="18" t="s">
        <v>328</v>
      </c>
      <c r="K206" s="16" t="s">
        <v>46</v>
      </c>
      <c r="L206" s="4">
        <v>45.124686825714299</v>
      </c>
      <c r="M206" s="4">
        <v>2.1538084514285698</v>
      </c>
      <c r="N206" s="11">
        <v>41184</v>
      </c>
      <c r="O206" s="30" t="s">
        <v>28</v>
      </c>
      <c r="P206" s="29">
        <v>1.0297509919671799E-2</v>
      </c>
      <c r="Q206" s="23">
        <v>2.51394255076088E-3</v>
      </c>
      <c r="R206" s="16" t="s">
        <v>26</v>
      </c>
      <c r="S206" s="48" t="s">
        <v>161</v>
      </c>
      <c r="T206" s="53" t="s">
        <v>161</v>
      </c>
      <c r="U206" s="12">
        <f t="shared" si="14"/>
        <v>1.0297509919671799E-2</v>
      </c>
      <c r="V206" s="12">
        <f t="shared" si="15"/>
        <v>2.51394255076088E-3</v>
      </c>
      <c r="W206" s="12">
        <f t="shared" si="16"/>
        <v>1629.3767736877755</v>
      </c>
      <c r="X206" s="12">
        <f t="shared" si="17"/>
        <v>158230.17276973955</v>
      </c>
      <c r="AA206" s="12"/>
      <c r="AD206" s="12" t="s">
        <v>274</v>
      </c>
      <c r="AE206" s="12" t="s">
        <v>398</v>
      </c>
      <c r="AF206" s="12" t="s">
        <v>399</v>
      </c>
      <c r="AG206" s="12" t="s">
        <v>373</v>
      </c>
      <c r="AH206" s="12" t="s">
        <v>374</v>
      </c>
      <c r="AI206" s="12" t="s">
        <v>375</v>
      </c>
      <c r="AJ206" s="12" t="s">
        <v>376</v>
      </c>
      <c r="AK206" s="12" t="s">
        <v>368</v>
      </c>
      <c r="AL206" s="12">
        <v>17</v>
      </c>
      <c r="AM206" s="12" t="s">
        <v>377</v>
      </c>
      <c r="AN206" s="12" t="s">
        <v>378</v>
      </c>
    </row>
    <row r="207" spans="1:40" ht="15" customHeight="1" x14ac:dyDescent="0.25">
      <c r="A207" s="24">
        <v>122900020</v>
      </c>
      <c r="B207" s="14" t="s">
        <v>579</v>
      </c>
      <c r="C207" s="15" t="s">
        <v>578</v>
      </c>
      <c r="D207" s="16" t="s">
        <v>177</v>
      </c>
      <c r="E207" s="14" t="s">
        <v>23</v>
      </c>
      <c r="F207" s="25">
        <v>42</v>
      </c>
      <c r="G207" s="17" t="s">
        <v>274</v>
      </c>
      <c r="H207" s="26" t="s">
        <v>8</v>
      </c>
      <c r="I207" s="26" t="s">
        <v>133</v>
      </c>
      <c r="J207" s="18" t="s">
        <v>328</v>
      </c>
      <c r="K207" s="16" t="s">
        <v>46</v>
      </c>
      <c r="L207" s="4">
        <v>45.124686825714299</v>
      </c>
      <c r="M207" s="4">
        <v>2.1538084514285698</v>
      </c>
      <c r="N207" s="11">
        <v>41184</v>
      </c>
      <c r="O207" s="30" t="s">
        <v>25</v>
      </c>
      <c r="P207" s="29">
        <v>4.7955576734283106E-2</v>
      </c>
      <c r="Q207" s="23">
        <v>1.38127275637822E-2</v>
      </c>
      <c r="R207" s="16" t="s">
        <v>26</v>
      </c>
      <c r="S207" s="48" t="s">
        <v>161</v>
      </c>
      <c r="T207" s="53" t="s">
        <v>161</v>
      </c>
      <c r="U207" s="12">
        <f t="shared" si="14"/>
        <v>4.7955576734283106E-2</v>
      </c>
      <c r="V207" s="12">
        <f t="shared" si="15"/>
        <v>1.38127275637822E-2</v>
      </c>
      <c r="W207" s="12">
        <f t="shared" si="16"/>
        <v>251.35077361305952</v>
      </c>
      <c r="X207" s="12">
        <f t="shared" si="17"/>
        <v>5241.3252165805061</v>
      </c>
      <c r="AA207" s="12"/>
      <c r="AD207" s="12" t="s">
        <v>274</v>
      </c>
      <c r="AE207" s="12" t="s">
        <v>398</v>
      </c>
      <c r="AF207" s="12" t="s">
        <v>399</v>
      </c>
      <c r="AG207" s="12" t="s">
        <v>373</v>
      </c>
      <c r="AH207" s="12" t="s">
        <v>374</v>
      </c>
      <c r="AI207" s="12" t="s">
        <v>375</v>
      </c>
      <c r="AJ207" s="12" t="s">
        <v>376</v>
      </c>
      <c r="AK207" s="12" t="s">
        <v>368</v>
      </c>
      <c r="AL207" s="12">
        <v>17</v>
      </c>
      <c r="AM207" s="12" t="s">
        <v>377</v>
      </c>
      <c r="AN207" s="12" t="s">
        <v>378</v>
      </c>
    </row>
    <row r="208" spans="1:40" ht="15" customHeight="1" x14ac:dyDescent="0.25">
      <c r="A208" s="24">
        <v>122900020</v>
      </c>
      <c r="B208" s="14" t="s">
        <v>579</v>
      </c>
      <c r="C208" s="15" t="s">
        <v>578</v>
      </c>
      <c r="D208" s="16" t="s">
        <v>177</v>
      </c>
      <c r="E208" s="14" t="s">
        <v>23</v>
      </c>
      <c r="F208" s="25">
        <v>42</v>
      </c>
      <c r="G208" s="17" t="s">
        <v>274</v>
      </c>
      <c r="H208" s="26" t="s">
        <v>8</v>
      </c>
      <c r="I208" s="26" t="s">
        <v>133</v>
      </c>
      <c r="J208" s="18" t="s">
        <v>328</v>
      </c>
      <c r="K208" s="16" t="s">
        <v>46</v>
      </c>
      <c r="L208" s="4">
        <v>45.124686825714299</v>
      </c>
      <c r="M208" s="4">
        <v>2.1538084514285698</v>
      </c>
      <c r="N208" s="11">
        <v>41184</v>
      </c>
      <c r="O208" s="30" t="s">
        <v>27</v>
      </c>
      <c r="P208" s="29">
        <v>0.108599865505521</v>
      </c>
      <c r="Q208" s="23">
        <v>5.6191729513784802E-2</v>
      </c>
      <c r="R208" s="16" t="s">
        <v>26</v>
      </c>
      <c r="S208" s="48" t="s">
        <v>161</v>
      </c>
      <c r="T208" s="53" t="s">
        <v>161</v>
      </c>
      <c r="U208" s="12">
        <f t="shared" si="14"/>
        <v>0.108599865505521</v>
      </c>
      <c r="V208" s="12">
        <f t="shared" si="15"/>
        <v>5.6191729513784802E-2</v>
      </c>
      <c r="W208" s="12">
        <f t="shared" si="16"/>
        <v>34.39414269042279</v>
      </c>
      <c r="X208" s="12">
        <f t="shared" si="17"/>
        <v>316.70520520740661</v>
      </c>
      <c r="AA208" s="12"/>
      <c r="AD208" s="12" t="s">
        <v>274</v>
      </c>
      <c r="AE208" s="12" t="s">
        <v>398</v>
      </c>
      <c r="AF208" s="12" t="s">
        <v>399</v>
      </c>
      <c r="AG208" s="12" t="s">
        <v>373</v>
      </c>
      <c r="AH208" s="12" t="s">
        <v>374</v>
      </c>
      <c r="AI208" s="12" t="s">
        <v>375</v>
      </c>
      <c r="AJ208" s="12" t="s">
        <v>376</v>
      </c>
      <c r="AK208" s="12" t="s">
        <v>368</v>
      </c>
      <c r="AL208" s="12">
        <v>17</v>
      </c>
      <c r="AM208" s="12" t="s">
        <v>377</v>
      </c>
      <c r="AN208" s="12" t="s">
        <v>378</v>
      </c>
    </row>
    <row r="209" spans="1:40" ht="15" customHeight="1" x14ac:dyDescent="0.25">
      <c r="A209" s="29">
        <v>122900021</v>
      </c>
      <c r="B209" s="14" t="s">
        <v>579</v>
      </c>
      <c r="C209" s="15" t="s">
        <v>604</v>
      </c>
      <c r="D209" s="16" t="s">
        <v>177</v>
      </c>
      <c r="E209" s="28" t="s">
        <v>23</v>
      </c>
      <c r="F209" s="26" t="s">
        <v>47</v>
      </c>
      <c r="G209" s="17" t="s">
        <v>275</v>
      </c>
      <c r="H209" s="26" t="s">
        <v>8</v>
      </c>
      <c r="I209" s="30"/>
      <c r="J209" s="30"/>
      <c r="K209" s="30" t="s">
        <v>242</v>
      </c>
      <c r="L209" s="4">
        <v>45.141956084615401</v>
      </c>
      <c r="M209" s="4">
        <v>2.0988271051282101</v>
      </c>
      <c r="N209" s="11">
        <v>41184</v>
      </c>
      <c r="O209" s="30" t="s">
        <v>22</v>
      </c>
      <c r="P209" s="29">
        <v>1.29419957787611E-4</v>
      </c>
      <c r="Q209" s="23">
        <v>5.2347133326525098E-5</v>
      </c>
      <c r="R209" s="16" t="s">
        <v>26</v>
      </c>
      <c r="S209" s="48" t="s">
        <v>161</v>
      </c>
      <c r="T209" s="53" t="s">
        <v>161</v>
      </c>
      <c r="U209" s="12">
        <f t="shared" si="14"/>
        <v>1.29419957787611E-4</v>
      </c>
      <c r="V209" s="12">
        <f t="shared" si="15"/>
        <v>5.2347133326525098E-5</v>
      </c>
      <c r="W209" s="12">
        <f t="shared" si="16"/>
        <v>47229.728259407442</v>
      </c>
      <c r="X209" s="12">
        <f t="shared" si="17"/>
        <v>364933887.06643981</v>
      </c>
      <c r="AA209" s="12"/>
      <c r="AD209" s="12" t="s">
        <v>275</v>
      </c>
      <c r="AE209" s="12" t="s">
        <v>396</v>
      </c>
      <c r="AF209" s="12" t="s">
        <v>397</v>
      </c>
      <c r="AG209" s="12" t="s">
        <v>373</v>
      </c>
      <c r="AH209" s="12" t="s">
        <v>374</v>
      </c>
      <c r="AI209" s="12" t="s">
        <v>375</v>
      </c>
      <c r="AJ209" s="12" t="s">
        <v>376</v>
      </c>
      <c r="AK209" s="12" t="s">
        <v>368</v>
      </c>
      <c r="AL209" s="12">
        <v>17</v>
      </c>
      <c r="AM209" s="12" t="s">
        <v>377</v>
      </c>
      <c r="AN209" s="12" t="s">
        <v>378</v>
      </c>
    </row>
    <row r="210" spans="1:40" ht="15" customHeight="1" x14ac:dyDescent="0.25">
      <c r="A210" s="29">
        <v>122900021</v>
      </c>
      <c r="B210" s="14" t="s">
        <v>579</v>
      </c>
      <c r="C210" s="15" t="s">
        <v>604</v>
      </c>
      <c r="D210" s="16" t="s">
        <v>177</v>
      </c>
      <c r="E210" s="28" t="s">
        <v>23</v>
      </c>
      <c r="F210" s="26" t="s">
        <v>47</v>
      </c>
      <c r="G210" s="17" t="s">
        <v>275</v>
      </c>
      <c r="H210" s="26" t="s">
        <v>8</v>
      </c>
      <c r="I210" s="30"/>
      <c r="J210" s="30"/>
      <c r="K210" s="30" t="s">
        <v>242</v>
      </c>
      <c r="L210" s="4">
        <v>45.141956084615401</v>
      </c>
      <c r="M210" s="4">
        <v>2.0988271051282101</v>
      </c>
      <c r="N210" s="11">
        <v>41184</v>
      </c>
      <c r="O210" s="30" t="s">
        <v>16</v>
      </c>
      <c r="P210" s="29">
        <v>1.2E-2</v>
      </c>
      <c r="Q210" s="54" t="s">
        <v>161</v>
      </c>
      <c r="R210" s="16" t="s">
        <v>26</v>
      </c>
      <c r="S210" s="16" t="s">
        <v>601</v>
      </c>
      <c r="T210" s="53" t="s">
        <v>161</v>
      </c>
      <c r="U210" s="12">
        <f t="shared" si="14"/>
        <v>1.2E-2</v>
      </c>
      <c r="V210" s="12">
        <f t="shared" si="15"/>
        <v>6.0000000000000001E-3</v>
      </c>
      <c r="W210" s="12">
        <f t="shared" si="16"/>
        <v>333.33333333333331</v>
      </c>
      <c r="X210" s="12">
        <f t="shared" si="17"/>
        <v>27777.777777777777</v>
      </c>
      <c r="AA210" s="12"/>
      <c r="AD210" s="12" t="s">
        <v>275</v>
      </c>
      <c r="AE210" s="12" t="s">
        <v>396</v>
      </c>
      <c r="AF210" s="12" t="s">
        <v>397</v>
      </c>
      <c r="AG210" s="12" t="s">
        <v>373</v>
      </c>
      <c r="AH210" s="12" t="s">
        <v>374</v>
      </c>
      <c r="AI210" s="12" t="s">
        <v>375</v>
      </c>
      <c r="AJ210" s="12" t="s">
        <v>376</v>
      </c>
      <c r="AK210" s="12" t="s">
        <v>368</v>
      </c>
      <c r="AL210" s="12">
        <v>17</v>
      </c>
      <c r="AM210" s="12" t="s">
        <v>377</v>
      </c>
      <c r="AN210" s="12" t="s">
        <v>378</v>
      </c>
    </row>
    <row r="211" spans="1:40" ht="15" customHeight="1" x14ac:dyDescent="0.25">
      <c r="A211" s="29">
        <v>122900021</v>
      </c>
      <c r="B211" s="14" t="s">
        <v>579</v>
      </c>
      <c r="C211" s="15" t="s">
        <v>604</v>
      </c>
      <c r="D211" s="16" t="s">
        <v>177</v>
      </c>
      <c r="E211" s="28" t="s">
        <v>23</v>
      </c>
      <c r="F211" s="26" t="s">
        <v>47</v>
      </c>
      <c r="G211" s="17" t="s">
        <v>275</v>
      </c>
      <c r="H211" s="26" t="s">
        <v>8</v>
      </c>
      <c r="I211" s="30"/>
      <c r="J211" s="30"/>
      <c r="K211" s="30" t="s">
        <v>242</v>
      </c>
      <c r="L211" s="4">
        <v>45.141956084615401</v>
      </c>
      <c r="M211" s="4">
        <v>2.0988271051282101</v>
      </c>
      <c r="N211" s="11">
        <v>41184</v>
      </c>
      <c r="O211" s="30" t="s">
        <v>28</v>
      </c>
      <c r="P211" s="29">
        <v>2.8724339715433299E-3</v>
      </c>
      <c r="Q211" s="23">
        <v>1.21731569241071E-3</v>
      </c>
      <c r="R211" s="16" t="s">
        <v>26</v>
      </c>
      <c r="S211" s="48" t="s">
        <v>161</v>
      </c>
      <c r="T211" s="53" t="s">
        <v>161</v>
      </c>
      <c r="U211" s="12">
        <f t="shared" si="14"/>
        <v>2.8724339715433299E-3</v>
      </c>
      <c r="V211" s="12">
        <f t="shared" si="15"/>
        <v>1.21731569241071E-3</v>
      </c>
      <c r="W211" s="12">
        <f t="shared" si="16"/>
        <v>1938.4009469574146</v>
      </c>
      <c r="X211" s="12">
        <f t="shared" si="17"/>
        <v>674828.72231730749</v>
      </c>
      <c r="AA211" s="12"/>
      <c r="AD211" s="12" t="s">
        <v>275</v>
      </c>
      <c r="AE211" s="12" t="s">
        <v>396</v>
      </c>
      <c r="AF211" s="12" t="s">
        <v>397</v>
      </c>
      <c r="AG211" s="12" t="s">
        <v>373</v>
      </c>
      <c r="AH211" s="12" t="s">
        <v>374</v>
      </c>
      <c r="AI211" s="12" t="s">
        <v>375</v>
      </c>
      <c r="AJ211" s="12" t="s">
        <v>376</v>
      </c>
      <c r="AK211" s="12" t="s">
        <v>368</v>
      </c>
      <c r="AL211" s="12">
        <v>17</v>
      </c>
      <c r="AM211" s="12" t="s">
        <v>377</v>
      </c>
      <c r="AN211" s="12" t="s">
        <v>378</v>
      </c>
    </row>
    <row r="212" spans="1:40" ht="15" customHeight="1" x14ac:dyDescent="0.25">
      <c r="A212" s="29">
        <v>122900021</v>
      </c>
      <c r="B212" s="14" t="s">
        <v>579</v>
      </c>
      <c r="C212" s="15" t="s">
        <v>604</v>
      </c>
      <c r="D212" s="16" t="s">
        <v>177</v>
      </c>
      <c r="E212" s="28" t="s">
        <v>23</v>
      </c>
      <c r="F212" s="26" t="s">
        <v>47</v>
      </c>
      <c r="G212" s="17" t="s">
        <v>275</v>
      </c>
      <c r="H212" s="26" t="s">
        <v>8</v>
      </c>
      <c r="I212" s="30"/>
      <c r="J212" s="30"/>
      <c r="K212" s="30" t="s">
        <v>242</v>
      </c>
      <c r="L212" s="4">
        <v>45.141956084615401</v>
      </c>
      <c r="M212" s="4">
        <v>2.0988271051282101</v>
      </c>
      <c r="N212" s="11">
        <v>41184</v>
      </c>
      <c r="O212" s="30" t="s">
        <v>25</v>
      </c>
      <c r="P212" s="29">
        <v>1.0603109667365501E-2</v>
      </c>
      <c r="Q212" s="23">
        <v>5.4952623882093708E-3</v>
      </c>
      <c r="R212" s="16" t="s">
        <v>26</v>
      </c>
      <c r="S212" s="48" t="s">
        <v>161</v>
      </c>
      <c r="T212" s="53" t="s">
        <v>161</v>
      </c>
      <c r="U212" s="12">
        <f t="shared" si="14"/>
        <v>1.0603109667365501E-2</v>
      </c>
      <c r="V212" s="12">
        <f t="shared" si="15"/>
        <v>5.4952623882093708E-3</v>
      </c>
      <c r="W212" s="12">
        <f t="shared" si="16"/>
        <v>351.12066094843169</v>
      </c>
      <c r="X212" s="12">
        <f t="shared" si="17"/>
        <v>33114.875915045857</v>
      </c>
      <c r="AA212" s="12"/>
      <c r="AD212" s="12" t="s">
        <v>275</v>
      </c>
      <c r="AE212" s="12" t="s">
        <v>396</v>
      </c>
      <c r="AF212" s="12" t="s">
        <v>397</v>
      </c>
      <c r="AG212" s="12" t="s">
        <v>373</v>
      </c>
      <c r="AH212" s="12" t="s">
        <v>374</v>
      </c>
      <c r="AI212" s="12" t="s">
        <v>375</v>
      </c>
      <c r="AJ212" s="12" t="s">
        <v>376</v>
      </c>
      <c r="AK212" s="12" t="s">
        <v>368</v>
      </c>
      <c r="AL212" s="12">
        <v>17</v>
      </c>
      <c r="AM212" s="12" t="s">
        <v>377</v>
      </c>
      <c r="AN212" s="12" t="s">
        <v>378</v>
      </c>
    </row>
    <row r="213" spans="1:40" ht="15" customHeight="1" x14ac:dyDescent="0.25">
      <c r="A213" s="29">
        <v>122900021</v>
      </c>
      <c r="B213" s="14" t="s">
        <v>579</v>
      </c>
      <c r="C213" s="15" t="s">
        <v>604</v>
      </c>
      <c r="D213" s="16" t="s">
        <v>177</v>
      </c>
      <c r="E213" s="28" t="s">
        <v>23</v>
      </c>
      <c r="F213" s="26" t="s">
        <v>47</v>
      </c>
      <c r="G213" s="17" t="s">
        <v>275</v>
      </c>
      <c r="H213" s="26" t="s">
        <v>8</v>
      </c>
      <c r="I213" s="30"/>
      <c r="J213" s="30"/>
      <c r="K213" s="30" t="s">
        <v>242</v>
      </c>
      <c r="L213" s="4">
        <v>45.141956084615401</v>
      </c>
      <c r="M213" s="4">
        <v>2.0988271051282101</v>
      </c>
      <c r="N213" s="11">
        <v>41184</v>
      </c>
      <c r="O213" s="30" t="s">
        <v>27</v>
      </c>
      <c r="P213" s="29">
        <v>5.6474481475375503E-2</v>
      </c>
      <c r="Q213" s="23">
        <v>4.5189523457219806E-2</v>
      </c>
      <c r="R213" s="16" t="s">
        <v>26</v>
      </c>
      <c r="S213" s="48" t="s">
        <v>161</v>
      </c>
      <c r="T213" s="53" t="s">
        <v>161</v>
      </c>
      <c r="U213" s="12">
        <f t="shared" si="14"/>
        <v>5.6474481475375503E-2</v>
      </c>
      <c r="V213" s="12">
        <f t="shared" si="15"/>
        <v>4.5189523457219806E-2</v>
      </c>
      <c r="W213" s="12">
        <f t="shared" si="16"/>
        <v>27.65519525197066</v>
      </c>
      <c r="X213" s="12">
        <f t="shared" si="17"/>
        <v>489.69365507196591</v>
      </c>
      <c r="AA213" s="12"/>
      <c r="AD213" s="12" t="s">
        <v>275</v>
      </c>
      <c r="AE213" s="12" t="s">
        <v>396</v>
      </c>
      <c r="AF213" s="12" t="s">
        <v>397</v>
      </c>
      <c r="AG213" s="12" t="s">
        <v>373</v>
      </c>
      <c r="AH213" s="12" t="s">
        <v>374</v>
      </c>
      <c r="AI213" s="12" t="s">
        <v>375</v>
      </c>
      <c r="AJ213" s="12" t="s">
        <v>376</v>
      </c>
      <c r="AK213" s="12" t="s">
        <v>368</v>
      </c>
      <c r="AL213" s="12">
        <v>17</v>
      </c>
      <c r="AM213" s="12" t="s">
        <v>377</v>
      </c>
      <c r="AN213" s="12" t="s">
        <v>378</v>
      </c>
    </row>
    <row r="214" spans="1:40" ht="15" customHeight="1" x14ac:dyDescent="0.25">
      <c r="A214" s="24">
        <v>122900022</v>
      </c>
      <c r="B214" s="14" t="s">
        <v>579</v>
      </c>
      <c r="C214" s="15" t="s">
        <v>578</v>
      </c>
      <c r="D214" s="16" t="s">
        <v>177</v>
      </c>
      <c r="E214" s="14" t="s">
        <v>23</v>
      </c>
      <c r="F214" s="25">
        <v>43</v>
      </c>
      <c r="G214" s="17" t="s">
        <v>276</v>
      </c>
      <c r="H214" s="26" t="s">
        <v>8</v>
      </c>
      <c r="I214" s="26" t="s">
        <v>132</v>
      </c>
      <c r="J214" s="18" t="s">
        <v>328</v>
      </c>
      <c r="K214" s="16" t="s">
        <v>238</v>
      </c>
      <c r="L214" s="5">
        <v>45.117517399999997</v>
      </c>
      <c r="M214" s="5">
        <v>2.1530608999999998</v>
      </c>
      <c r="N214" s="11">
        <v>41184.40625</v>
      </c>
      <c r="O214" s="30" t="s">
        <v>22</v>
      </c>
      <c r="P214" s="29">
        <v>2.2576901893805302E-4</v>
      </c>
      <c r="Q214" s="23">
        <v>9.1317916783313998E-5</v>
      </c>
      <c r="R214" s="16" t="s">
        <v>26</v>
      </c>
      <c r="S214" s="48" t="s">
        <v>161</v>
      </c>
      <c r="T214" s="53" t="s">
        <v>161</v>
      </c>
      <c r="U214" s="12">
        <f t="shared" si="14"/>
        <v>2.2576901893805302E-4</v>
      </c>
      <c r="V214" s="12">
        <f t="shared" si="15"/>
        <v>9.1317916783313998E-5</v>
      </c>
      <c r="W214" s="12">
        <f t="shared" si="16"/>
        <v>27073.995654514314</v>
      </c>
      <c r="X214" s="12">
        <f t="shared" si="17"/>
        <v>119919002.97862805</v>
      </c>
      <c r="AA214" s="12"/>
      <c r="AD214" s="12" t="s">
        <v>276</v>
      </c>
      <c r="AE214" s="12" t="s">
        <v>394</v>
      </c>
      <c r="AF214" s="12" t="s">
        <v>395</v>
      </c>
      <c r="AG214" s="12" t="s">
        <v>373</v>
      </c>
      <c r="AH214" s="12" t="s">
        <v>374</v>
      </c>
      <c r="AI214" s="12" t="s">
        <v>375</v>
      </c>
      <c r="AJ214" s="12" t="s">
        <v>376</v>
      </c>
      <c r="AK214" s="12" t="s">
        <v>368</v>
      </c>
      <c r="AL214" s="12">
        <v>17</v>
      </c>
      <c r="AM214" s="12" t="s">
        <v>377</v>
      </c>
      <c r="AN214" s="12" t="s">
        <v>378</v>
      </c>
    </row>
    <row r="215" spans="1:40" ht="15" customHeight="1" x14ac:dyDescent="0.25">
      <c r="A215" s="24">
        <v>122900022</v>
      </c>
      <c r="B215" s="14" t="s">
        <v>579</v>
      </c>
      <c r="C215" s="15" t="s">
        <v>578</v>
      </c>
      <c r="D215" s="16" t="s">
        <v>177</v>
      </c>
      <c r="E215" s="14" t="s">
        <v>23</v>
      </c>
      <c r="F215" s="25">
        <v>43</v>
      </c>
      <c r="G215" s="17" t="s">
        <v>276</v>
      </c>
      <c r="H215" s="26" t="s">
        <v>8</v>
      </c>
      <c r="I215" s="26" t="s">
        <v>132</v>
      </c>
      <c r="J215" s="18" t="s">
        <v>328</v>
      </c>
      <c r="K215" s="16" t="s">
        <v>238</v>
      </c>
      <c r="L215" s="5">
        <v>45.117517399999997</v>
      </c>
      <c r="M215" s="5">
        <v>2.1530608999999998</v>
      </c>
      <c r="N215" s="11">
        <v>41184.40625</v>
      </c>
      <c r="O215" s="30" t="s">
        <v>16</v>
      </c>
      <c r="P215" s="29">
        <v>1.1000000000000001E-2</v>
      </c>
      <c r="Q215" s="23">
        <v>5.7199999999999994E-3</v>
      </c>
      <c r="R215" s="16" t="s">
        <v>26</v>
      </c>
      <c r="S215" s="48" t="s">
        <v>161</v>
      </c>
      <c r="T215" s="53" t="s">
        <v>161</v>
      </c>
      <c r="U215" s="12">
        <f t="shared" si="14"/>
        <v>1.1000000000000001E-2</v>
      </c>
      <c r="V215" s="12">
        <f t="shared" si="15"/>
        <v>5.7199999999999994E-3</v>
      </c>
      <c r="W215" s="12">
        <f t="shared" si="16"/>
        <v>336.20225927918244</v>
      </c>
      <c r="X215" s="12">
        <f t="shared" si="17"/>
        <v>30563.841752652945</v>
      </c>
      <c r="AA215" s="12"/>
      <c r="AD215" s="12" t="s">
        <v>276</v>
      </c>
      <c r="AE215" s="12" t="s">
        <v>394</v>
      </c>
      <c r="AF215" s="12" t="s">
        <v>395</v>
      </c>
      <c r="AG215" s="12" t="s">
        <v>373</v>
      </c>
      <c r="AH215" s="12" t="s">
        <v>374</v>
      </c>
      <c r="AI215" s="12" t="s">
        <v>375</v>
      </c>
      <c r="AJ215" s="12" t="s">
        <v>376</v>
      </c>
      <c r="AK215" s="12" t="s">
        <v>368</v>
      </c>
      <c r="AL215" s="12">
        <v>17</v>
      </c>
      <c r="AM215" s="12" t="s">
        <v>377</v>
      </c>
      <c r="AN215" s="12" t="s">
        <v>378</v>
      </c>
    </row>
    <row r="216" spans="1:40" ht="15" customHeight="1" x14ac:dyDescent="0.25">
      <c r="A216" s="24">
        <v>122900022</v>
      </c>
      <c r="B216" s="14" t="s">
        <v>579</v>
      </c>
      <c r="C216" s="15" t="s">
        <v>578</v>
      </c>
      <c r="D216" s="16" t="s">
        <v>177</v>
      </c>
      <c r="E216" s="14" t="s">
        <v>23</v>
      </c>
      <c r="F216" s="25">
        <v>43</v>
      </c>
      <c r="G216" s="17" t="s">
        <v>276</v>
      </c>
      <c r="H216" s="26" t="s">
        <v>8</v>
      </c>
      <c r="I216" s="26" t="s">
        <v>132</v>
      </c>
      <c r="J216" s="18" t="s">
        <v>328</v>
      </c>
      <c r="K216" s="16" t="s">
        <v>238</v>
      </c>
      <c r="L216" s="5">
        <v>45.117517399999997</v>
      </c>
      <c r="M216" s="5">
        <v>2.1530608999999998</v>
      </c>
      <c r="N216" s="11">
        <v>41184.40625</v>
      </c>
      <c r="O216" s="30" t="s">
        <v>28</v>
      </c>
      <c r="P216" s="29">
        <v>5.6760803631857809E-3</v>
      </c>
      <c r="Q216" s="23">
        <v>2.4054797311068802E-3</v>
      </c>
      <c r="R216" s="16" t="s">
        <v>26</v>
      </c>
      <c r="S216" s="48" t="s">
        <v>161</v>
      </c>
      <c r="T216" s="53" t="s">
        <v>161</v>
      </c>
      <c r="U216" s="12">
        <f t="shared" si="14"/>
        <v>5.6760803631857809E-3</v>
      </c>
      <c r="V216" s="12">
        <f t="shared" si="15"/>
        <v>2.4054797311068802E-3</v>
      </c>
      <c r="W216" s="12">
        <f t="shared" si="16"/>
        <v>980.94607092334832</v>
      </c>
      <c r="X216" s="12">
        <f t="shared" si="17"/>
        <v>172821.03285316742</v>
      </c>
      <c r="AA216" s="12"/>
      <c r="AD216" s="12" t="s">
        <v>276</v>
      </c>
      <c r="AE216" s="12" t="s">
        <v>394</v>
      </c>
      <c r="AF216" s="12" t="s">
        <v>395</v>
      </c>
      <c r="AG216" s="12" t="s">
        <v>373</v>
      </c>
      <c r="AH216" s="12" t="s">
        <v>374</v>
      </c>
      <c r="AI216" s="12" t="s">
        <v>375</v>
      </c>
      <c r="AJ216" s="12" t="s">
        <v>376</v>
      </c>
      <c r="AK216" s="12" t="s">
        <v>368</v>
      </c>
      <c r="AL216" s="12">
        <v>17</v>
      </c>
      <c r="AM216" s="12" t="s">
        <v>377</v>
      </c>
      <c r="AN216" s="12" t="s">
        <v>378</v>
      </c>
    </row>
    <row r="217" spans="1:40" ht="15" customHeight="1" x14ac:dyDescent="0.25">
      <c r="A217" s="24">
        <v>122900022</v>
      </c>
      <c r="B217" s="14" t="s">
        <v>579</v>
      </c>
      <c r="C217" s="15" t="s">
        <v>578</v>
      </c>
      <c r="D217" s="16" t="s">
        <v>177</v>
      </c>
      <c r="E217" s="14" t="s">
        <v>23</v>
      </c>
      <c r="F217" s="25">
        <v>43</v>
      </c>
      <c r="G217" s="17" t="s">
        <v>276</v>
      </c>
      <c r="H217" s="26" t="s">
        <v>8</v>
      </c>
      <c r="I217" s="26" t="s">
        <v>132</v>
      </c>
      <c r="J217" s="18" t="s">
        <v>328</v>
      </c>
      <c r="K217" s="16" t="s">
        <v>238</v>
      </c>
      <c r="L217" s="5">
        <v>45.117517399999997</v>
      </c>
      <c r="M217" s="5">
        <v>2.1530608999999998</v>
      </c>
      <c r="N217" s="11">
        <v>41184.40625</v>
      </c>
      <c r="O217" s="30" t="s">
        <v>25</v>
      </c>
      <c r="P217" s="29">
        <v>3.8063170297320301E-2</v>
      </c>
      <c r="Q217" s="23">
        <v>1.1698702689219902E-2</v>
      </c>
      <c r="R217" s="16" t="s">
        <v>26</v>
      </c>
      <c r="S217" s="48" t="s">
        <v>161</v>
      </c>
      <c r="T217" s="53" t="s">
        <v>161</v>
      </c>
      <c r="U217" s="12">
        <f t="shared" si="14"/>
        <v>3.8063170297320301E-2</v>
      </c>
      <c r="V217" s="12">
        <f t="shared" si="15"/>
        <v>1.1698702689219902E-2</v>
      </c>
      <c r="W217" s="12">
        <f t="shared" si="16"/>
        <v>278.11828976740952</v>
      </c>
      <c r="X217" s="12">
        <f t="shared" si="17"/>
        <v>7306.7557850531812</v>
      </c>
      <c r="AA217" s="12"/>
      <c r="AD217" s="12" t="s">
        <v>276</v>
      </c>
      <c r="AE217" s="12" t="s">
        <v>394</v>
      </c>
      <c r="AF217" s="12" t="s">
        <v>395</v>
      </c>
      <c r="AG217" s="12" t="s">
        <v>373</v>
      </c>
      <c r="AH217" s="12" t="s">
        <v>374</v>
      </c>
      <c r="AI217" s="12" t="s">
        <v>375</v>
      </c>
      <c r="AJ217" s="12" t="s">
        <v>376</v>
      </c>
      <c r="AK217" s="12" t="s">
        <v>368</v>
      </c>
      <c r="AL217" s="12">
        <v>17</v>
      </c>
      <c r="AM217" s="12" t="s">
        <v>377</v>
      </c>
      <c r="AN217" s="12" t="s">
        <v>378</v>
      </c>
    </row>
    <row r="218" spans="1:40" ht="15" customHeight="1" x14ac:dyDescent="0.25">
      <c r="A218" s="24">
        <v>122900022</v>
      </c>
      <c r="B218" s="14" t="s">
        <v>579</v>
      </c>
      <c r="C218" s="15" t="s">
        <v>578</v>
      </c>
      <c r="D218" s="16" t="s">
        <v>177</v>
      </c>
      <c r="E218" s="14" t="s">
        <v>23</v>
      </c>
      <c r="F218" s="25">
        <v>43</v>
      </c>
      <c r="G218" s="17" t="s">
        <v>276</v>
      </c>
      <c r="H218" s="26" t="s">
        <v>8</v>
      </c>
      <c r="I218" s="26" t="s">
        <v>132</v>
      </c>
      <c r="J218" s="18" t="s">
        <v>328</v>
      </c>
      <c r="K218" s="16" t="s">
        <v>238</v>
      </c>
      <c r="L218" s="5">
        <v>45.117517399999997</v>
      </c>
      <c r="M218" s="5">
        <v>2.1530608999999998</v>
      </c>
      <c r="N218" s="11">
        <v>41184.40625</v>
      </c>
      <c r="O218" s="30" t="s">
        <v>27</v>
      </c>
      <c r="P218" s="29">
        <v>7.8002346868718694E-2</v>
      </c>
      <c r="Q218" s="23">
        <v>4.9802168429330398E-2</v>
      </c>
      <c r="R218" s="16" t="s">
        <v>26</v>
      </c>
      <c r="S218" s="48" t="s">
        <v>161</v>
      </c>
      <c r="T218" s="53" t="s">
        <v>161</v>
      </c>
      <c r="U218" s="12">
        <f t="shared" si="14"/>
        <v>7.8002346868718694E-2</v>
      </c>
      <c r="V218" s="12">
        <f t="shared" si="15"/>
        <v>4.9802168429330398E-2</v>
      </c>
      <c r="W218" s="12">
        <f t="shared" si="16"/>
        <v>31.449313090834746</v>
      </c>
      <c r="X218" s="12">
        <f t="shared" si="17"/>
        <v>403.18419064704926</v>
      </c>
      <c r="AA218" s="12"/>
      <c r="AD218" s="12" t="s">
        <v>276</v>
      </c>
      <c r="AE218" s="12" t="s">
        <v>394</v>
      </c>
      <c r="AF218" s="12" t="s">
        <v>395</v>
      </c>
      <c r="AG218" s="12" t="s">
        <v>373</v>
      </c>
      <c r="AH218" s="12" t="s">
        <v>374</v>
      </c>
      <c r="AI218" s="12" t="s">
        <v>375</v>
      </c>
      <c r="AJ218" s="12" t="s">
        <v>376</v>
      </c>
      <c r="AK218" s="12" t="s">
        <v>368</v>
      </c>
      <c r="AL218" s="12">
        <v>17</v>
      </c>
      <c r="AM218" s="12" t="s">
        <v>377</v>
      </c>
      <c r="AN218" s="12" t="s">
        <v>378</v>
      </c>
    </row>
    <row r="219" spans="1:40" ht="15" customHeight="1" x14ac:dyDescent="0.25">
      <c r="A219" s="24">
        <v>122900023</v>
      </c>
      <c r="B219" s="14" t="s">
        <v>579</v>
      </c>
      <c r="C219" s="15" t="s">
        <v>578</v>
      </c>
      <c r="D219" s="16" t="s">
        <v>177</v>
      </c>
      <c r="E219" s="14" t="s">
        <v>23</v>
      </c>
      <c r="F219" s="25">
        <v>44</v>
      </c>
      <c r="G219" s="17" t="s">
        <v>277</v>
      </c>
      <c r="H219" s="26" t="s">
        <v>8</v>
      </c>
      <c r="I219" s="26" t="s">
        <v>133</v>
      </c>
      <c r="J219" s="18" t="s">
        <v>328</v>
      </c>
      <c r="K219" s="16" t="s">
        <v>48</v>
      </c>
      <c r="L219" s="5">
        <v>45.111345200000002</v>
      </c>
      <c r="M219" s="5">
        <v>2.1548839000000002</v>
      </c>
      <c r="N219" s="11">
        <v>41184</v>
      </c>
      <c r="O219" s="30" t="s">
        <v>22</v>
      </c>
      <c r="P219" s="29">
        <v>5.9999999999999995E-5</v>
      </c>
      <c r="Q219" s="54" t="s">
        <v>161</v>
      </c>
      <c r="R219" s="14" t="s">
        <v>26</v>
      </c>
      <c r="S219" s="16" t="s">
        <v>601</v>
      </c>
      <c r="T219" s="53" t="s">
        <v>161</v>
      </c>
      <c r="U219" s="12">
        <f t="shared" si="14"/>
        <v>5.9999999999999995E-5</v>
      </c>
      <c r="V219" s="12">
        <f t="shared" si="15"/>
        <v>2.9999999999999997E-5</v>
      </c>
      <c r="W219" s="12">
        <f t="shared" si="16"/>
        <v>66666.666666666672</v>
      </c>
      <c r="X219" s="12">
        <f t="shared" si="17"/>
        <v>1111111111.1111112</v>
      </c>
      <c r="AA219" s="12"/>
      <c r="AD219" s="12" t="s">
        <v>277</v>
      </c>
      <c r="AE219" s="12" t="s">
        <v>392</v>
      </c>
      <c r="AF219" s="12" t="s">
        <v>393</v>
      </c>
      <c r="AG219" s="12" t="s">
        <v>373</v>
      </c>
      <c r="AH219" s="12" t="s">
        <v>374</v>
      </c>
      <c r="AI219" s="12" t="s">
        <v>375</v>
      </c>
      <c r="AJ219" s="12" t="s">
        <v>376</v>
      </c>
      <c r="AK219" s="12" t="s">
        <v>368</v>
      </c>
      <c r="AL219" s="12">
        <v>17</v>
      </c>
      <c r="AM219" s="12" t="s">
        <v>377</v>
      </c>
      <c r="AN219" s="12" t="s">
        <v>378</v>
      </c>
    </row>
    <row r="220" spans="1:40" ht="15" customHeight="1" x14ac:dyDescent="0.25">
      <c r="A220" s="24">
        <v>122900023</v>
      </c>
      <c r="B220" s="14" t="s">
        <v>579</v>
      </c>
      <c r="C220" s="15" t="s">
        <v>578</v>
      </c>
      <c r="D220" s="16" t="s">
        <v>177</v>
      </c>
      <c r="E220" s="14" t="s">
        <v>23</v>
      </c>
      <c r="F220" s="25">
        <v>44</v>
      </c>
      <c r="G220" s="17" t="s">
        <v>277</v>
      </c>
      <c r="H220" s="26" t="s">
        <v>8</v>
      </c>
      <c r="I220" s="26" t="s">
        <v>133</v>
      </c>
      <c r="J220" s="18" t="s">
        <v>328</v>
      </c>
      <c r="K220" s="16" t="s">
        <v>48</v>
      </c>
      <c r="L220" s="5">
        <v>45.111345200000002</v>
      </c>
      <c r="M220" s="5">
        <v>2.1548839000000002</v>
      </c>
      <c r="N220" s="11">
        <v>41184</v>
      </c>
      <c r="O220" s="30" t="s">
        <v>16</v>
      </c>
      <c r="P220" s="29">
        <v>1.2E-2</v>
      </c>
      <c r="Q220" s="54" t="s">
        <v>161</v>
      </c>
      <c r="R220" s="16" t="s">
        <v>26</v>
      </c>
      <c r="S220" s="16" t="s">
        <v>601</v>
      </c>
      <c r="T220" s="53" t="s">
        <v>161</v>
      </c>
      <c r="U220" s="12">
        <f t="shared" si="14"/>
        <v>1.2E-2</v>
      </c>
      <c r="V220" s="12">
        <f t="shared" si="15"/>
        <v>6.0000000000000001E-3</v>
      </c>
      <c r="W220" s="12">
        <f t="shared" si="16"/>
        <v>333.33333333333331</v>
      </c>
      <c r="X220" s="12">
        <f t="shared" si="17"/>
        <v>27777.777777777777</v>
      </c>
      <c r="AA220" s="12"/>
      <c r="AD220" s="12" t="s">
        <v>277</v>
      </c>
      <c r="AE220" s="12" t="s">
        <v>392</v>
      </c>
      <c r="AF220" s="12" t="s">
        <v>393</v>
      </c>
      <c r="AG220" s="12" t="s">
        <v>373</v>
      </c>
      <c r="AH220" s="12" t="s">
        <v>374</v>
      </c>
      <c r="AI220" s="12" t="s">
        <v>375</v>
      </c>
      <c r="AJ220" s="12" t="s">
        <v>376</v>
      </c>
      <c r="AK220" s="12" t="s">
        <v>368</v>
      </c>
      <c r="AL220" s="12">
        <v>17</v>
      </c>
      <c r="AM220" s="12" t="s">
        <v>377</v>
      </c>
      <c r="AN220" s="12" t="s">
        <v>378</v>
      </c>
    </row>
    <row r="221" spans="1:40" ht="15" customHeight="1" x14ac:dyDescent="0.25">
      <c r="A221" s="24">
        <v>122900023</v>
      </c>
      <c r="B221" s="14" t="s">
        <v>579</v>
      </c>
      <c r="C221" s="15" t="s">
        <v>578</v>
      </c>
      <c r="D221" s="16" t="s">
        <v>177</v>
      </c>
      <c r="E221" s="14" t="s">
        <v>23</v>
      </c>
      <c r="F221" s="25">
        <v>44</v>
      </c>
      <c r="G221" s="17" t="s">
        <v>277</v>
      </c>
      <c r="H221" s="26" t="s">
        <v>8</v>
      </c>
      <c r="I221" s="26" t="s">
        <v>133</v>
      </c>
      <c r="J221" s="18" t="s">
        <v>328</v>
      </c>
      <c r="K221" s="16" t="s">
        <v>48</v>
      </c>
      <c r="L221" s="5">
        <v>45.111345200000002</v>
      </c>
      <c r="M221" s="5">
        <v>2.1548839000000002</v>
      </c>
      <c r="N221" s="11">
        <v>41184</v>
      </c>
      <c r="O221" s="30" t="s">
        <v>28</v>
      </c>
      <c r="P221" s="29">
        <v>2.6000000000000003E-3</v>
      </c>
      <c r="Q221" s="54" t="s">
        <v>161</v>
      </c>
      <c r="R221" s="16" t="s">
        <v>26</v>
      </c>
      <c r="S221" s="16" t="s">
        <v>601</v>
      </c>
      <c r="T221" s="53" t="s">
        <v>161</v>
      </c>
      <c r="U221" s="12">
        <f t="shared" si="14"/>
        <v>2.6000000000000003E-3</v>
      </c>
      <c r="V221" s="12">
        <f t="shared" si="15"/>
        <v>1.3000000000000002E-3</v>
      </c>
      <c r="W221" s="12">
        <f t="shared" si="16"/>
        <v>1538.4615384615383</v>
      </c>
      <c r="X221" s="12">
        <f t="shared" si="17"/>
        <v>591715.97633136087</v>
      </c>
      <c r="AA221" s="12"/>
      <c r="AD221" s="12" t="s">
        <v>277</v>
      </c>
      <c r="AE221" s="12" t="s">
        <v>392</v>
      </c>
      <c r="AF221" s="12" t="s">
        <v>393</v>
      </c>
      <c r="AG221" s="12" t="s">
        <v>373</v>
      </c>
      <c r="AH221" s="12" t="s">
        <v>374</v>
      </c>
      <c r="AI221" s="12" t="s">
        <v>375</v>
      </c>
      <c r="AJ221" s="12" t="s">
        <v>376</v>
      </c>
      <c r="AK221" s="12" t="s">
        <v>368</v>
      </c>
      <c r="AL221" s="12">
        <v>17</v>
      </c>
      <c r="AM221" s="12" t="s">
        <v>377</v>
      </c>
      <c r="AN221" s="12" t="s">
        <v>378</v>
      </c>
    </row>
    <row r="222" spans="1:40" ht="15" customHeight="1" x14ac:dyDescent="0.25">
      <c r="A222" s="24">
        <v>122900023</v>
      </c>
      <c r="B222" s="14" t="s">
        <v>579</v>
      </c>
      <c r="C222" s="15" t="s">
        <v>578</v>
      </c>
      <c r="D222" s="16" t="s">
        <v>177</v>
      </c>
      <c r="E222" s="14" t="s">
        <v>23</v>
      </c>
      <c r="F222" s="25">
        <v>44</v>
      </c>
      <c r="G222" s="17" t="s">
        <v>277</v>
      </c>
      <c r="H222" s="26" t="s">
        <v>8</v>
      </c>
      <c r="I222" s="26" t="s">
        <v>133</v>
      </c>
      <c r="J222" s="18" t="s">
        <v>328</v>
      </c>
      <c r="K222" s="16" t="s">
        <v>48</v>
      </c>
      <c r="L222" s="5">
        <v>45.111345200000002</v>
      </c>
      <c r="M222" s="5">
        <v>2.1548839000000002</v>
      </c>
      <c r="N222" s="11">
        <v>41184</v>
      </c>
      <c r="O222" s="30" t="s">
        <v>25</v>
      </c>
      <c r="P222" s="29">
        <v>4.7611154294919002E-3</v>
      </c>
      <c r="Q222" s="23">
        <v>3.9930576221481094E-3</v>
      </c>
      <c r="R222" s="16" t="s">
        <v>26</v>
      </c>
      <c r="S222" s="48" t="s">
        <v>161</v>
      </c>
      <c r="T222" s="53" t="s">
        <v>161</v>
      </c>
      <c r="U222" s="12">
        <f t="shared" si="14"/>
        <v>4.7611154294919002E-3</v>
      </c>
      <c r="V222" s="12">
        <f t="shared" si="15"/>
        <v>3.9930576221481094E-3</v>
      </c>
      <c r="W222" s="12">
        <f t="shared" si="16"/>
        <v>298.6053303739709</v>
      </c>
      <c r="X222" s="12">
        <f t="shared" si="17"/>
        <v>62717.515421766962</v>
      </c>
      <c r="AA222" s="12"/>
      <c r="AD222" s="12" t="s">
        <v>277</v>
      </c>
      <c r="AE222" s="12" t="s">
        <v>392</v>
      </c>
      <c r="AF222" s="12" t="s">
        <v>393</v>
      </c>
      <c r="AG222" s="12" t="s">
        <v>373</v>
      </c>
      <c r="AH222" s="12" t="s">
        <v>374</v>
      </c>
      <c r="AI222" s="12" t="s">
        <v>375</v>
      </c>
      <c r="AJ222" s="12" t="s">
        <v>376</v>
      </c>
      <c r="AK222" s="12" t="s">
        <v>368</v>
      </c>
      <c r="AL222" s="12">
        <v>17</v>
      </c>
      <c r="AM222" s="12" t="s">
        <v>377</v>
      </c>
      <c r="AN222" s="12" t="s">
        <v>378</v>
      </c>
    </row>
    <row r="223" spans="1:40" ht="15" customHeight="1" x14ac:dyDescent="0.25">
      <c r="A223" s="24">
        <v>122900023</v>
      </c>
      <c r="B223" s="14" t="s">
        <v>579</v>
      </c>
      <c r="C223" s="15" t="s">
        <v>578</v>
      </c>
      <c r="D223" s="16" t="s">
        <v>177</v>
      </c>
      <c r="E223" s="14" t="s">
        <v>23</v>
      </c>
      <c r="F223" s="25">
        <v>44</v>
      </c>
      <c r="G223" s="17" t="s">
        <v>277</v>
      </c>
      <c r="H223" s="26" t="s">
        <v>8</v>
      </c>
      <c r="I223" s="26" t="s">
        <v>133</v>
      </c>
      <c r="J223" s="18" t="s">
        <v>328</v>
      </c>
      <c r="K223" s="16" t="s">
        <v>48</v>
      </c>
      <c r="L223" s="5">
        <v>45.111345200000002</v>
      </c>
      <c r="M223" s="5">
        <v>2.1548839000000002</v>
      </c>
      <c r="N223" s="11">
        <v>41184</v>
      </c>
      <c r="O223" s="30" t="s">
        <v>27</v>
      </c>
      <c r="P223" s="29">
        <v>9.9646480387181893E-2</v>
      </c>
      <c r="Q223" s="23">
        <v>5.4532899785188098E-2</v>
      </c>
      <c r="R223" s="16" t="s">
        <v>26</v>
      </c>
      <c r="S223" s="48" t="s">
        <v>161</v>
      </c>
      <c r="T223" s="53" t="s">
        <v>161</v>
      </c>
      <c r="U223" s="12">
        <f t="shared" si="14"/>
        <v>9.9646480387181893E-2</v>
      </c>
      <c r="V223" s="12">
        <f t="shared" si="15"/>
        <v>5.4532899785188098E-2</v>
      </c>
      <c r="W223" s="12">
        <f t="shared" si="16"/>
        <v>33.507712446943103</v>
      </c>
      <c r="X223" s="12">
        <f t="shared" si="17"/>
        <v>336.26589034301099</v>
      </c>
      <c r="AA223" s="12"/>
      <c r="AD223" s="12" t="s">
        <v>277</v>
      </c>
      <c r="AE223" s="12" t="s">
        <v>392</v>
      </c>
      <c r="AF223" s="12" t="s">
        <v>393</v>
      </c>
      <c r="AG223" s="12" t="s">
        <v>373</v>
      </c>
      <c r="AH223" s="12" t="s">
        <v>374</v>
      </c>
      <c r="AI223" s="12" t="s">
        <v>375</v>
      </c>
      <c r="AJ223" s="12" t="s">
        <v>376</v>
      </c>
      <c r="AK223" s="12" t="s">
        <v>368</v>
      </c>
      <c r="AL223" s="12">
        <v>17</v>
      </c>
      <c r="AM223" s="12" t="s">
        <v>377</v>
      </c>
      <c r="AN223" s="12" t="s">
        <v>378</v>
      </c>
    </row>
    <row r="224" spans="1:40" ht="15" customHeight="1" x14ac:dyDescent="0.25">
      <c r="A224" s="24">
        <v>122900024</v>
      </c>
      <c r="B224" s="14" t="s">
        <v>579</v>
      </c>
      <c r="C224" s="15" t="s">
        <v>578</v>
      </c>
      <c r="D224" s="16" t="s">
        <v>177</v>
      </c>
      <c r="E224" s="14" t="s">
        <v>23</v>
      </c>
      <c r="F224" s="25">
        <v>45</v>
      </c>
      <c r="G224" s="17" t="s">
        <v>278</v>
      </c>
      <c r="H224" s="26" t="s">
        <v>8</v>
      </c>
      <c r="I224" s="26" t="s">
        <v>132</v>
      </c>
      <c r="J224" s="18" t="s">
        <v>328</v>
      </c>
      <c r="K224" s="16" t="s">
        <v>49</v>
      </c>
      <c r="L224" s="5">
        <v>45.1114137</v>
      </c>
      <c r="M224" s="5">
        <v>2.1544249999999998</v>
      </c>
      <c r="N224" s="11">
        <v>41184.4375</v>
      </c>
      <c r="O224" s="30" t="s">
        <v>22</v>
      </c>
      <c r="P224" s="29">
        <v>2.2517983141592899E-4</v>
      </c>
      <c r="Q224" s="23">
        <v>9.1079605178966591E-5</v>
      </c>
      <c r="R224" s="14" t="s">
        <v>26</v>
      </c>
      <c r="S224" s="48" t="s">
        <v>161</v>
      </c>
      <c r="T224" s="53" t="s">
        <v>161</v>
      </c>
      <c r="U224" s="12">
        <f t="shared" si="14"/>
        <v>2.2517983141592899E-4</v>
      </c>
      <c r="V224" s="12">
        <f t="shared" si="15"/>
        <v>9.1079605178966591E-5</v>
      </c>
      <c r="W224" s="12">
        <f t="shared" si="16"/>
        <v>27144.835304377109</v>
      </c>
      <c r="X224" s="12">
        <f t="shared" si="17"/>
        <v>120547364.89360791</v>
      </c>
      <c r="AA224" s="12"/>
      <c r="AD224" s="12" t="s">
        <v>278</v>
      </c>
      <c r="AE224" s="12" t="s">
        <v>390</v>
      </c>
      <c r="AF224" s="12" t="s">
        <v>391</v>
      </c>
      <c r="AG224" s="12" t="s">
        <v>373</v>
      </c>
      <c r="AH224" s="12" t="s">
        <v>374</v>
      </c>
      <c r="AI224" s="12" t="s">
        <v>375</v>
      </c>
      <c r="AJ224" s="12" t="s">
        <v>376</v>
      </c>
      <c r="AK224" s="12" t="s">
        <v>368</v>
      </c>
      <c r="AL224" s="12">
        <v>17</v>
      </c>
      <c r="AM224" s="12" t="s">
        <v>377</v>
      </c>
      <c r="AN224" s="12" t="s">
        <v>378</v>
      </c>
    </row>
    <row r="225" spans="1:40" ht="15" customHeight="1" x14ac:dyDescent="0.25">
      <c r="A225" s="24">
        <v>122900024</v>
      </c>
      <c r="B225" s="14" t="s">
        <v>579</v>
      </c>
      <c r="C225" s="15" t="s">
        <v>578</v>
      </c>
      <c r="D225" s="16" t="s">
        <v>177</v>
      </c>
      <c r="E225" s="14" t="s">
        <v>23</v>
      </c>
      <c r="F225" s="25">
        <v>45</v>
      </c>
      <c r="G225" s="17" t="s">
        <v>278</v>
      </c>
      <c r="H225" s="26" t="s">
        <v>8</v>
      </c>
      <c r="I225" s="26" t="s">
        <v>132</v>
      </c>
      <c r="J225" s="18" t="s">
        <v>328</v>
      </c>
      <c r="K225" s="16" t="s">
        <v>49</v>
      </c>
      <c r="L225" s="5">
        <v>45.1114137</v>
      </c>
      <c r="M225" s="5">
        <v>2.1544249999999998</v>
      </c>
      <c r="N225" s="11">
        <v>41184.4375</v>
      </c>
      <c r="O225" s="30" t="s">
        <v>16</v>
      </c>
      <c r="P225" s="29">
        <v>1.3000000000000001E-2</v>
      </c>
      <c r="Q225" s="54" t="s">
        <v>161</v>
      </c>
      <c r="R225" s="14" t="s">
        <v>26</v>
      </c>
      <c r="S225" s="16" t="s">
        <v>601</v>
      </c>
      <c r="T225" s="53" t="s">
        <v>161</v>
      </c>
      <c r="U225" s="12">
        <f t="shared" si="14"/>
        <v>1.3000000000000001E-2</v>
      </c>
      <c r="V225" s="12">
        <f t="shared" si="15"/>
        <v>6.5000000000000006E-3</v>
      </c>
      <c r="W225" s="12">
        <f t="shared" si="16"/>
        <v>307.69230769230762</v>
      </c>
      <c r="X225" s="12">
        <f t="shared" si="17"/>
        <v>23668.639053254432</v>
      </c>
      <c r="AA225" s="12"/>
      <c r="AD225" s="12" t="s">
        <v>278</v>
      </c>
      <c r="AE225" s="12" t="s">
        <v>390</v>
      </c>
      <c r="AF225" s="12" t="s">
        <v>391</v>
      </c>
      <c r="AG225" s="12" t="s">
        <v>373</v>
      </c>
      <c r="AH225" s="12" t="s">
        <v>374</v>
      </c>
      <c r="AI225" s="12" t="s">
        <v>375</v>
      </c>
      <c r="AJ225" s="12" t="s">
        <v>376</v>
      </c>
      <c r="AK225" s="12" t="s">
        <v>368</v>
      </c>
      <c r="AL225" s="12">
        <v>17</v>
      </c>
      <c r="AM225" s="12" t="s">
        <v>377</v>
      </c>
      <c r="AN225" s="12" t="s">
        <v>378</v>
      </c>
    </row>
    <row r="226" spans="1:40" ht="15" customHeight="1" x14ac:dyDescent="0.25">
      <c r="A226" s="24">
        <v>122900024</v>
      </c>
      <c r="B226" s="14" t="s">
        <v>579</v>
      </c>
      <c r="C226" s="15" t="s">
        <v>578</v>
      </c>
      <c r="D226" s="16" t="s">
        <v>177</v>
      </c>
      <c r="E226" s="14" t="s">
        <v>23</v>
      </c>
      <c r="F226" s="25">
        <v>45</v>
      </c>
      <c r="G226" s="17" t="s">
        <v>278</v>
      </c>
      <c r="H226" s="26" t="s">
        <v>8</v>
      </c>
      <c r="I226" s="26" t="s">
        <v>132</v>
      </c>
      <c r="J226" s="18" t="s">
        <v>328</v>
      </c>
      <c r="K226" s="16" t="s">
        <v>49</v>
      </c>
      <c r="L226" s="5">
        <v>45.1114137</v>
      </c>
      <c r="M226" s="5">
        <v>2.1544249999999998</v>
      </c>
      <c r="N226" s="11">
        <v>41184.4375</v>
      </c>
      <c r="O226" s="30" t="s">
        <v>28</v>
      </c>
      <c r="P226" s="29">
        <v>5.1041627435481109E-3</v>
      </c>
      <c r="Q226" s="23">
        <v>2.1631053893297397E-3</v>
      </c>
      <c r="R226" s="14" t="s">
        <v>26</v>
      </c>
      <c r="S226" s="48" t="s">
        <v>161</v>
      </c>
      <c r="T226" s="53" t="s">
        <v>161</v>
      </c>
      <c r="U226" s="12">
        <f t="shared" si="14"/>
        <v>5.1041627435481109E-3</v>
      </c>
      <c r="V226" s="12">
        <f t="shared" si="15"/>
        <v>2.1631053893297397E-3</v>
      </c>
      <c r="W226" s="12">
        <f t="shared" si="16"/>
        <v>1090.8603448333167</v>
      </c>
      <c r="X226" s="12">
        <f t="shared" si="17"/>
        <v>213719.74203060294</v>
      </c>
      <c r="AA226" s="12"/>
      <c r="AD226" s="12" t="s">
        <v>278</v>
      </c>
      <c r="AE226" s="12" t="s">
        <v>390</v>
      </c>
      <c r="AF226" s="12" t="s">
        <v>391</v>
      </c>
      <c r="AG226" s="12" t="s">
        <v>373</v>
      </c>
      <c r="AH226" s="12" t="s">
        <v>374</v>
      </c>
      <c r="AI226" s="12" t="s">
        <v>375</v>
      </c>
      <c r="AJ226" s="12" t="s">
        <v>376</v>
      </c>
      <c r="AK226" s="12" t="s">
        <v>368</v>
      </c>
      <c r="AL226" s="12">
        <v>17</v>
      </c>
      <c r="AM226" s="12" t="s">
        <v>377</v>
      </c>
      <c r="AN226" s="12" t="s">
        <v>378</v>
      </c>
    </row>
    <row r="227" spans="1:40" ht="15" customHeight="1" x14ac:dyDescent="0.25">
      <c r="A227" s="24">
        <v>122900024</v>
      </c>
      <c r="B227" s="14" t="s">
        <v>579</v>
      </c>
      <c r="C227" s="15" t="s">
        <v>578</v>
      </c>
      <c r="D227" s="16" t="s">
        <v>177</v>
      </c>
      <c r="E227" s="14" t="s">
        <v>23</v>
      </c>
      <c r="F227" s="25">
        <v>45</v>
      </c>
      <c r="G227" s="17" t="s">
        <v>278</v>
      </c>
      <c r="H227" s="26" t="s">
        <v>8</v>
      </c>
      <c r="I227" s="26" t="s">
        <v>132</v>
      </c>
      <c r="J227" s="18" t="s">
        <v>328</v>
      </c>
      <c r="K227" s="16" t="s">
        <v>49</v>
      </c>
      <c r="L227" s="5">
        <v>45.1114137</v>
      </c>
      <c r="M227" s="5">
        <v>2.1544249999999998</v>
      </c>
      <c r="N227" s="11">
        <v>41184.4375</v>
      </c>
      <c r="O227" s="30" t="s">
        <v>25</v>
      </c>
      <c r="P227" s="29">
        <v>3.0026898051009901E-2</v>
      </c>
      <c r="Q227" s="23">
        <v>1.0024370318670799E-2</v>
      </c>
      <c r="R227" s="14" t="s">
        <v>26</v>
      </c>
      <c r="S227" s="48" t="s">
        <v>161</v>
      </c>
      <c r="T227" s="53" t="s">
        <v>161</v>
      </c>
      <c r="U227" s="12">
        <f t="shared" si="14"/>
        <v>3.0026898051009901E-2</v>
      </c>
      <c r="V227" s="12">
        <f t="shared" si="15"/>
        <v>1.0024370318670799E-2</v>
      </c>
      <c r="W227" s="12">
        <f t="shared" si="16"/>
        <v>298.81078303474447</v>
      </c>
      <c r="X227" s="12">
        <f t="shared" si="17"/>
        <v>9951.4369591931427</v>
      </c>
      <c r="AA227" s="12"/>
      <c r="AD227" s="12" t="s">
        <v>278</v>
      </c>
      <c r="AE227" s="12" t="s">
        <v>390</v>
      </c>
      <c r="AF227" s="12" t="s">
        <v>391</v>
      </c>
      <c r="AG227" s="12" t="s">
        <v>373</v>
      </c>
      <c r="AH227" s="12" t="s">
        <v>374</v>
      </c>
      <c r="AI227" s="12" t="s">
        <v>375</v>
      </c>
      <c r="AJ227" s="12" t="s">
        <v>376</v>
      </c>
      <c r="AK227" s="12" t="s">
        <v>368</v>
      </c>
      <c r="AL227" s="12">
        <v>17</v>
      </c>
      <c r="AM227" s="12" t="s">
        <v>377</v>
      </c>
      <c r="AN227" s="12" t="s">
        <v>378</v>
      </c>
    </row>
    <row r="228" spans="1:40" ht="15" customHeight="1" x14ac:dyDescent="0.25">
      <c r="A228" s="24">
        <v>122900024</v>
      </c>
      <c r="B228" s="14" t="s">
        <v>579</v>
      </c>
      <c r="C228" s="15" t="s">
        <v>578</v>
      </c>
      <c r="D228" s="16" t="s">
        <v>177</v>
      </c>
      <c r="E228" s="14" t="s">
        <v>23</v>
      </c>
      <c r="F228" s="25">
        <v>45</v>
      </c>
      <c r="G228" s="17" t="s">
        <v>278</v>
      </c>
      <c r="H228" s="26" t="s">
        <v>8</v>
      </c>
      <c r="I228" s="26" t="s">
        <v>132</v>
      </c>
      <c r="J228" s="18" t="s">
        <v>328</v>
      </c>
      <c r="K228" s="16" t="s">
        <v>49</v>
      </c>
      <c r="L228" s="5">
        <v>45.1114137</v>
      </c>
      <c r="M228" s="5">
        <v>2.1544249999999998</v>
      </c>
      <c r="N228" s="11">
        <v>41184.4375</v>
      </c>
      <c r="O228" s="30" t="s">
        <v>27</v>
      </c>
      <c r="P228" s="29">
        <v>0.11316236452020201</v>
      </c>
      <c r="Q228" s="23">
        <v>5.7832798033569104E-2</v>
      </c>
      <c r="R228" s="14" t="s">
        <v>26</v>
      </c>
      <c r="S228" s="48" t="s">
        <v>161</v>
      </c>
      <c r="T228" s="53" t="s">
        <v>161</v>
      </c>
      <c r="U228" s="12">
        <f t="shared" si="14"/>
        <v>0.11316236452020201</v>
      </c>
      <c r="V228" s="12">
        <f t="shared" si="15"/>
        <v>5.7832798033569104E-2</v>
      </c>
      <c r="W228" s="12">
        <f t="shared" si="16"/>
        <v>33.834020197914185</v>
      </c>
      <c r="X228" s="12">
        <f t="shared" si="17"/>
        <v>298.98650793810572</v>
      </c>
      <c r="AA228" s="12"/>
      <c r="AD228" s="12" t="s">
        <v>278</v>
      </c>
      <c r="AE228" s="12" t="s">
        <v>390</v>
      </c>
      <c r="AF228" s="12" t="s">
        <v>391</v>
      </c>
      <c r="AG228" s="12" t="s">
        <v>373</v>
      </c>
      <c r="AH228" s="12" t="s">
        <v>374</v>
      </c>
      <c r="AI228" s="12" t="s">
        <v>375</v>
      </c>
      <c r="AJ228" s="12" t="s">
        <v>376</v>
      </c>
      <c r="AK228" s="12" t="s">
        <v>368</v>
      </c>
      <c r="AL228" s="12">
        <v>17</v>
      </c>
      <c r="AM228" s="12" t="s">
        <v>377</v>
      </c>
      <c r="AN228" s="12" t="s">
        <v>378</v>
      </c>
    </row>
    <row r="229" spans="1:40" ht="15" customHeight="1" x14ac:dyDescent="0.25">
      <c r="A229" s="24">
        <v>123390015</v>
      </c>
      <c r="B229" s="14" t="s">
        <v>579</v>
      </c>
      <c r="C229" s="15" t="s">
        <v>604</v>
      </c>
      <c r="D229" s="16" t="s">
        <v>177</v>
      </c>
      <c r="E229" s="14" t="s">
        <v>23</v>
      </c>
      <c r="F229" s="17">
        <v>58</v>
      </c>
      <c r="G229" s="17" t="s">
        <v>279</v>
      </c>
      <c r="H229" s="26" t="s">
        <v>8</v>
      </c>
      <c r="I229" s="26" t="s">
        <v>325</v>
      </c>
      <c r="J229" s="26" t="s">
        <v>325</v>
      </c>
      <c r="K229" s="16" t="s">
        <v>36</v>
      </c>
      <c r="L229" s="16">
        <v>45.136812999999997</v>
      </c>
      <c r="M229" s="16">
        <v>2.1457989999999998</v>
      </c>
      <c r="N229" s="11">
        <v>41236</v>
      </c>
      <c r="O229" s="30" t="s">
        <v>22</v>
      </c>
      <c r="P229" s="29">
        <v>5.8335398230088496E-5</v>
      </c>
      <c r="Q229" s="54" t="s">
        <v>161</v>
      </c>
      <c r="R229" s="14" t="s">
        <v>26</v>
      </c>
      <c r="S229" s="16" t="s">
        <v>601</v>
      </c>
      <c r="T229" s="53" t="s">
        <v>161</v>
      </c>
      <c r="U229" s="12">
        <f t="shared" si="14"/>
        <v>5.8335398230088496E-5</v>
      </c>
      <c r="V229" s="12">
        <f t="shared" si="15"/>
        <v>2.9167699115044248E-5</v>
      </c>
      <c r="W229" s="12">
        <f t="shared" si="16"/>
        <v>68569.001350141843</v>
      </c>
      <c r="X229" s="12">
        <f t="shared" si="17"/>
        <v>1175426986.5389385</v>
      </c>
      <c r="AA229" s="12"/>
      <c r="AD229" s="12" t="s">
        <v>279</v>
      </c>
      <c r="AE229" s="12" t="s">
        <v>409</v>
      </c>
      <c r="AF229" s="12" t="s">
        <v>410</v>
      </c>
      <c r="AG229" s="12" t="s">
        <v>373</v>
      </c>
      <c r="AH229" s="12" t="s">
        <v>374</v>
      </c>
      <c r="AI229" s="12" t="s">
        <v>375</v>
      </c>
      <c r="AJ229" s="12" t="s">
        <v>376</v>
      </c>
      <c r="AK229" s="12" t="s">
        <v>368</v>
      </c>
      <c r="AL229" s="12">
        <v>17</v>
      </c>
      <c r="AM229" s="12" t="s">
        <v>377</v>
      </c>
      <c r="AN229" s="12" t="s">
        <v>378</v>
      </c>
    </row>
    <row r="230" spans="1:40" ht="15" customHeight="1" x14ac:dyDescent="0.25">
      <c r="A230" s="24">
        <v>123390015</v>
      </c>
      <c r="B230" s="14" t="s">
        <v>579</v>
      </c>
      <c r="C230" s="15" t="s">
        <v>604</v>
      </c>
      <c r="D230" s="16" t="s">
        <v>177</v>
      </c>
      <c r="E230" s="14" t="s">
        <v>23</v>
      </c>
      <c r="F230" s="17">
        <v>58</v>
      </c>
      <c r="G230" s="17" t="s">
        <v>279</v>
      </c>
      <c r="H230" s="26" t="s">
        <v>8</v>
      </c>
      <c r="I230" s="26" t="s">
        <v>325</v>
      </c>
      <c r="J230" s="26" t="s">
        <v>325</v>
      </c>
      <c r="K230" s="16" t="s">
        <v>36</v>
      </c>
      <c r="L230" s="16">
        <v>45.136812999999997</v>
      </c>
      <c r="M230" s="16">
        <v>2.1457989999999998</v>
      </c>
      <c r="N230" s="11">
        <v>41236</v>
      </c>
      <c r="O230" s="30" t="s">
        <v>16</v>
      </c>
      <c r="P230" s="29">
        <v>1.29E-2</v>
      </c>
      <c r="Q230" s="54" t="s">
        <v>161</v>
      </c>
      <c r="R230" s="14" t="s">
        <v>26</v>
      </c>
      <c r="S230" s="16" t="s">
        <v>601</v>
      </c>
      <c r="T230" s="53" t="s">
        <v>161</v>
      </c>
      <c r="U230" s="12">
        <f t="shared" si="14"/>
        <v>1.29E-2</v>
      </c>
      <c r="V230" s="12">
        <f t="shared" si="15"/>
        <v>6.45E-3</v>
      </c>
      <c r="W230" s="12">
        <f t="shared" si="16"/>
        <v>310.07751937984494</v>
      </c>
      <c r="X230" s="12">
        <f t="shared" si="17"/>
        <v>24037.017006189533</v>
      </c>
      <c r="AA230" s="12"/>
      <c r="AD230" s="12" t="s">
        <v>279</v>
      </c>
      <c r="AE230" s="12" t="s">
        <v>409</v>
      </c>
      <c r="AF230" s="12" t="s">
        <v>410</v>
      </c>
      <c r="AG230" s="12" t="s">
        <v>373</v>
      </c>
      <c r="AH230" s="12" t="s">
        <v>374</v>
      </c>
      <c r="AI230" s="12" t="s">
        <v>375</v>
      </c>
      <c r="AJ230" s="12" t="s">
        <v>376</v>
      </c>
      <c r="AK230" s="12" t="s">
        <v>368</v>
      </c>
      <c r="AL230" s="12">
        <v>17</v>
      </c>
      <c r="AM230" s="12" t="s">
        <v>377</v>
      </c>
      <c r="AN230" s="12" t="s">
        <v>378</v>
      </c>
    </row>
    <row r="231" spans="1:40" ht="15" customHeight="1" x14ac:dyDescent="0.25">
      <c r="A231" s="24">
        <v>123390015</v>
      </c>
      <c r="B231" s="14" t="s">
        <v>579</v>
      </c>
      <c r="C231" s="15" t="s">
        <v>604</v>
      </c>
      <c r="D231" s="16" t="s">
        <v>177</v>
      </c>
      <c r="E231" s="14" t="s">
        <v>23</v>
      </c>
      <c r="F231" s="17">
        <v>58</v>
      </c>
      <c r="G231" s="17" t="s">
        <v>279</v>
      </c>
      <c r="H231" s="26" t="s">
        <v>8</v>
      </c>
      <c r="I231" s="26" t="s">
        <v>325</v>
      </c>
      <c r="J231" s="26" t="s">
        <v>325</v>
      </c>
      <c r="K231" s="16" t="s">
        <v>36</v>
      </c>
      <c r="L231" s="16">
        <v>45.136812999999997</v>
      </c>
      <c r="M231" s="16">
        <v>2.1457989999999998</v>
      </c>
      <c r="N231" s="11">
        <v>41236</v>
      </c>
      <c r="O231" s="30" t="s">
        <v>28</v>
      </c>
      <c r="P231" s="29">
        <v>2.5323406255341003E-3</v>
      </c>
      <c r="Q231" s="54" t="s">
        <v>161</v>
      </c>
      <c r="R231" s="14" t="s">
        <v>26</v>
      </c>
      <c r="S231" s="16" t="s">
        <v>601</v>
      </c>
      <c r="T231" s="53" t="s">
        <v>161</v>
      </c>
      <c r="U231" s="12">
        <f t="shared" si="14"/>
        <v>2.5323406255341003E-3</v>
      </c>
      <c r="V231" s="12">
        <f t="shared" si="15"/>
        <v>1.2661703127670502E-3</v>
      </c>
      <c r="W231" s="12">
        <f t="shared" si="16"/>
        <v>1579.5663346657218</v>
      </c>
      <c r="X231" s="12">
        <f t="shared" si="17"/>
        <v>623757.45140232577</v>
      </c>
      <c r="AA231" s="12"/>
      <c r="AD231" s="12" t="s">
        <v>279</v>
      </c>
      <c r="AE231" s="12" t="s">
        <v>409</v>
      </c>
      <c r="AF231" s="12" t="s">
        <v>410</v>
      </c>
      <c r="AG231" s="12" t="s">
        <v>373</v>
      </c>
      <c r="AH231" s="12" t="s">
        <v>374</v>
      </c>
      <c r="AI231" s="12" t="s">
        <v>375</v>
      </c>
      <c r="AJ231" s="12" t="s">
        <v>376</v>
      </c>
      <c r="AK231" s="12" t="s">
        <v>368</v>
      </c>
      <c r="AL231" s="12">
        <v>17</v>
      </c>
      <c r="AM231" s="12" t="s">
        <v>377</v>
      </c>
      <c r="AN231" s="12" t="s">
        <v>378</v>
      </c>
    </row>
    <row r="232" spans="1:40" ht="15" customHeight="1" x14ac:dyDescent="0.25">
      <c r="A232" s="24">
        <v>123390015</v>
      </c>
      <c r="B232" s="14" t="s">
        <v>579</v>
      </c>
      <c r="C232" s="15" t="s">
        <v>604</v>
      </c>
      <c r="D232" s="16" t="s">
        <v>177</v>
      </c>
      <c r="E232" s="14" t="s">
        <v>23</v>
      </c>
      <c r="F232" s="17">
        <v>58</v>
      </c>
      <c r="G232" s="17" t="s">
        <v>279</v>
      </c>
      <c r="H232" s="26" t="s">
        <v>8</v>
      </c>
      <c r="I232" s="26" t="s">
        <v>325</v>
      </c>
      <c r="J232" s="26" t="s">
        <v>325</v>
      </c>
      <c r="K232" s="16" t="s">
        <v>36</v>
      </c>
      <c r="L232" s="16">
        <v>45.136812999999997</v>
      </c>
      <c r="M232" s="16">
        <v>2.1457989999999998</v>
      </c>
      <c r="N232" s="11">
        <v>41236</v>
      </c>
      <c r="O232" s="30" t="s">
        <v>25</v>
      </c>
      <c r="P232" s="29">
        <v>8.6248587336044801E-3</v>
      </c>
      <c r="Q232" s="23">
        <v>4.8791687816214704E-3</v>
      </c>
      <c r="R232" s="14" t="s">
        <v>26</v>
      </c>
      <c r="S232" s="48" t="s">
        <v>161</v>
      </c>
      <c r="T232" s="53" t="s">
        <v>161</v>
      </c>
      <c r="U232" s="12">
        <f t="shared" si="14"/>
        <v>8.6248587336044801E-3</v>
      </c>
      <c r="V232" s="12">
        <f t="shared" si="15"/>
        <v>4.8791687816214704E-3</v>
      </c>
      <c r="W232" s="12">
        <f t="shared" si="16"/>
        <v>362.2933039274194</v>
      </c>
      <c r="X232" s="12">
        <f t="shared" si="17"/>
        <v>42005.708744635944</v>
      </c>
      <c r="AA232" s="12"/>
      <c r="AD232" s="12" t="s">
        <v>279</v>
      </c>
      <c r="AE232" s="12" t="s">
        <v>409</v>
      </c>
      <c r="AF232" s="12" t="s">
        <v>410</v>
      </c>
      <c r="AG232" s="12" t="s">
        <v>373</v>
      </c>
      <c r="AH232" s="12" t="s">
        <v>374</v>
      </c>
      <c r="AI232" s="12" t="s">
        <v>375</v>
      </c>
      <c r="AJ232" s="12" t="s">
        <v>376</v>
      </c>
      <c r="AK232" s="12" t="s">
        <v>368</v>
      </c>
      <c r="AL232" s="12">
        <v>17</v>
      </c>
      <c r="AM232" s="12" t="s">
        <v>377</v>
      </c>
      <c r="AN232" s="12" t="s">
        <v>378</v>
      </c>
    </row>
    <row r="233" spans="1:40" ht="15" customHeight="1" x14ac:dyDescent="0.25">
      <c r="A233" s="24">
        <v>123390015</v>
      </c>
      <c r="B233" s="14" t="s">
        <v>579</v>
      </c>
      <c r="C233" s="15" t="s">
        <v>604</v>
      </c>
      <c r="D233" s="16" t="s">
        <v>177</v>
      </c>
      <c r="E233" s="14" t="s">
        <v>23</v>
      </c>
      <c r="F233" s="17">
        <v>58</v>
      </c>
      <c r="G233" s="17" t="s">
        <v>279</v>
      </c>
      <c r="H233" s="26" t="s">
        <v>8</v>
      </c>
      <c r="I233" s="26" t="s">
        <v>325</v>
      </c>
      <c r="J233" s="26" t="s">
        <v>325</v>
      </c>
      <c r="K233" s="16" t="s">
        <v>36</v>
      </c>
      <c r="L233" s="16">
        <v>45.136812999999997</v>
      </c>
      <c r="M233" s="16">
        <v>2.1457989999999998</v>
      </c>
      <c r="N233" s="11">
        <v>41236</v>
      </c>
      <c r="O233" s="30" t="s">
        <v>27</v>
      </c>
      <c r="P233" s="29">
        <v>5.8591531026902101E-2</v>
      </c>
      <c r="Q233" s="23">
        <v>4.4675295414649402E-2</v>
      </c>
      <c r="R233" s="14" t="s">
        <v>26</v>
      </c>
      <c r="S233" s="48" t="s">
        <v>161</v>
      </c>
      <c r="T233" s="53" t="s">
        <v>161</v>
      </c>
      <c r="U233" s="12">
        <f t="shared" si="14"/>
        <v>5.8591531026902101E-2</v>
      </c>
      <c r="V233" s="12">
        <f t="shared" si="15"/>
        <v>4.4675295414649402E-2</v>
      </c>
      <c r="W233" s="12">
        <f t="shared" si="16"/>
        <v>29.356209649889479</v>
      </c>
      <c r="X233" s="12">
        <f t="shared" si="17"/>
        <v>501.03161899644977</v>
      </c>
      <c r="AA233" s="12"/>
      <c r="AD233" s="12" t="s">
        <v>279</v>
      </c>
      <c r="AE233" s="12" t="s">
        <v>409</v>
      </c>
      <c r="AF233" s="12" t="s">
        <v>410</v>
      </c>
      <c r="AG233" s="12" t="s">
        <v>373</v>
      </c>
      <c r="AH233" s="12" t="s">
        <v>374</v>
      </c>
      <c r="AI233" s="12" t="s">
        <v>375</v>
      </c>
      <c r="AJ233" s="12" t="s">
        <v>376</v>
      </c>
      <c r="AK233" s="12" t="s">
        <v>368</v>
      </c>
      <c r="AL233" s="12">
        <v>17</v>
      </c>
      <c r="AM233" s="12" t="s">
        <v>377</v>
      </c>
      <c r="AN233" s="12" t="s">
        <v>378</v>
      </c>
    </row>
    <row r="234" spans="1:40" ht="15" customHeight="1" x14ac:dyDescent="0.25">
      <c r="A234" s="24">
        <v>123390015</v>
      </c>
      <c r="B234" s="14" t="s">
        <v>579</v>
      </c>
      <c r="C234" s="15" t="s">
        <v>604</v>
      </c>
      <c r="D234" s="16" t="s">
        <v>177</v>
      </c>
      <c r="E234" s="14" t="s">
        <v>23</v>
      </c>
      <c r="F234" s="17">
        <v>58</v>
      </c>
      <c r="G234" s="17" t="s">
        <v>279</v>
      </c>
      <c r="H234" s="26" t="s">
        <v>8</v>
      </c>
      <c r="I234" s="26" t="s">
        <v>325</v>
      </c>
      <c r="J234" s="26" t="s">
        <v>325</v>
      </c>
      <c r="K234" s="16" t="s">
        <v>36</v>
      </c>
      <c r="L234" s="16">
        <v>45.136812999999997</v>
      </c>
      <c r="M234" s="16">
        <v>2.1457989999999998</v>
      </c>
      <c r="N234" s="11">
        <v>41236</v>
      </c>
      <c r="O234" s="30" t="s">
        <v>31</v>
      </c>
      <c r="P234" s="29">
        <v>6.6</v>
      </c>
      <c r="Q234" s="54" t="s">
        <v>161</v>
      </c>
      <c r="R234" s="14"/>
      <c r="S234" s="16" t="s">
        <v>601</v>
      </c>
      <c r="T234" s="53" t="s">
        <v>161</v>
      </c>
      <c r="U234" s="12">
        <f t="shared" si="14"/>
        <v>6.6</v>
      </c>
      <c r="V234" s="12">
        <f t="shared" si="15"/>
        <v>3.3</v>
      </c>
      <c r="W234" s="12">
        <f t="shared" si="16"/>
        <v>0.60606060606060608</v>
      </c>
      <c r="X234" s="12">
        <f t="shared" si="17"/>
        <v>9.1827364554637289E-2</v>
      </c>
      <c r="AA234" s="12"/>
      <c r="AD234" s="12" t="s">
        <v>279</v>
      </c>
      <c r="AE234" s="12" t="s">
        <v>409</v>
      </c>
      <c r="AF234" s="12" t="s">
        <v>410</v>
      </c>
      <c r="AG234" s="12" t="s">
        <v>373</v>
      </c>
      <c r="AH234" s="12" t="s">
        <v>374</v>
      </c>
      <c r="AI234" s="12" t="s">
        <v>375</v>
      </c>
      <c r="AJ234" s="12" t="s">
        <v>376</v>
      </c>
      <c r="AK234" s="12" t="s">
        <v>368</v>
      </c>
      <c r="AL234" s="12">
        <v>17</v>
      </c>
      <c r="AM234" s="12" t="s">
        <v>377</v>
      </c>
      <c r="AN234" s="12" t="s">
        <v>378</v>
      </c>
    </row>
    <row r="235" spans="1:40" ht="15" customHeight="1" x14ac:dyDescent="0.25">
      <c r="A235" s="15">
        <v>131080015</v>
      </c>
      <c r="B235" s="22" t="s">
        <v>589</v>
      </c>
      <c r="C235" s="12" t="s">
        <v>590</v>
      </c>
      <c r="D235" s="12" t="s">
        <v>187</v>
      </c>
      <c r="E235" s="15" t="s">
        <v>66</v>
      </c>
      <c r="F235" s="9" t="s">
        <v>212</v>
      </c>
      <c r="G235" s="9" t="s">
        <v>212</v>
      </c>
      <c r="H235" s="9"/>
      <c r="I235" s="15"/>
      <c r="J235" s="15"/>
      <c r="K235" s="15" t="s">
        <v>176</v>
      </c>
      <c r="L235" s="15">
        <v>45.607894000000002</v>
      </c>
      <c r="M235" s="15">
        <v>2.2442730000000002</v>
      </c>
      <c r="N235" s="11">
        <v>41186</v>
      </c>
      <c r="O235" s="7" t="s">
        <v>149</v>
      </c>
      <c r="P235" s="31">
        <v>7</v>
      </c>
      <c r="Q235" s="54" t="s">
        <v>161</v>
      </c>
      <c r="R235" s="22" t="s">
        <v>67</v>
      </c>
      <c r="S235" s="16" t="s">
        <v>601</v>
      </c>
      <c r="T235" s="53" t="s">
        <v>609</v>
      </c>
      <c r="U235" s="12">
        <f t="shared" si="14"/>
        <v>7</v>
      </c>
      <c r="V235" s="12">
        <f t="shared" si="15"/>
        <v>3.5</v>
      </c>
      <c r="W235" s="12">
        <f t="shared" si="16"/>
        <v>0.5714285714285714</v>
      </c>
      <c r="X235" s="12">
        <f t="shared" si="17"/>
        <v>8.1632653061224483E-2</v>
      </c>
      <c r="Y235" s="12">
        <v>4.9000000000000004</v>
      </c>
      <c r="Z235" s="12">
        <v>10.57</v>
      </c>
      <c r="AA235" s="11">
        <v>51.79</v>
      </c>
      <c r="AB235" s="31">
        <v>133378</v>
      </c>
      <c r="AC235" s="12" t="s">
        <v>574</v>
      </c>
      <c r="AD235" s="12" t="s">
        <v>212</v>
      </c>
      <c r="AE235" s="12" t="s">
        <v>415</v>
      </c>
      <c r="AF235" s="12" t="s">
        <v>416</v>
      </c>
      <c r="AG235" s="12" t="s">
        <v>417</v>
      </c>
      <c r="AH235" s="12" t="s">
        <v>366</v>
      </c>
      <c r="AI235" s="12" t="s">
        <v>418</v>
      </c>
      <c r="AJ235" s="12" t="s">
        <v>419</v>
      </c>
      <c r="AK235" s="12" t="s">
        <v>368</v>
      </c>
      <c r="AL235" s="12" t="s">
        <v>420</v>
      </c>
      <c r="AM235" s="12" t="s">
        <v>347</v>
      </c>
      <c r="AN235" s="12" t="s">
        <v>421</v>
      </c>
    </row>
    <row r="236" spans="1:40" ht="15" customHeight="1" x14ac:dyDescent="0.25">
      <c r="A236" s="15">
        <v>131080015</v>
      </c>
      <c r="B236" s="22" t="s">
        <v>589</v>
      </c>
      <c r="C236" s="12" t="s">
        <v>590</v>
      </c>
      <c r="D236" s="12" t="s">
        <v>187</v>
      </c>
      <c r="E236" s="15" t="s">
        <v>66</v>
      </c>
      <c r="F236" s="9" t="s">
        <v>212</v>
      </c>
      <c r="G236" s="9" t="s">
        <v>212</v>
      </c>
      <c r="H236" s="9"/>
      <c r="I236" s="15"/>
      <c r="J236" s="15"/>
      <c r="K236" s="15" t="s">
        <v>176</v>
      </c>
      <c r="L236" s="15">
        <v>45.607894000000002</v>
      </c>
      <c r="M236" s="15">
        <v>2.2442730000000002</v>
      </c>
      <c r="N236" s="11">
        <v>41186</v>
      </c>
      <c r="O236" s="7" t="s">
        <v>57</v>
      </c>
      <c r="P236" s="31">
        <v>1.7</v>
      </c>
      <c r="Q236" s="54" t="s">
        <v>161</v>
      </c>
      <c r="R236" s="22" t="s">
        <v>67</v>
      </c>
      <c r="S236" s="16" t="s">
        <v>601</v>
      </c>
      <c r="T236" s="53" t="s">
        <v>609</v>
      </c>
      <c r="U236" s="12">
        <f t="shared" si="14"/>
        <v>1.7</v>
      </c>
      <c r="V236" s="12">
        <f t="shared" si="15"/>
        <v>0.85</v>
      </c>
      <c r="W236" s="12">
        <f t="shared" si="16"/>
        <v>2.3529411764705883</v>
      </c>
      <c r="X236" s="12">
        <f t="shared" si="17"/>
        <v>1.3840830449826991</v>
      </c>
      <c r="Y236" s="12">
        <v>4.9000000000000004</v>
      </c>
      <c r="Z236" s="12">
        <v>10.57</v>
      </c>
      <c r="AA236" s="11">
        <v>51.79</v>
      </c>
      <c r="AB236" s="31">
        <v>133378</v>
      </c>
      <c r="AC236" s="12" t="s">
        <v>574</v>
      </c>
      <c r="AD236" s="12" t="s">
        <v>212</v>
      </c>
      <c r="AE236" s="12" t="s">
        <v>415</v>
      </c>
      <c r="AF236" s="12" t="s">
        <v>416</v>
      </c>
      <c r="AG236" s="12" t="s">
        <v>417</v>
      </c>
      <c r="AH236" s="12" t="s">
        <v>366</v>
      </c>
      <c r="AI236" s="12" t="s">
        <v>418</v>
      </c>
      <c r="AJ236" s="12" t="s">
        <v>419</v>
      </c>
      <c r="AK236" s="12" t="s">
        <v>368</v>
      </c>
      <c r="AL236" s="12" t="s">
        <v>420</v>
      </c>
      <c r="AM236" s="12" t="s">
        <v>347</v>
      </c>
      <c r="AN236" s="12" t="s">
        <v>421</v>
      </c>
    </row>
    <row r="237" spans="1:40" ht="15" customHeight="1" x14ac:dyDescent="0.25">
      <c r="A237" s="15">
        <v>131080015</v>
      </c>
      <c r="B237" s="22" t="s">
        <v>589</v>
      </c>
      <c r="C237" s="12" t="s">
        <v>590</v>
      </c>
      <c r="D237" s="12" t="s">
        <v>187</v>
      </c>
      <c r="E237" s="15" t="s">
        <v>66</v>
      </c>
      <c r="F237" s="9" t="s">
        <v>212</v>
      </c>
      <c r="G237" s="9" t="s">
        <v>212</v>
      </c>
      <c r="H237" s="9"/>
      <c r="I237" s="15"/>
      <c r="J237" s="15"/>
      <c r="K237" s="15" t="s">
        <v>176</v>
      </c>
      <c r="L237" s="15">
        <v>45.607894000000002</v>
      </c>
      <c r="M237" s="15">
        <v>2.2442730000000002</v>
      </c>
      <c r="N237" s="11">
        <v>41186</v>
      </c>
      <c r="O237" s="7" t="s">
        <v>54</v>
      </c>
      <c r="P237" s="31">
        <v>2400</v>
      </c>
      <c r="Q237" s="54" t="s">
        <v>161</v>
      </c>
      <c r="R237" s="22" t="s">
        <v>67</v>
      </c>
      <c r="S237" s="16" t="s">
        <v>601</v>
      </c>
      <c r="T237" s="53" t="s">
        <v>609</v>
      </c>
      <c r="U237" s="12">
        <f t="shared" si="14"/>
        <v>2400</v>
      </c>
      <c r="V237" s="12">
        <f t="shared" si="15"/>
        <v>1200</v>
      </c>
      <c r="W237" s="12">
        <f t="shared" si="16"/>
        <v>1.6666666666666668E-3</v>
      </c>
      <c r="X237" s="12">
        <f t="shared" si="17"/>
        <v>6.9444444444444448E-7</v>
      </c>
      <c r="Y237" s="12">
        <v>4.9000000000000004</v>
      </c>
      <c r="Z237" s="12">
        <v>10.57</v>
      </c>
      <c r="AA237" s="11">
        <v>51.79</v>
      </c>
      <c r="AB237" s="31">
        <v>133378</v>
      </c>
      <c r="AC237" s="12" t="s">
        <v>574</v>
      </c>
      <c r="AD237" s="12" t="s">
        <v>212</v>
      </c>
      <c r="AE237" s="12" t="s">
        <v>415</v>
      </c>
      <c r="AF237" s="12" t="s">
        <v>416</v>
      </c>
      <c r="AG237" s="12" t="s">
        <v>417</v>
      </c>
      <c r="AH237" s="12" t="s">
        <v>366</v>
      </c>
      <c r="AI237" s="12" t="s">
        <v>418</v>
      </c>
      <c r="AJ237" s="12" t="s">
        <v>419</v>
      </c>
      <c r="AK237" s="12" t="s">
        <v>368</v>
      </c>
      <c r="AL237" s="12" t="s">
        <v>420</v>
      </c>
      <c r="AM237" s="12" t="s">
        <v>347</v>
      </c>
      <c r="AN237" s="12" t="s">
        <v>421</v>
      </c>
    </row>
    <row r="238" spans="1:40" ht="15" customHeight="1" x14ac:dyDescent="0.25">
      <c r="A238" s="15">
        <v>131080015</v>
      </c>
      <c r="B238" s="22" t="s">
        <v>589</v>
      </c>
      <c r="C238" s="12" t="s">
        <v>590</v>
      </c>
      <c r="D238" s="12" t="s">
        <v>187</v>
      </c>
      <c r="E238" s="15" t="s">
        <v>66</v>
      </c>
      <c r="F238" s="9" t="s">
        <v>212</v>
      </c>
      <c r="G238" s="9" t="s">
        <v>212</v>
      </c>
      <c r="H238" s="9"/>
      <c r="I238" s="15"/>
      <c r="J238" s="15"/>
      <c r="K238" s="15" t="s">
        <v>176</v>
      </c>
      <c r="L238" s="15">
        <v>45.607894000000002</v>
      </c>
      <c r="M238" s="15">
        <v>2.2442730000000002</v>
      </c>
      <c r="N238" s="11">
        <v>41186</v>
      </c>
      <c r="O238" s="7" t="s">
        <v>150</v>
      </c>
      <c r="P238" s="31">
        <v>1.9</v>
      </c>
      <c r="Q238" s="54" t="s">
        <v>161</v>
      </c>
      <c r="R238" s="22" t="s">
        <v>67</v>
      </c>
      <c r="S238" s="16" t="s">
        <v>601</v>
      </c>
      <c r="T238" s="53" t="s">
        <v>609</v>
      </c>
      <c r="U238" s="12">
        <f t="shared" si="14"/>
        <v>1.9</v>
      </c>
      <c r="V238" s="12">
        <f t="shared" si="15"/>
        <v>0.95</v>
      </c>
      <c r="W238" s="12">
        <f t="shared" si="16"/>
        <v>2.1052631578947367</v>
      </c>
      <c r="X238" s="12">
        <f t="shared" si="17"/>
        <v>1.10803324099723</v>
      </c>
      <c r="Y238" s="12">
        <v>4.9000000000000004</v>
      </c>
      <c r="Z238" s="12">
        <v>10.57</v>
      </c>
      <c r="AA238" s="11">
        <v>51.79</v>
      </c>
      <c r="AB238" s="31">
        <v>133378</v>
      </c>
      <c r="AC238" s="12" t="s">
        <v>574</v>
      </c>
      <c r="AD238" s="12" t="s">
        <v>212</v>
      </c>
      <c r="AE238" s="12" t="s">
        <v>415</v>
      </c>
      <c r="AF238" s="12" t="s">
        <v>416</v>
      </c>
      <c r="AG238" s="12" t="s">
        <v>417</v>
      </c>
      <c r="AH238" s="12" t="s">
        <v>366</v>
      </c>
      <c r="AI238" s="12" t="s">
        <v>418</v>
      </c>
      <c r="AJ238" s="12" t="s">
        <v>419</v>
      </c>
      <c r="AK238" s="12" t="s">
        <v>368</v>
      </c>
      <c r="AL238" s="12" t="s">
        <v>420</v>
      </c>
      <c r="AM238" s="12" t="s">
        <v>347</v>
      </c>
      <c r="AN238" s="12" t="s">
        <v>421</v>
      </c>
    </row>
    <row r="239" spans="1:40" ht="15" customHeight="1" x14ac:dyDescent="0.25">
      <c r="A239" s="15">
        <v>131080015</v>
      </c>
      <c r="B239" s="22" t="s">
        <v>589</v>
      </c>
      <c r="C239" s="12" t="s">
        <v>590</v>
      </c>
      <c r="D239" s="12" t="s">
        <v>187</v>
      </c>
      <c r="E239" s="15" t="s">
        <v>66</v>
      </c>
      <c r="F239" s="9" t="s">
        <v>212</v>
      </c>
      <c r="G239" s="9" t="s">
        <v>212</v>
      </c>
      <c r="H239" s="9"/>
      <c r="I239" s="15"/>
      <c r="J239" s="15"/>
      <c r="K239" s="15" t="s">
        <v>176</v>
      </c>
      <c r="L239" s="15">
        <v>45.607894000000002</v>
      </c>
      <c r="M239" s="15">
        <v>2.2442730000000002</v>
      </c>
      <c r="N239" s="11">
        <v>41186</v>
      </c>
      <c r="O239" s="7" t="s">
        <v>151</v>
      </c>
      <c r="P239" s="31">
        <v>100</v>
      </c>
      <c r="Q239" s="54" t="s">
        <v>161</v>
      </c>
      <c r="R239" s="22" t="s">
        <v>67</v>
      </c>
      <c r="S239" s="16" t="s">
        <v>601</v>
      </c>
      <c r="T239" s="53" t="s">
        <v>609</v>
      </c>
      <c r="U239" s="12">
        <f t="shared" si="14"/>
        <v>100</v>
      </c>
      <c r="V239" s="12">
        <f t="shared" si="15"/>
        <v>50</v>
      </c>
      <c r="W239" s="12">
        <f t="shared" si="16"/>
        <v>0.04</v>
      </c>
      <c r="X239" s="12">
        <f t="shared" si="17"/>
        <v>4.0000000000000002E-4</v>
      </c>
      <c r="Y239" s="12">
        <v>4.9000000000000004</v>
      </c>
      <c r="Z239" s="12">
        <v>10.57</v>
      </c>
      <c r="AA239" s="11">
        <v>51.79</v>
      </c>
      <c r="AB239" s="31">
        <v>133378</v>
      </c>
      <c r="AC239" s="12" t="s">
        <v>574</v>
      </c>
      <c r="AD239" s="12" t="s">
        <v>212</v>
      </c>
      <c r="AE239" s="12" t="s">
        <v>415</v>
      </c>
      <c r="AF239" s="12" t="s">
        <v>416</v>
      </c>
      <c r="AG239" s="12" t="s">
        <v>417</v>
      </c>
      <c r="AH239" s="12" t="s">
        <v>366</v>
      </c>
      <c r="AI239" s="12" t="s">
        <v>418</v>
      </c>
      <c r="AJ239" s="12" t="s">
        <v>419</v>
      </c>
      <c r="AK239" s="12" t="s">
        <v>368</v>
      </c>
      <c r="AL239" s="12" t="s">
        <v>420</v>
      </c>
      <c r="AM239" s="12" t="s">
        <v>347</v>
      </c>
      <c r="AN239" s="12" t="s">
        <v>421</v>
      </c>
    </row>
    <row r="240" spans="1:40" ht="15" customHeight="1" x14ac:dyDescent="0.25">
      <c r="A240" s="15">
        <v>131080015</v>
      </c>
      <c r="B240" s="22" t="s">
        <v>589</v>
      </c>
      <c r="C240" s="12" t="s">
        <v>590</v>
      </c>
      <c r="D240" s="12" t="s">
        <v>187</v>
      </c>
      <c r="E240" s="15" t="s">
        <v>66</v>
      </c>
      <c r="F240" s="9" t="s">
        <v>212</v>
      </c>
      <c r="G240" s="9" t="s">
        <v>212</v>
      </c>
      <c r="H240" s="9"/>
      <c r="I240" s="15"/>
      <c r="J240" s="15"/>
      <c r="K240" s="15" t="s">
        <v>176</v>
      </c>
      <c r="L240" s="15">
        <v>45.607894000000002</v>
      </c>
      <c r="M240" s="15">
        <v>2.2442730000000002</v>
      </c>
      <c r="N240" s="11">
        <v>41186</v>
      </c>
      <c r="O240" s="7" t="s">
        <v>55</v>
      </c>
      <c r="P240" s="31">
        <v>2.7</v>
      </c>
      <c r="Q240" s="54" t="s">
        <v>161</v>
      </c>
      <c r="R240" s="22" t="s">
        <v>67</v>
      </c>
      <c r="S240" s="16" t="s">
        <v>601</v>
      </c>
      <c r="T240" s="53" t="s">
        <v>609</v>
      </c>
      <c r="U240" s="12">
        <f t="shared" si="14"/>
        <v>2.7</v>
      </c>
      <c r="V240" s="12">
        <f t="shared" si="15"/>
        <v>1.35</v>
      </c>
      <c r="W240" s="12">
        <f t="shared" si="16"/>
        <v>1.4814814814814814</v>
      </c>
      <c r="X240" s="12">
        <f t="shared" si="17"/>
        <v>0.5486968449931412</v>
      </c>
      <c r="Y240" s="12">
        <v>4.9000000000000004</v>
      </c>
      <c r="Z240" s="12">
        <v>10.57</v>
      </c>
      <c r="AA240" s="11">
        <v>51.79</v>
      </c>
      <c r="AB240" s="31">
        <v>133378</v>
      </c>
      <c r="AC240" s="12" t="s">
        <v>574</v>
      </c>
      <c r="AD240" s="12" t="s">
        <v>212</v>
      </c>
      <c r="AE240" s="12" t="s">
        <v>415</v>
      </c>
      <c r="AF240" s="12" t="s">
        <v>416</v>
      </c>
      <c r="AG240" s="12" t="s">
        <v>417</v>
      </c>
      <c r="AH240" s="12" t="s">
        <v>366</v>
      </c>
      <c r="AI240" s="12" t="s">
        <v>418</v>
      </c>
      <c r="AJ240" s="12" t="s">
        <v>419</v>
      </c>
      <c r="AK240" s="12" t="s">
        <v>368</v>
      </c>
      <c r="AL240" s="12" t="s">
        <v>420</v>
      </c>
      <c r="AM240" s="12" t="s">
        <v>347</v>
      </c>
      <c r="AN240" s="12" t="s">
        <v>421</v>
      </c>
    </row>
    <row r="241" spans="1:40" ht="15" customHeight="1" x14ac:dyDescent="0.25">
      <c r="A241" s="15">
        <v>131080015</v>
      </c>
      <c r="B241" s="22" t="s">
        <v>589</v>
      </c>
      <c r="C241" s="12" t="s">
        <v>590</v>
      </c>
      <c r="D241" s="12" t="s">
        <v>187</v>
      </c>
      <c r="E241" s="15" t="s">
        <v>66</v>
      </c>
      <c r="F241" s="9" t="s">
        <v>212</v>
      </c>
      <c r="G241" s="9" t="s">
        <v>212</v>
      </c>
      <c r="H241" s="9"/>
      <c r="I241" s="15"/>
      <c r="J241" s="15"/>
      <c r="K241" s="15" t="s">
        <v>176</v>
      </c>
      <c r="L241" s="15">
        <v>45.607894000000002</v>
      </c>
      <c r="M241" s="15">
        <v>2.2442730000000002</v>
      </c>
      <c r="N241" s="11">
        <v>41186</v>
      </c>
      <c r="O241" s="7" t="s">
        <v>61</v>
      </c>
      <c r="P241" s="31">
        <v>2.2000000000000002</v>
      </c>
      <c r="Q241" s="54" t="s">
        <v>161</v>
      </c>
      <c r="R241" s="22" t="s">
        <v>67</v>
      </c>
      <c r="S241" s="16" t="s">
        <v>601</v>
      </c>
      <c r="T241" s="53" t="s">
        <v>609</v>
      </c>
      <c r="U241" s="12">
        <f t="shared" si="14"/>
        <v>2.2000000000000002</v>
      </c>
      <c r="V241" s="12">
        <f t="shared" si="15"/>
        <v>1.1000000000000001</v>
      </c>
      <c r="W241" s="12">
        <f t="shared" si="16"/>
        <v>1.8181818181818181</v>
      </c>
      <c r="X241" s="12">
        <f t="shared" si="17"/>
        <v>0.82644628099173545</v>
      </c>
      <c r="Y241" s="12">
        <v>4.9000000000000004</v>
      </c>
      <c r="Z241" s="12">
        <v>10.57</v>
      </c>
      <c r="AA241" s="11">
        <v>51.79</v>
      </c>
      <c r="AB241" s="31">
        <v>133378</v>
      </c>
      <c r="AC241" s="12" t="s">
        <v>574</v>
      </c>
      <c r="AD241" s="12" t="s">
        <v>212</v>
      </c>
      <c r="AE241" s="12" t="s">
        <v>415</v>
      </c>
      <c r="AF241" s="12" t="s">
        <v>416</v>
      </c>
      <c r="AG241" s="12" t="s">
        <v>417</v>
      </c>
      <c r="AH241" s="12" t="s">
        <v>366</v>
      </c>
      <c r="AI241" s="12" t="s">
        <v>418</v>
      </c>
      <c r="AJ241" s="12" t="s">
        <v>419</v>
      </c>
      <c r="AK241" s="12" t="s">
        <v>368</v>
      </c>
      <c r="AL241" s="12" t="s">
        <v>420</v>
      </c>
      <c r="AM241" s="12" t="s">
        <v>347</v>
      </c>
      <c r="AN241" s="12" t="s">
        <v>421</v>
      </c>
    </row>
    <row r="242" spans="1:40" ht="15" customHeight="1" x14ac:dyDescent="0.25">
      <c r="A242" s="15">
        <v>131080015</v>
      </c>
      <c r="B242" s="22" t="s">
        <v>589</v>
      </c>
      <c r="C242" s="12" t="s">
        <v>590</v>
      </c>
      <c r="D242" s="12" t="s">
        <v>187</v>
      </c>
      <c r="E242" s="15" t="s">
        <v>66</v>
      </c>
      <c r="F242" s="9" t="s">
        <v>212</v>
      </c>
      <c r="G242" s="9" t="s">
        <v>212</v>
      </c>
      <c r="H242" s="9"/>
      <c r="I242" s="15"/>
      <c r="J242" s="15"/>
      <c r="K242" s="15" t="s">
        <v>176</v>
      </c>
      <c r="L242" s="15">
        <v>45.607894000000002</v>
      </c>
      <c r="M242" s="15">
        <v>2.2442730000000002</v>
      </c>
      <c r="N242" s="11">
        <v>41186</v>
      </c>
      <c r="O242" s="7" t="s">
        <v>12</v>
      </c>
      <c r="P242" s="31">
        <v>12.3</v>
      </c>
      <c r="Q242" s="15">
        <v>1.5</v>
      </c>
      <c r="R242" s="22" t="s">
        <v>67</v>
      </c>
      <c r="S242" s="48" t="s">
        <v>161</v>
      </c>
      <c r="T242" s="53" t="s">
        <v>609</v>
      </c>
      <c r="U242" s="12">
        <f t="shared" si="14"/>
        <v>12.3</v>
      </c>
      <c r="V242" s="12">
        <f t="shared" si="15"/>
        <v>1.5</v>
      </c>
      <c r="W242" s="12">
        <f t="shared" si="16"/>
        <v>5.4666666666666668</v>
      </c>
      <c r="X242" s="12">
        <f t="shared" si="17"/>
        <v>0.44444444444444442</v>
      </c>
      <c r="Y242" s="12">
        <v>4.9000000000000004</v>
      </c>
      <c r="Z242" s="12">
        <v>10.57</v>
      </c>
      <c r="AA242" s="11">
        <v>51.79</v>
      </c>
      <c r="AB242" s="31">
        <v>133378</v>
      </c>
      <c r="AC242" s="12" t="s">
        <v>574</v>
      </c>
      <c r="AD242" s="12" t="s">
        <v>212</v>
      </c>
      <c r="AE242" s="12" t="s">
        <v>415</v>
      </c>
      <c r="AF242" s="12" t="s">
        <v>416</v>
      </c>
      <c r="AG242" s="12" t="s">
        <v>417</v>
      </c>
      <c r="AH242" s="12" t="s">
        <v>366</v>
      </c>
      <c r="AI242" s="12" t="s">
        <v>418</v>
      </c>
      <c r="AJ242" s="12" t="s">
        <v>419</v>
      </c>
      <c r="AK242" s="12" t="s">
        <v>368</v>
      </c>
      <c r="AL242" s="12" t="s">
        <v>420</v>
      </c>
      <c r="AM242" s="12" t="s">
        <v>347</v>
      </c>
      <c r="AN242" s="12" t="s">
        <v>421</v>
      </c>
    </row>
    <row r="243" spans="1:40" ht="15" customHeight="1" x14ac:dyDescent="0.25">
      <c r="A243" s="15">
        <v>131080015</v>
      </c>
      <c r="B243" s="22" t="s">
        <v>589</v>
      </c>
      <c r="C243" s="12" t="s">
        <v>590</v>
      </c>
      <c r="D243" s="12" t="s">
        <v>187</v>
      </c>
      <c r="E243" s="15" t="s">
        <v>66</v>
      </c>
      <c r="F243" s="9" t="s">
        <v>212</v>
      </c>
      <c r="G243" s="9" t="s">
        <v>212</v>
      </c>
      <c r="H243" s="9"/>
      <c r="I243" s="15"/>
      <c r="J243" s="15"/>
      <c r="K243" s="15" t="s">
        <v>176</v>
      </c>
      <c r="L243" s="15">
        <v>45.607894000000002</v>
      </c>
      <c r="M243" s="15">
        <v>2.2442730000000002</v>
      </c>
      <c r="N243" s="11">
        <v>41186</v>
      </c>
      <c r="O243" s="7" t="s">
        <v>152</v>
      </c>
      <c r="P243" s="31">
        <v>1.8</v>
      </c>
      <c r="Q243" s="54" t="s">
        <v>161</v>
      </c>
      <c r="R243" s="22" t="s">
        <v>67</v>
      </c>
      <c r="S243" s="16" t="s">
        <v>601</v>
      </c>
      <c r="T243" s="53" t="s">
        <v>609</v>
      </c>
      <c r="U243" s="12">
        <f t="shared" si="14"/>
        <v>1.8</v>
      </c>
      <c r="V243" s="12">
        <f t="shared" si="15"/>
        <v>0.9</v>
      </c>
      <c r="W243" s="12">
        <f t="shared" si="16"/>
        <v>2.2222222222222223</v>
      </c>
      <c r="X243" s="12">
        <f t="shared" si="17"/>
        <v>1.2345679012345678</v>
      </c>
      <c r="Y243" s="12">
        <v>4.9000000000000004</v>
      </c>
      <c r="Z243" s="12">
        <v>10.57</v>
      </c>
      <c r="AA243" s="11">
        <v>51.79</v>
      </c>
      <c r="AB243" s="31">
        <v>133378</v>
      </c>
      <c r="AC243" s="12" t="s">
        <v>574</v>
      </c>
      <c r="AD243" s="12" t="s">
        <v>212</v>
      </c>
      <c r="AE243" s="12" t="s">
        <v>415</v>
      </c>
      <c r="AF243" s="12" t="s">
        <v>416</v>
      </c>
      <c r="AG243" s="12" t="s">
        <v>417</v>
      </c>
      <c r="AH243" s="12" t="s">
        <v>366</v>
      </c>
      <c r="AI243" s="12" t="s">
        <v>418</v>
      </c>
      <c r="AJ243" s="12" t="s">
        <v>419</v>
      </c>
      <c r="AK243" s="12" t="s">
        <v>368</v>
      </c>
      <c r="AL243" s="12" t="s">
        <v>420</v>
      </c>
      <c r="AM243" s="12" t="s">
        <v>347</v>
      </c>
      <c r="AN243" s="12" t="s">
        <v>421</v>
      </c>
    </row>
    <row r="244" spans="1:40" ht="15" customHeight="1" x14ac:dyDescent="0.25">
      <c r="A244" s="15">
        <v>131080015</v>
      </c>
      <c r="B244" s="22" t="s">
        <v>589</v>
      </c>
      <c r="C244" s="12" t="s">
        <v>590</v>
      </c>
      <c r="D244" s="12" t="s">
        <v>187</v>
      </c>
      <c r="E244" s="15" t="s">
        <v>66</v>
      </c>
      <c r="F244" s="9" t="s">
        <v>212</v>
      </c>
      <c r="G244" s="9" t="s">
        <v>212</v>
      </c>
      <c r="H244" s="9"/>
      <c r="I244" s="15"/>
      <c r="J244" s="15"/>
      <c r="K244" s="15" t="s">
        <v>176</v>
      </c>
      <c r="L244" s="15">
        <v>45.607894000000002</v>
      </c>
      <c r="M244" s="15">
        <v>2.2442730000000002</v>
      </c>
      <c r="N244" s="11">
        <v>41186</v>
      </c>
      <c r="O244" s="7" t="s">
        <v>10</v>
      </c>
      <c r="P244" s="31">
        <v>5100</v>
      </c>
      <c r="Q244" s="15">
        <v>600</v>
      </c>
      <c r="R244" s="15" t="s">
        <v>67</v>
      </c>
      <c r="S244" s="48" t="s">
        <v>161</v>
      </c>
      <c r="T244" s="53" t="s">
        <v>609</v>
      </c>
      <c r="U244" s="12">
        <f t="shared" si="14"/>
        <v>5100</v>
      </c>
      <c r="V244" s="12">
        <f t="shared" si="15"/>
        <v>600</v>
      </c>
      <c r="W244" s="12">
        <f t="shared" si="16"/>
        <v>1.4166666666666666E-2</v>
      </c>
      <c r="X244" s="12">
        <f t="shared" si="17"/>
        <v>2.7777777777777779E-6</v>
      </c>
      <c r="Y244" s="12">
        <v>4.9000000000000004</v>
      </c>
      <c r="Z244" s="12">
        <v>10.57</v>
      </c>
      <c r="AA244" s="31">
        <v>51.79</v>
      </c>
      <c r="AB244" s="31">
        <v>133378</v>
      </c>
      <c r="AC244" s="12" t="s">
        <v>574</v>
      </c>
      <c r="AD244" s="12" t="s">
        <v>212</v>
      </c>
      <c r="AE244" s="12" t="s">
        <v>415</v>
      </c>
      <c r="AF244" s="12" t="s">
        <v>416</v>
      </c>
      <c r="AG244" s="12" t="s">
        <v>417</v>
      </c>
      <c r="AH244" s="12" t="s">
        <v>366</v>
      </c>
      <c r="AI244" s="12" t="s">
        <v>418</v>
      </c>
      <c r="AJ244" s="12" t="s">
        <v>419</v>
      </c>
      <c r="AK244" s="12" t="s">
        <v>368</v>
      </c>
      <c r="AL244" s="12" t="s">
        <v>420</v>
      </c>
      <c r="AM244" s="12" t="s">
        <v>347</v>
      </c>
      <c r="AN244" s="12" t="s">
        <v>421</v>
      </c>
    </row>
    <row r="245" spans="1:40" ht="15" customHeight="1" x14ac:dyDescent="0.25">
      <c r="A245" s="15">
        <v>131080015</v>
      </c>
      <c r="B245" s="22" t="s">
        <v>589</v>
      </c>
      <c r="C245" s="12" t="s">
        <v>590</v>
      </c>
      <c r="D245" s="12" t="s">
        <v>187</v>
      </c>
      <c r="E245" s="15" t="s">
        <v>66</v>
      </c>
      <c r="F245" s="9" t="s">
        <v>212</v>
      </c>
      <c r="G245" s="9" t="s">
        <v>212</v>
      </c>
      <c r="H245" s="9"/>
      <c r="I245" s="15"/>
      <c r="J245" s="15"/>
      <c r="K245" s="15" t="s">
        <v>176</v>
      </c>
      <c r="L245" s="15">
        <v>45.607894000000002</v>
      </c>
      <c r="M245" s="15">
        <v>2.2442730000000002</v>
      </c>
      <c r="N245" s="11">
        <v>41186</v>
      </c>
      <c r="O245" s="7" t="s">
        <v>56</v>
      </c>
      <c r="P245" s="31">
        <v>5</v>
      </c>
      <c r="Q245" s="54" t="s">
        <v>161</v>
      </c>
      <c r="R245" s="15" t="s">
        <v>67</v>
      </c>
      <c r="S245" s="16" t="s">
        <v>601</v>
      </c>
      <c r="T245" s="53" t="s">
        <v>609</v>
      </c>
      <c r="U245" s="12">
        <f t="shared" si="14"/>
        <v>5</v>
      </c>
      <c r="V245" s="12">
        <f t="shared" si="15"/>
        <v>2.5</v>
      </c>
      <c r="W245" s="12">
        <f t="shared" si="16"/>
        <v>0.8</v>
      </c>
      <c r="X245" s="12">
        <f t="shared" si="17"/>
        <v>0.16</v>
      </c>
      <c r="Y245" s="12">
        <v>4.9000000000000004</v>
      </c>
      <c r="Z245" s="12">
        <v>10.57</v>
      </c>
      <c r="AA245" s="11">
        <v>51.79</v>
      </c>
      <c r="AB245" s="31">
        <v>133378</v>
      </c>
      <c r="AC245" s="12" t="s">
        <v>574</v>
      </c>
      <c r="AD245" s="12" t="s">
        <v>212</v>
      </c>
      <c r="AE245" s="12" t="s">
        <v>415</v>
      </c>
      <c r="AF245" s="12" t="s">
        <v>416</v>
      </c>
      <c r="AG245" s="12" t="s">
        <v>417</v>
      </c>
      <c r="AH245" s="12" t="s">
        <v>366</v>
      </c>
      <c r="AI245" s="12" t="s">
        <v>418</v>
      </c>
      <c r="AJ245" s="12" t="s">
        <v>419</v>
      </c>
      <c r="AK245" s="12" t="s">
        <v>368</v>
      </c>
      <c r="AL245" s="12" t="s">
        <v>420</v>
      </c>
      <c r="AM245" s="12" t="s">
        <v>347</v>
      </c>
      <c r="AN245" s="12" t="s">
        <v>421</v>
      </c>
    </row>
    <row r="246" spans="1:40" ht="15" customHeight="1" x14ac:dyDescent="0.25">
      <c r="A246" s="15">
        <v>131080015</v>
      </c>
      <c r="B246" s="22" t="s">
        <v>589</v>
      </c>
      <c r="C246" s="12" t="s">
        <v>590</v>
      </c>
      <c r="D246" s="12" t="s">
        <v>187</v>
      </c>
      <c r="E246" s="15" t="s">
        <v>66</v>
      </c>
      <c r="F246" s="9" t="s">
        <v>212</v>
      </c>
      <c r="G246" s="9" t="s">
        <v>212</v>
      </c>
      <c r="H246" s="9"/>
      <c r="I246" s="15"/>
      <c r="J246" s="15"/>
      <c r="K246" s="15" t="s">
        <v>176</v>
      </c>
      <c r="L246" s="15">
        <v>45.607894000000002</v>
      </c>
      <c r="M246" s="15">
        <v>2.2442730000000002</v>
      </c>
      <c r="N246" s="11">
        <v>41186</v>
      </c>
      <c r="O246" s="7" t="s">
        <v>153</v>
      </c>
      <c r="P246" s="31">
        <v>5</v>
      </c>
      <c r="Q246" s="54" t="s">
        <v>161</v>
      </c>
      <c r="R246" s="15" t="s">
        <v>67</v>
      </c>
      <c r="S246" s="16" t="s">
        <v>601</v>
      </c>
      <c r="T246" s="53" t="s">
        <v>609</v>
      </c>
      <c r="U246" s="12">
        <f t="shared" si="14"/>
        <v>5</v>
      </c>
      <c r="V246" s="12">
        <f t="shared" si="15"/>
        <v>2.5</v>
      </c>
      <c r="W246" s="12">
        <f t="shared" si="16"/>
        <v>0.8</v>
      </c>
      <c r="X246" s="12">
        <f t="shared" si="17"/>
        <v>0.16</v>
      </c>
      <c r="Y246" s="12">
        <v>4.9000000000000004</v>
      </c>
      <c r="Z246" s="12">
        <v>10.57</v>
      </c>
      <c r="AA246" s="11">
        <v>51.79</v>
      </c>
      <c r="AB246" s="31">
        <v>133378</v>
      </c>
      <c r="AC246" s="12" t="s">
        <v>574</v>
      </c>
      <c r="AD246" s="12" t="s">
        <v>212</v>
      </c>
      <c r="AE246" s="12" t="s">
        <v>415</v>
      </c>
      <c r="AF246" s="12" t="s">
        <v>416</v>
      </c>
      <c r="AG246" s="12" t="s">
        <v>417</v>
      </c>
      <c r="AH246" s="12" t="s">
        <v>366</v>
      </c>
      <c r="AI246" s="12" t="s">
        <v>418</v>
      </c>
      <c r="AJ246" s="12" t="s">
        <v>419</v>
      </c>
      <c r="AK246" s="12" t="s">
        <v>368</v>
      </c>
      <c r="AL246" s="12" t="s">
        <v>420</v>
      </c>
      <c r="AM246" s="12" t="s">
        <v>347</v>
      </c>
      <c r="AN246" s="12" t="s">
        <v>421</v>
      </c>
    </row>
    <row r="247" spans="1:40" ht="15" customHeight="1" x14ac:dyDescent="0.25">
      <c r="A247" s="15">
        <v>131080015</v>
      </c>
      <c r="B247" s="22" t="s">
        <v>589</v>
      </c>
      <c r="C247" s="12" t="s">
        <v>590</v>
      </c>
      <c r="D247" s="12" t="s">
        <v>187</v>
      </c>
      <c r="E247" s="15" t="s">
        <v>66</v>
      </c>
      <c r="F247" s="9" t="s">
        <v>212</v>
      </c>
      <c r="G247" s="9" t="s">
        <v>212</v>
      </c>
      <c r="H247" s="9"/>
      <c r="I247" s="15"/>
      <c r="J247" s="15"/>
      <c r="K247" s="15" t="s">
        <v>176</v>
      </c>
      <c r="L247" s="15">
        <v>45.607894000000002</v>
      </c>
      <c r="M247" s="15">
        <v>2.2442730000000002</v>
      </c>
      <c r="N247" s="11">
        <v>41186</v>
      </c>
      <c r="O247" s="7" t="s">
        <v>154</v>
      </c>
      <c r="P247" s="31">
        <v>30</v>
      </c>
      <c r="Q247" s="54" t="s">
        <v>161</v>
      </c>
      <c r="R247" s="22" t="s">
        <v>67</v>
      </c>
      <c r="S247" s="16" t="s">
        <v>601</v>
      </c>
      <c r="T247" s="53" t="s">
        <v>609</v>
      </c>
      <c r="U247" s="12">
        <f t="shared" si="14"/>
        <v>30</v>
      </c>
      <c r="V247" s="12">
        <f t="shared" si="15"/>
        <v>15</v>
      </c>
      <c r="W247" s="12">
        <f t="shared" si="16"/>
        <v>0.13333333333333333</v>
      </c>
      <c r="X247" s="12">
        <f t="shared" si="17"/>
        <v>4.4444444444444444E-3</v>
      </c>
      <c r="Y247" s="12">
        <v>4.9000000000000004</v>
      </c>
      <c r="Z247" s="12">
        <v>10.57</v>
      </c>
      <c r="AA247" s="11">
        <v>51.79</v>
      </c>
      <c r="AB247" s="31">
        <v>133378</v>
      </c>
      <c r="AC247" s="12" t="s">
        <v>574</v>
      </c>
      <c r="AD247" s="12" t="s">
        <v>212</v>
      </c>
      <c r="AE247" s="12" t="s">
        <v>415</v>
      </c>
      <c r="AF247" s="12" t="s">
        <v>416</v>
      </c>
      <c r="AG247" s="12" t="s">
        <v>417</v>
      </c>
      <c r="AH247" s="12" t="s">
        <v>366</v>
      </c>
      <c r="AI247" s="12" t="s">
        <v>418</v>
      </c>
      <c r="AJ247" s="12" t="s">
        <v>419</v>
      </c>
      <c r="AK247" s="12" t="s">
        <v>368</v>
      </c>
      <c r="AL247" s="12" t="s">
        <v>420</v>
      </c>
      <c r="AM247" s="12" t="s">
        <v>347</v>
      </c>
      <c r="AN247" s="12" t="s">
        <v>421</v>
      </c>
    </row>
    <row r="248" spans="1:40" ht="15" customHeight="1" x14ac:dyDescent="0.25">
      <c r="A248" s="15">
        <v>131080015</v>
      </c>
      <c r="B248" s="22" t="s">
        <v>589</v>
      </c>
      <c r="C248" s="12" t="s">
        <v>590</v>
      </c>
      <c r="D248" s="12" t="s">
        <v>187</v>
      </c>
      <c r="E248" s="15" t="s">
        <v>66</v>
      </c>
      <c r="F248" s="9" t="s">
        <v>212</v>
      </c>
      <c r="G248" s="9" t="s">
        <v>212</v>
      </c>
      <c r="H248" s="9"/>
      <c r="I248" s="15"/>
      <c r="J248" s="15"/>
      <c r="K248" s="15" t="s">
        <v>176</v>
      </c>
      <c r="L248" s="15">
        <v>45.607894000000002</v>
      </c>
      <c r="M248" s="15">
        <v>2.2442730000000002</v>
      </c>
      <c r="N248" s="11">
        <v>41186</v>
      </c>
      <c r="O248" s="7" t="s">
        <v>155</v>
      </c>
      <c r="P248" s="31">
        <v>180</v>
      </c>
      <c r="Q248" s="54" t="s">
        <v>161</v>
      </c>
      <c r="R248" s="15" t="s">
        <v>67</v>
      </c>
      <c r="S248" s="16" t="s">
        <v>601</v>
      </c>
      <c r="T248" s="53" t="s">
        <v>609</v>
      </c>
      <c r="U248" s="12">
        <f t="shared" si="14"/>
        <v>180</v>
      </c>
      <c r="V248" s="12">
        <f t="shared" si="15"/>
        <v>90</v>
      </c>
      <c r="W248" s="12">
        <f t="shared" si="16"/>
        <v>2.2222222222222223E-2</v>
      </c>
      <c r="X248" s="12">
        <f t="shared" si="17"/>
        <v>1.2345679012345679E-4</v>
      </c>
      <c r="Y248" s="12">
        <v>4.9000000000000004</v>
      </c>
      <c r="Z248" s="12">
        <v>10.57</v>
      </c>
      <c r="AA248" s="11">
        <v>51.79</v>
      </c>
      <c r="AB248" s="31">
        <v>133378</v>
      </c>
      <c r="AC248" s="12" t="s">
        <v>574</v>
      </c>
      <c r="AD248" s="12" t="s">
        <v>212</v>
      </c>
      <c r="AE248" s="12" t="s">
        <v>415</v>
      </c>
      <c r="AF248" s="12" t="s">
        <v>416</v>
      </c>
      <c r="AG248" s="12" t="s">
        <v>417</v>
      </c>
      <c r="AH248" s="12" t="s">
        <v>366</v>
      </c>
      <c r="AI248" s="12" t="s">
        <v>418</v>
      </c>
      <c r="AJ248" s="12" t="s">
        <v>419</v>
      </c>
      <c r="AK248" s="12" t="s">
        <v>368</v>
      </c>
      <c r="AL248" s="12" t="s">
        <v>420</v>
      </c>
      <c r="AM248" s="12" t="s">
        <v>347</v>
      </c>
      <c r="AN248" s="12" t="s">
        <v>421</v>
      </c>
    </row>
    <row r="249" spans="1:40" ht="15" customHeight="1" x14ac:dyDescent="0.25">
      <c r="A249" s="15">
        <v>131080015</v>
      </c>
      <c r="B249" s="22" t="s">
        <v>589</v>
      </c>
      <c r="C249" s="12" t="s">
        <v>590</v>
      </c>
      <c r="D249" s="12" t="s">
        <v>187</v>
      </c>
      <c r="E249" s="15" t="s">
        <v>66</v>
      </c>
      <c r="F249" s="9" t="s">
        <v>212</v>
      </c>
      <c r="G249" s="9" t="s">
        <v>212</v>
      </c>
      <c r="H249" s="9"/>
      <c r="I249" s="15"/>
      <c r="J249" s="15"/>
      <c r="K249" s="15" t="s">
        <v>176</v>
      </c>
      <c r="L249" s="15">
        <v>45.607894000000002</v>
      </c>
      <c r="M249" s="15">
        <v>2.2442730000000002</v>
      </c>
      <c r="N249" s="11">
        <v>41186</v>
      </c>
      <c r="O249" s="7" t="s">
        <v>156</v>
      </c>
      <c r="P249" s="31">
        <v>6</v>
      </c>
      <c r="Q249" s="54" t="s">
        <v>161</v>
      </c>
      <c r="R249" s="15" t="s">
        <v>67</v>
      </c>
      <c r="S249" s="16" t="s">
        <v>601</v>
      </c>
      <c r="T249" s="53" t="s">
        <v>609</v>
      </c>
      <c r="U249" s="12">
        <f t="shared" si="14"/>
        <v>6</v>
      </c>
      <c r="V249" s="12">
        <f t="shared" si="15"/>
        <v>3</v>
      </c>
      <c r="W249" s="12">
        <f t="shared" si="16"/>
        <v>0.66666666666666663</v>
      </c>
      <c r="X249" s="12">
        <f t="shared" si="17"/>
        <v>0.1111111111111111</v>
      </c>
      <c r="Y249" s="12">
        <v>4.9000000000000004</v>
      </c>
      <c r="Z249" s="12">
        <v>10.57</v>
      </c>
      <c r="AA249" s="11">
        <v>51.79</v>
      </c>
      <c r="AB249" s="31">
        <v>133378</v>
      </c>
      <c r="AC249" s="12" t="s">
        <v>574</v>
      </c>
      <c r="AD249" s="12" t="s">
        <v>212</v>
      </c>
      <c r="AE249" s="12" t="s">
        <v>415</v>
      </c>
      <c r="AF249" s="12" t="s">
        <v>416</v>
      </c>
      <c r="AG249" s="12" t="s">
        <v>417</v>
      </c>
      <c r="AH249" s="12" t="s">
        <v>366</v>
      </c>
      <c r="AI249" s="12" t="s">
        <v>418</v>
      </c>
      <c r="AJ249" s="12" t="s">
        <v>419</v>
      </c>
      <c r="AK249" s="12" t="s">
        <v>368</v>
      </c>
      <c r="AL249" s="12" t="s">
        <v>420</v>
      </c>
      <c r="AM249" s="12" t="s">
        <v>347</v>
      </c>
      <c r="AN249" s="12" t="s">
        <v>421</v>
      </c>
    </row>
    <row r="250" spans="1:40" ht="15" customHeight="1" x14ac:dyDescent="0.25">
      <c r="A250" s="15">
        <v>131080015</v>
      </c>
      <c r="B250" s="22" t="s">
        <v>589</v>
      </c>
      <c r="C250" s="12" t="s">
        <v>590</v>
      </c>
      <c r="D250" s="12" t="s">
        <v>187</v>
      </c>
      <c r="E250" s="15" t="s">
        <v>66</v>
      </c>
      <c r="F250" s="9" t="s">
        <v>212</v>
      </c>
      <c r="G250" s="9" t="s">
        <v>212</v>
      </c>
      <c r="H250" s="9"/>
      <c r="I250" s="15"/>
      <c r="J250" s="15"/>
      <c r="K250" s="15" t="s">
        <v>176</v>
      </c>
      <c r="L250" s="12">
        <v>45.607894000000002</v>
      </c>
      <c r="M250" s="12">
        <v>2.2442730000000002</v>
      </c>
      <c r="N250" s="11">
        <v>41186</v>
      </c>
      <c r="O250" s="7" t="s">
        <v>18</v>
      </c>
      <c r="P250" s="31">
        <v>12.3</v>
      </c>
      <c r="Q250" s="12">
        <v>3.3</v>
      </c>
      <c r="R250" s="22" t="s">
        <v>67</v>
      </c>
      <c r="S250" s="48" t="s">
        <v>161</v>
      </c>
      <c r="T250" s="53" t="s">
        <v>609</v>
      </c>
      <c r="U250" s="12">
        <f t="shared" si="14"/>
        <v>12.3</v>
      </c>
      <c r="V250" s="12">
        <f t="shared" si="15"/>
        <v>3.3</v>
      </c>
      <c r="W250" s="12">
        <f t="shared" si="16"/>
        <v>1.1294765840220387</v>
      </c>
      <c r="X250" s="12">
        <f t="shared" si="17"/>
        <v>9.1827364554637289E-2</v>
      </c>
      <c r="Y250" s="12">
        <v>4.9000000000000004</v>
      </c>
      <c r="Z250" s="12">
        <v>10.57</v>
      </c>
      <c r="AA250" s="11">
        <v>51.79</v>
      </c>
      <c r="AB250" s="31">
        <v>133378</v>
      </c>
      <c r="AC250" s="12" t="s">
        <v>574</v>
      </c>
      <c r="AD250" s="12" t="s">
        <v>212</v>
      </c>
      <c r="AE250" s="12" t="s">
        <v>415</v>
      </c>
      <c r="AF250" s="12" t="s">
        <v>416</v>
      </c>
      <c r="AG250" s="12" t="s">
        <v>417</v>
      </c>
      <c r="AH250" s="12" t="s">
        <v>366</v>
      </c>
      <c r="AI250" s="12" t="s">
        <v>418</v>
      </c>
      <c r="AJ250" s="12" t="s">
        <v>419</v>
      </c>
      <c r="AK250" s="12" t="s">
        <v>368</v>
      </c>
      <c r="AL250" s="12" t="s">
        <v>420</v>
      </c>
      <c r="AM250" s="12" t="s">
        <v>347</v>
      </c>
      <c r="AN250" s="12" t="s">
        <v>421</v>
      </c>
    </row>
    <row r="251" spans="1:40" ht="15" customHeight="1" x14ac:dyDescent="0.25">
      <c r="A251" s="15">
        <v>131080015</v>
      </c>
      <c r="B251" s="22" t="s">
        <v>589</v>
      </c>
      <c r="C251" s="12" t="s">
        <v>590</v>
      </c>
      <c r="D251" s="12" t="s">
        <v>187</v>
      </c>
      <c r="E251" s="15" t="s">
        <v>66</v>
      </c>
      <c r="F251" s="9" t="s">
        <v>212</v>
      </c>
      <c r="G251" s="9" t="s">
        <v>212</v>
      </c>
      <c r="H251" s="9"/>
      <c r="I251" s="15"/>
      <c r="J251" s="15"/>
      <c r="K251" s="15" t="s">
        <v>176</v>
      </c>
      <c r="L251" s="15">
        <v>45.607894000000002</v>
      </c>
      <c r="M251" s="15">
        <v>2.2442730000000002</v>
      </c>
      <c r="N251" s="11">
        <v>41186</v>
      </c>
      <c r="O251" s="7" t="s">
        <v>19</v>
      </c>
      <c r="P251" s="31">
        <v>10.3</v>
      </c>
      <c r="Q251" s="15">
        <v>1.4</v>
      </c>
      <c r="R251" s="22" t="s">
        <v>67</v>
      </c>
      <c r="S251" s="48" t="s">
        <v>161</v>
      </c>
      <c r="T251" s="53" t="s">
        <v>609</v>
      </c>
      <c r="U251" s="12">
        <f t="shared" si="14"/>
        <v>10.3</v>
      </c>
      <c r="V251" s="12">
        <f t="shared" si="15"/>
        <v>1.4</v>
      </c>
      <c r="W251" s="12">
        <f t="shared" si="16"/>
        <v>5.2551020408163271</v>
      </c>
      <c r="X251" s="12">
        <f t="shared" si="17"/>
        <v>0.51020408163265318</v>
      </c>
      <c r="Y251" s="12">
        <v>4.9000000000000004</v>
      </c>
      <c r="Z251" s="12">
        <v>10.57</v>
      </c>
      <c r="AA251" s="11">
        <v>51.79</v>
      </c>
      <c r="AB251" s="31">
        <v>133378</v>
      </c>
      <c r="AC251" s="12" t="s">
        <v>574</v>
      </c>
      <c r="AD251" s="12" t="s">
        <v>212</v>
      </c>
      <c r="AE251" s="12" t="s">
        <v>415</v>
      </c>
      <c r="AF251" s="12" t="s">
        <v>416</v>
      </c>
      <c r="AG251" s="12" t="s">
        <v>417</v>
      </c>
      <c r="AH251" s="12" t="s">
        <v>366</v>
      </c>
      <c r="AI251" s="12" t="s">
        <v>418</v>
      </c>
      <c r="AJ251" s="12" t="s">
        <v>419</v>
      </c>
      <c r="AK251" s="12" t="s">
        <v>368</v>
      </c>
      <c r="AL251" s="12" t="s">
        <v>420</v>
      </c>
      <c r="AM251" s="12" t="s">
        <v>347</v>
      </c>
      <c r="AN251" s="12" t="s">
        <v>421</v>
      </c>
    </row>
    <row r="252" spans="1:40" ht="15" customHeight="1" x14ac:dyDescent="0.25">
      <c r="A252" s="15">
        <v>131080015</v>
      </c>
      <c r="B252" s="22" t="s">
        <v>589</v>
      </c>
      <c r="C252" s="12" t="s">
        <v>590</v>
      </c>
      <c r="D252" s="12" t="s">
        <v>187</v>
      </c>
      <c r="E252" s="15" t="s">
        <v>66</v>
      </c>
      <c r="F252" s="9" t="s">
        <v>212</v>
      </c>
      <c r="G252" s="9" t="s">
        <v>212</v>
      </c>
      <c r="H252" s="9"/>
      <c r="I252" s="15"/>
      <c r="J252" s="15"/>
      <c r="K252" s="15" t="s">
        <v>176</v>
      </c>
      <c r="L252" s="15">
        <v>45.607894000000002</v>
      </c>
      <c r="M252" s="15">
        <v>2.2442730000000002</v>
      </c>
      <c r="N252" s="11">
        <v>41186</v>
      </c>
      <c r="O252" s="7" t="s">
        <v>20</v>
      </c>
      <c r="P252" s="31">
        <v>14</v>
      </c>
      <c r="Q252" s="15">
        <v>8</v>
      </c>
      <c r="R252" s="22" t="s">
        <v>67</v>
      </c>
      <c r="S252" s="48" t="s">
        <v>161</v>
      </c>
      <c r="T252" s="53" t="s">
        <v>609</v>
      </c>
      <c r="U252" s="12">
        <f t="shared" si="14"/>
        <v>14</v>
      </c>
      <c r="V252" s="12">
        <f t="shared" si="15"/>
        <v>8</v>
      </c>
      <c r="W252" s="12">
        <f t="shared" si="16"/>
        <v>0.21875</v>
      </c>
      <c r="X252" s="12">
        <f t="shared" si="17"/>
        <v>1.5625E-2</v>
      </c>
      <c r="Y252" s="12">
        <v>4.9000000000000004</v>
      </c>
      <c r="Z252" s="12">
        <v>10.57</v>
      </c>
      <c r="AA252" s="11">
        <v>51.79</v>
      </c>
      <c r="AB252" s="31">
        <v>133378</v>
      </c>
      <c r="AC252" s="12" t="s">
        <v>574</v>
      </c>
      <c r="AD252" s="12" t="s">
        <v>212</v>
      </c>
      <c r="AE252" s="12" t="s">
        <v>415</v>
      </c>
      <c r="AF252" s="12" t="s">
        <v>416</v>
      </c>
      <c r="AG252" s="12" t="s">
        <v>417</v>
      </c>
      <c r="AH252" s="12" t="s">
        <v>366</v>
      </c>
      <c r="AI252" s="12" t="s">
        <v>418</v>
      </c>
      <c r="AJ252" s="12" t="s">
        <v>419</v>
      </c>
      <c r="AK252" s="12" t="s">
        <v>368</v>
      </c>
      <c r="AL252" s="12" t="s">
        <v>420</v>
      </c>
      <c r="AM252" s="12" t="s">
        <v>347</v>
      </c>
      <c r="AN252" s="12" t="s">
        <v>421</v>
      </c>
    </row>
    <row r="253" spans="1:40" ht="15" customHeight="1" x14ac:dyDescent="0.25">
      <c r="A253" s="15">
        <v>131080015</v>
      </c>
      <c r="B253" s="22" t="s">
        <v>589</v>
      </c>
      <c r="C253" s="12" t="s">
        <v>590</v>
      </c>
      <c r="D253" s="12" t="s">
        <v>187</v>
      </c>
      <c r="E253" s="15" t="s">
        <v>66</v>
      </c>
      <c r="F253" s="9" t="s">
        <v>212</v>
      </c>
      <c r="G253" s="9" t="s">
        <v>212</v>
      </c>
      <c r="H253" s="9"/>
      <c r="I253" s="15"/>
      <c r="J253" s="15"/>
      <c r="K253" s="15" t="s">
        <v>176</v>
      </c>
      <c r="L253" s="12">
        <v>45.607894000000002</v>
      </c>
      <c r="M253" s="12">
        <v>2.2442730000000002</v>
      </c>
      <c r="N253" s="11">
        <v>41186</v>
      </c>
      <c r="O253" s="7" t="s">
        <v>21</v>
      </c>
      <c r="P253" s="31">
        <v>2.5</v>
      </c>
      <c r="Q253" s="15">
        <v>0.9</v>
      </c>
      <c r="R253" s="22" t="s">
        <v>67</v>
      </c>
      <c r="S253" s="48" t="s">
        <v>161</v>
      </c>
      <c r="T253" s="53" t="s">
        <v>609</v>
      </c>
      <c r="U253" s="12">
        <f t="shared" si="14"/>
        <v>2.5</v>
      </c>
      <c r="V253" s="12">
        <f t="shared" si="15"/>
        <v>0.9</v>
      </c>
      <c r="W253" s="12">
        <f t="shared" si="16"/>
        <v>3.0864197530864197</v>
      </c>
      <c r="X253" s="12">
        <f t="shared" si="17"/>
        <v>1.2345679012345678</v>
      </c>
      <c r="Y253" s="12">
        <v>4.9000000000000004</v>
      </c>
      <c r="Z253" s="12">
        <v>10.57</v>
      </c>
      <c r="AA253" s="11">
        <v>51.79</v>
      </c>
      <c r="AB253" s="31">
        <v>133378</v>
      </c>
      <c r="AC253" s="12" t="s">
        <v>574</v>
      </c>
      <c r="AD253" s="12" t="s">
        <v>212</v>
      </c>
      <c r="AE253" s="12" t="s">
        <v>415</v>
      </c>
      <c r="AF253" s="12" t="s">
        <v>416</v>
      </c>
      <c r="AG253" s="12" t="s">
        <v>417</v>
      </c>
      <c r="AH253" s="12" t="s">
        <v>366</v>
      </c>
      <c r="AI253" s="12" t="s">
        <v>418</v>
      </c>
      <c r="AJ253" s="12" t="s">
        <v>419</v>
      </c>
      <c r="AK253" s="12" t="s">
        <v>368</v>
      </c>
      <c r="AL253" s="12" t="s">
        <v>420</v>
      </c>
      <c r="AM253" s="12" t="s">
        <v>347</v>
      </c>
      <c r="AN253" s="12" t="s">
        <v>421</v>
      </c>
    </row>
    <row r="254" spans="1:40" ht="15" customHeight="1" x14ac:dyDescent="0.25">
      <c r="A254" s="15">
        <v>131080015</v>
      </c>
      <c r="B254" s="22" t="s">
        <v>589</v>
      </c>
      <c r="C254" s="12" t="s">
        <v>590</v>
      </c>
      <c r="D254" s="12" t="s">
        <v>187</v>
      </c>
      <c r="E254" s="15" t="s">
        <v>66</v>
      </c>
      <c r="F254" s="9" t="s">
        <v>212</v>
      </c>
      <c r="G254" s="9" t="s">
        <v>212</v>
      </c>
      <c r="H254" s="9"/>
      <c r="I254" s="15"/>
      <c r="J254" s="15"/>
      <c r="K254" s="15" t="s">
        <v>176</v>
      </c>
      <c r="L254" s="12">
        <v>45.607894000000002</v>
      </c>
      <c r="M254" s="12">
        <v>2.2442730000000002</v>
      </c>
      <c r="N254" s="11">
        <v>41186</v>
      </c>
      <c r="O254" s="7" t="s">
        <v>157</v>
      </c>
      <c r="P254" s="31">
        <v>16</v>
      </c>
      <c r="Q254" s="54" t="s">
        <v>161</v>
      </c>
      <c r="R254" s="22" t="s">
        <v>67</v>
      </c>
      <c r="S254" s="16" t="s">
        <v>601</v>
      </c>
      <c r="T254" s="53" t="s">
        <v>609</v>
      </c>
      <c r="U254" s="12">
        <f t="shared" si="14"/>
        <v>16</v>
      </c>
      <c r="V254" s="12">
        <f t="shared" si="15"/>
        <v>8</v>
      </c>
      <c r="W254" s="12">
        <f t="shared" si="16"/>
        <v>0.25</v>
      </c>
      <c r="X254" s="12">
        <f t="shared" si="17"/>
        <v>1.5625E-2</v>
      </c>
      <c r="Y254" s="12">
        <v>4.9000000000000004</v>
      </c>
      <c r="Z254" s="12">
        <v>10.57</v>
      </c>
      <c r="AA254" s="11">
        <v>51.79</v>
      </c>
      <c r="AB254" s="31">
        <v>133378</v>
      </c>
      <c r="AC254" s="12" t="s">
        <v>574</v>
      </c>
      <c r="AD254" s="12" t="s">
        <v>212</v>
      </c>
      <c r="AE254" s="12" t="s">
        <v>415</v>
      </c>
      <c r="AF254" s="12" t="s">
        <v>416</v>
      </c>
      <c r="AG254" s="12" t="s">
        <v>417</v>
      </c>
      <c r="AH254" s="12" t="s">
        <v>366</v>
      </c>
      <c r="AI254" s="12" t="s">
        <v>418</v>
      </c>
      <c r="AJ254" s="12" t="s">
        <v>419</v>
      </c>
      <c r="AK254" s="12" t="s">
        <v>368</v>
      </c>
      <c r="AL254" s="12" t="s">
        <v>420</v>
      </c>
      <c r="AM254" s="12" t="s">
        <v>347</v>
      </c>
      <c r="AN254" s="12" t="s">
        <v>421</v>
      </c>
    </row>
    <row r="255" spans="1:40" ht="15" customHeight="1" x14ac:dyDescent="0.25">
      <c r="A255" s="15">
        <v>131080015</v>
      </c>
      <c r="B255" s="22" t="s">
        <v>589</v>
      </c>
      <c r="C255" s="12" t="s">
        <v>590</v>
      </c>
      <c r="D255" s="12" t="s">
        <v>187</v>
      </c>
      <c r="E255" s="15" t="s">
        <v>66</v>
      </c>
      <c r="F255" s="9" t="s">
        <v>212</v>
      </c>
      <c r="G255" s="9" t="s">
        <v>212</v>
      </c>
      <c r="H255" s="9"/>
      <c r="I255" s="15"/>
      <c r="J255" s="15"/>
      <c r="K255" s="15" t="s">
        <v>176</v>
      </c>
      <c r="L255" s="12">
        <v>45.607894000000002</v>
      </c>
      <c r="M255" s="12">
        <v>2.2442730000000002</v>
      </c>
      <c r="N255" s="11">
        <v>41186</v>
      </c>
      <c r="O255" s="7" t="s">
        <v>158</v>
      </c>
      <c r="P255" s="31">
        <v>220</v>
      </c>
      <c r="Q255" s="54" t="s">
        <v>161</v>
      </c>
      <c r="R255" s="22" t="s">
        <v>67</v>
      </c>
      <c r="S255" s="16" t="s">
        <v>601</v>
      </c>
      <c r="T255" s="53" t="s">
        <v>609</v>
      </c>
      <c r="U255" s="12">
        <f t="shared" si="14"/>
        <v>220</v>
      </c>
      <c r="V255" s="12">
        <f t="shared" si="15"/>
        <v>110</v>
      </c>
      <c r="W255" s="12">
        <f t="shared" si="16"/>
        <v>1.8181818181818181E-2</v>
      </c>
      <c r="X255" s="12">
        <f t="shared" si="17"/>
        <v>8.264462809917356E-5</v>
      </c>
      <c r="Y255" s="12">
        <v>4.9000000000000004</v>
      </c>
      <c r="Z255" s="12">
        <v>10.57</v>
      </c>
      <c r="AA255" s="11">
        <v>51.79</v>
      </c>
      <c r="AB255" s="31">
        <v>133378</v>
      </c>
      <c r="AC255" s="12" t="s">
        <v>574</v>
      </c>
      <c r="AD255" s="12" t="s">
        <v>212</v>
      </c>
      <c r="AE255" s="12" t="s">
        <v>415</v>
      </c>
      <c r="AF255" s="12" t="s">
        <v>416</v>
      </c>
      <c r="AG255" s="12" t="s">
        <v>417</v>
      </c>
      <c r="AH255" s="12" t="s">
        <v>366</v>
      </c>
      <c r="AI255" s="12" t="s">
        <v>418</v>
      </c>
      <c r="AJ255" s="12" t="s">
        <v>419</v>
      </c>
      <c r="AK255" s="12" t="s">
        <v>368</v>
      </c>
      <c r="AL255" s="12" t="s">
        <v>420</v>
      </c>
      <c r="AM255" s="12" t="s">
        <v>347</v>
      </c>
      <c r="AN255" s="12" t="s">
        <v>421</v>
      </c>
    </row>
    <row r="256" spans="1:40" ht="15" customHeight="1" x14ac:dyDescent="0.25">
      <c r="A256" s="15">
        <v>131080015</v>
      </c>
      <c r="B256" s="22" t="s">
        <v>589</v>
      </c>
      <c r="C256" s="12" t="s">
        <v>590</v>
      </c>
      <c r="D256" s="12" t="s">
        <v>187</v>
      </c>
      <c r="E256" s="15" t="s">
        <v>66</v>
      </c>
      <c r="F256" s="9" t="s">
        <v>212</v>
      </c>
      <c r="G256" s="9" t="s">
        <v>212</v>
      </c>
      <c r="H256" s="9"/>
      <c r="I256" s="15"/>
      <c r="J256" s="15"/>
      <c r="K256" s="15" t="s">
        <v>176</v>
      </c>
      <c r="L256" s="12">
        <v>45.607894000000002</v>
      </c>
      <c r="M256" s="12">
        <v>2.2442730000000002</v>
      </c>
      <c r="N256" s="11">
        <v>41186</v>
      </c>
      <c r="O256" s="7" t="s">
        <v>28</v>
      </c>
      <c r="P256" s="31">
        <v>1300</v>
      </c>
      <c r="Q256" s="54" t="s">
        <v>161</v>
      </c>
      <c r="R256" s="22" t="s">
        <v>67</v>
      </c>
      <c r="S256" s="16" t="s">
        <v>601</v>
      </c>
      <c r="T256" s="53" t="s">
        <v>609</v>
      </c>
      <c r="U256" s="12">
        <f t="shared" si="14"/>
        <v>1300</v>
      </c>
      <c r="V256" s="12">
        <f t="shared" si="15"/>
        <v>650</v>
      </c>
      <c r="W256" s="12">
        <f t="shared" si="16"/>
        <v>3.0769230769230769E-3</v>
      </c>
      <c r="X256" s="12">
        <f t="shared" si="17"/>
        <v>2.3668639053254436E-6</v>
      </c>
      <c r="Y256" s="12">
        <v>4.9000000000000004</v>
      </c>
      <c r="Z256" s="12">
        <v>10.57</v>
      </c>
      <c r="AA256" s="11">
        <v>51.79</v>
      </c>
      <c r="AB256" s="31">
        <v>133378</v>
      </c>
      <c r="AC256" s="12" t="s">
        <v>574</v>
      </c>
      <c r="AD256" s="12" t="s">
        <v>212</v>
      </c>
      <c r="AE256" s="12" t="s">
        <v>415</v>
      </c>
      <c r="AF256" s="12" t="s">
        <v>416</v>
      </c>
      <c r="AG256" s="12" t="s">
        <v>417</v>
      </c>
      <c r="AH256" s="12" t="s">
        <v>366</v>
      </c>
      <c r="AI256" s="12" t="s">
        <v>418</v>
      </c>
      <c r="AJ256" s="12" t="s">
        <v>419</v>
      </c>
      <c r="AK256" s="12" t="s">
        <v>368</v>
      </c>
      <c r="AL256" s="12" t="s">
        <v>420</v>
      </c>
      <c r="AM256" s="12" t="s">
        <v>347</v>
      </c>
      <c r="AN256" s="12" t="s">
        <v>421</v>
      </c>
    </row>
    <row r="257" spans="1:40" ht="15" customHeight="1" x14ac:dyDescent="0.25">
      <c r="A257" s="15">
        <v>131080015</v>
      </c>
      <c r="B257" s="22" t="s">
        <v>589</v>
      </c>
      <c r="C257" s="12" t="s">
        <v>590</v>
      </c>
      <c r="D257" s="12" t="s">
        <v>187</v>
      </c>
      <c r="E257" s="15" t="s">
        <v>66</v>
      </c>
      <c r="F257" s="9" t="s">
        <v>212</v>
      </c>
      <c r="G257" s="9" t="s">
        <v>212</v>
      </c>
      <c r="H257" s="9"/>
      <c r="I257" s="15"/>
      <c r="J257" s="15"/>
      <c r="K257" s="15" t="s">
        <v>176</v>
      </c>
      <c r="L257" s="12">
        <v>45.607894000000002</v>
      </c>
      <c r="M257" s="12">
        <v>2.2442730000000002</v>
      </c>
      <c r="N257" s="11">
        <v>41186</v>
      </c>
      <c r="O257" s="7" t="s">
        <v>16</v>
      </c>
      <c r="P257" s="31">
        <v>129</v>
      </c>
      <c r="Q257" s="15">
        <v>16</v>
      </c>
      <c r="R257" s="22" t="s">
        <v>67</v>
      </c>
      <c r="S257" s="48" t="s">
        <v>161</v>
      </c>
      <c r="T257" s="53" t="s">
        <v>609</v>
      </c>
      <c r="U257" s="12">
        <f t="shared" si="14"/>
        <v>129</v>
      </c>
      <c r="V257" s="12">
        <f t="shared" si="15"/>
        <v>16</v>
      </c>
      <c r="W257" s="12">
        <f t="shared" si="16"/>
        <v>0.50390625</v>
      </c>
      <c r="X257" s="12">
        <f t="shared" si="17"/>
        <v>3.90625E-3</v>
      </c>
      <c r="Y257" s="12">
        <v>4.9000000000000004</v>
      </c>
      <c r="Z257" s="12">
        <v>10.57</v>
      </c>
      <c r="AA257" s="11">
        <v>51.79</v>
      </c>
      <c r="AB257" s="31">
        <v>133378</v>
      </c>
      <c r="AC257" s="12" t="s">
        <v>574</v>
      </c>
      <c r="AD257" s="12" t="s">
        <v>212</v>
      </c>
      <c r="AE257" s="12" t="s">
        <v>415</v>
      </c>
      <c r="AF257" s="12" t="s">
        <v>416</v>
      </c>
      <c r="AG257" s="12" t="s">
        <v>417</v>
      </c>
      <c r="AH257" s="12" t="s">
        <v>366</v>
      </c>
      <c r="AI257" s="12" t="s">
        <v>418</v>
      </c>
      <c r="AJ257" s="12" t="s">
        <v>419</v>
      </c>
      <c r="AK257" s="12" t="s">
        <v>368</v>
      </c>
      <c r="AL257" s="12" t="s">
        <v>420</v>
      </c>
      <c r="AM257" s="12" t="s">
        <v>347</v>
      </c>
      <c r="AN257" s="12" t="s">
        <v>421</v>
      </c>
    </row>
    <row r="258" spans="1:40" ht="15" customHeight="1" x14ac:dyDescent="0.25">
      <c r="A258" s="15">
        <v>131080015</v>
      </c>
      <c r="B258" s="22" t="s">
        <v>589</v>
      </c>
      <c r="C258" s="12" t="s">
        <v>590</v>
      </c>
      <c r="D258" s="12" t="s">
        <v>187</v>
      </c>
      <c r="E258" s="15" t="s">
        <v>66</v>
      </c>
      <c r="F258" s="9" t="s">
        <v>212</v>
      </c>
      <c r="G258" s="9" t="s">
        <v>212</v>
      </c>
      <c r="H258" s="9"/>
      <c r="I258" s="15"/>
      <c r="J258" s="15"/>
      <c r="K258" s="15" t="s">
        <v>176</v>
      </c>
      <c r="L258" s="12">
        <v>45.607894000000002</v>
      </c>
      <c r="M258" s="12">
        <v>2.2442730000000002</v>
      </c>
      <c r="N258" s="11">
        <v>41186</v>
      </c>
      <c r="O258" s="7" t="s">
        <v>15</v>
      </c>
      <c r="P258" s="31">
        <v>111</v>
      </c>
      <c r="Q258" s="15">
        <v>11</v>
      </c>
      <c r="R258" s="22" t="s">
        <v>67</v>
      </c>
      <c r="S258" s="48" t="s">
        <v>161</v>
      </c>
      <c r="T258" s="53" t="s">
        <v>609</v>
      </c>
      <c r="U258" s="12">
        <f t="shared" ref="U258:U321" si="18">IF(Q258="",P258,P258)</f>
        <v>111</v>
      </c>
      <c r="V258" s="12">
        <f t="shared" ref="V258:V321" si="19">IF(Q258="",P258/2,Q258)</f>
        <v>11</v>
      </c>
      <c r="W258" s="12">
        <f t="shared" si="16"/>
        <v>0.9173553719008265</v>
      </c>
      <c r="X258" s="12">
        <f t="shared" si="17"/>
        <v>8.2644628099173556E-3</v>
      </c>
      <c r="Y258" s="12">
        <v>4.9000000000000004</v>
      </c>
      <c r="Z258" s="12">
        <v>10.57</v>
      </c>
      <c r="AA258" s="11">
        <v>51.79</v>
      </c>
      <c r="AB258" s="31">
        <v>133378</v>
      </c>
      <c r="AC258" s="12" t="s">
        <v>574</v>
      </c>
      <c r="AD258" s="12" t="s">
        <v>212</v>
      </c>
      <c r="AE258" s="12" t="s">
        <v>415</v>
      </c>
      <c r="AF258" s="12" t="s">
        <v>416</v>
      </c>
      <c r="AG258" s="12" t="s">
        <v>417</v>
      </c>
      <c r="AH258" s="12" t="s">
        <v>366</v>
      </c>
      <c r="AI258" s="12" t="s">
        <v>418</v>
      </c>
      <c r="AJ258" s="12" t="s">
        <v>419</v>
      </c>
      <c r="AK258" s="12" t="s">
        <v>368</v>
      </c>
      <c r="AL258" s="12" t="s">
        <v>420</v>
      </c>
      <c r="AM258" s="12" t="s">
        <v>347</v>
      </c>
      <c r="AN258" s="12" t="s">
        <v>421</v>
      </c>
    </row>
    <row r="259" spans="1:40" ht="15" customHeight="1" x14ac:dyDescent="0.25">
      <c r="A259" s="15">
        <v>131080015</v>
      </c>
      <c r="B259" s="22" t="s">
        <v>589</v>
      </c>
      <c r="C259" s="12" t="s">
        <v>590</v>
      </c>
      <c r="D259" s="12" t="s">
        <v>187</v>
      </c>
      <c r="E259" s="15" t="s">
        <v>66</v>
      </c>
      <c r="F259" s="9" t="s">
        <v>212</v>
      </c>
      <c r="G259" s="9" t="s">
        <v>212</v>
      </c>
      <c r="H259" s="9"/>
      <c r="I259" s="15"/>
      <c r="J259" s="15"/>
      <c r="K259" s="15" t="s">
        <v>176</v>
      </c>
      <c r="L259" s="12">
        <v>45.607894000000002</v>
      </c>
      <c r="M259" s="12">
        <v>2.2442730000000002</v>
      </c>
      <c r="N259" s="11">
        <v>41186</v>
      </c>
      <c r="O259" s="7" t="s">
        <v>159</v>
      </c>
      <c r="P259" s="31">
        <v>101</v>
      </c>
      <c r="Q259" s="15">
        <v>12</v>
      </c>
      <c r="R259" s="22" t="s">
        <v>67</v>
      </c>
      <c r="S259" s="48" t="s">
        <v>161</v>
      </c>
      <c r="T259" s="53" t="s">
        <v>609</v>
      </c>
      <c r="U259" s="12">
        <f t="shared" si="18"/>
        <v>101</v>
      </c>
      <c r="V259" s="12">
        <f t="shared" si="19"/>
        <v>12</v>
      </c>
      <c r="W259" s="12">
        <f t="shared" si="16"/>
        <v>0.70138888888888884</v>
      </c>
      <c r="X259" s="12">
        <f t="shared" si="17"/>
        <v>6.9444444444444441E-3</v>
      </c>
      <c r="Y259" s="12">
        <v>4.9000000000000004</v>
      </c>
      <c r="Z259" s="12">
        <v>10.57</v>
      </c>
      <c r="AA259" s="11">
        <v>51.79</v>
      </c>
      <c r="AB259" s="31">
        <v>133378</v>
      </c>
      <c r="AC259" s="12" t="s">
        <v>574</v>
      </c>
      <c r="AD259" s="12" t="s">
        <v>212</v>
      </c>
      <c r="AE259" s="12" t="s">
        <v>415</v>
      </c>
      <c r="AF259" s="12" t="s">
        <v>416</v>
      </c>
      <c r="AG259" s="12" t="s">
        <v>417</v>
      </c>
      <c r="AH259" s="12" t="s">
        <v>366</v>
      </c>
      <c r="AI259" s="12" t="s">
        <v>418</v>
      </c>
      <c r="AJ259" s="12" t="s">
        <v>419</v>
      </c>
      <c r="AK259" s="12" t="s">
        <v>368</v>
      </c>
      <c r="AL259" s="12" t="s">
        <v>420</v>
      </c>
      <c r="AM259" s="12" t="s">
        <v>347</v>
      </c>
      <c r="AN259" s="12" t="s">
        <v>421</v>
      </c>
    </row>
    <row r="260" spans="1:40" ht="15" customHeight="1" x14ac:dyDescent="0.25">
      <c r="A260" s="15">
        <v>131080015</v>
      </c>
      <c r="B260" s="22" t="s">
        <v>589</v>
      </c>
      <c r="C260" s="12" t="s">
        <v>590</v>
      </c>
      <c r="D260" s="12" t="s">
        <v>187</v>
      </c>
      <c r="E260" s="15" t="s">
        <v>66</v>
      </c>
      <c r="F260" s="9" t="s">
        <v>212</v>
      </c>
      <c r="G260" s="9" t="s">
        <v>212</v>
      </c>
      <c r="H260" s="9"/>
      <c r="I260" s="15"/>
      <c r="J260" s="15"/>
      <c r="K260" s="15" t="s">
        <v>176</v>
      </c>
      <c r="L260" s="12">
        <v>45.607894000000002</v>
      </c>
      <c r="M260" s="12">
        <v>2.2442730000000002</v>
      </c>
      <c r="N260" s="11">
        <v>41186</v>
      </c>
      <c r="O260" s="7" t="s">
        <v>17</v>
      </c>
      <c r="P260" s="31">
        <v>18</v>
      </c>
      <c r="Q260" s="54" t="s">
        <v>161</v>
      </c>
      <c r="R260" s="15" t="s">
        <v>67</v>
      </c>
      <c r="S260" s="16" t="s">
        <v>601</v>
      </c>
      <c r="T260" s="53" t="s">
        <v>609</v>
      </c>
      <c r="U260" s="12">
        <f t="shared" si="18"/>
        <v>18</v>
      </c>
      <c r="V260" s="12">
        <f t="shared" si="19"/>
        <v>9</v>
      </c>
      <c r="W260" s="12">
        <f t="shared" si="16"/>
        <v>0.22222222222222221</v>
      </c>
      <c r="X260" s="12">
        <f t="shared" si="17"/>
        <v>1.2345679012345678E-2</v>
      </c>
      <c r="Y260" s="12">
        <v>4.9000000000000004</v>
      </c>
      <c r="Z260" s="12">
        <v>10.57</v>
      </c>
      <c r="AA260" s="11">
        <v>51.79</v>
      </c>
      <c r="AB260" s="31">
        <v>133378</v>
      </c>
      <c r="AC260" s="12" t="s">
        <v>574</v>
      </c>
      <c r="AD260" s="12" t="s">
        <v>212</v>
      </c>
      <c r="AE260" s="12" t="s">
        <v>415</v>
      </c>
      <c r="AF260" s="12" t="s">
        <v>416</v>
      </c>
      <c r="AG260" s="12" t="s">
        <v>417</v>
      </c>
      <c r="AH260" s="12" t="s">
        <v>366</v>
      </c>
      <c r="AI260" s="12" t="s">
        <v>418</v>
      </c>
      <c r="AJ260" s="12" t="s">
        <v>419</v>
      </c>
      <c r="AK260" s="12" t="s">
        <v>368</v>
      </c>
      <c r="AL260" s="12" t="s">
        <v>420</v>
      </c>
      <c r="AM260" s="12" t="s">
        <v>347</v>
      </c>
      <c r="AN260" s="12" t="s">
        <v>421</v>
      </c>
    </row>
    <row r="261" spans="1:40" ht="15" customHeight="1" x14ac:dyDescent="0.25">
      <c r="A261" s="12">
        <v>131080015</v>
      </c>
      <c r="B261" s="22" t="s">
        <v>589</v>
      </c>
      <c r="C261" s="12" t="s">
        <v>590</v>
      </c>
      <c r="D261" s="12" t="s">
        <v>187</v>
      </c>
      <c r="E261" s="12" t="s">
        <v>66</v>
      </c>
      <c r="F261" s="9" t="s">
        <v>212</v>
      </c>
      <c r="G261" s="9" t="s">
        <v>212</v>
      </c>
      <c r="K261" s="12" t="s">
        <v>176</v>
      </c>
      <c r="L261" s="12">
        <v>45.607894000000002</v>
      </c>
      <c r="M261" s="12">
        <v>2.2442730000000002</v>
      </c>
      <c r="N261" s="11">
        <v>41186</v>
      </c>
      <c r="O261" s="6" t="s">
        <v>22</v>
      </c>
      <c r="P261" s="29">
        <v>0.53270000000000006</v>
      </c>
      <c r="Q261" s="54" t="s">
        <v>161</v>
      </c>
      <c r="R261" s="15" t="s">
        <v>67</v>
      </c>
      <c r="S261" s="16" t="s">
        <v>601</v>
      </c>
      <c r="T261" s="53" t="s">
        <v>609</v>
      </c>
      <c r="U261" s="12">
        <f t="shared" si="18"/>
        <v>0.53270000000000006</v>
      </c>
      <c r="V261" s="12">
        <f t="shared" si="19"/>
        <v>0.26635000000000003</v>
      </c>
      <c r="W261" s="12">
        <f t="shared" si="16"/>
        <v>7.5089168387460097</v>
      </c>
      <c r="X261" s="12">
        <f t="shared" si="17"/>
        <v>14.095958022800843</v>
      </c>
      <c r="AA261" s="12"/>
      <c r="AC261" s="12" t="s">
        <v>185</v>
      </c>
      <c r="AD261" s="12" t="s">
        <v>212</v>
      </c>
      <c r="AE261" s="12" t="s">
        <v>415</v>
      </c>
      <c r="AF261" s="12" t="s">
        <v>416</v>
      </c>
      <c r="AG261" s="12" t="s">
        <v>417</v>
      </c>
      <c r="AH261" s="12" t="s">
        <v>366</v>
      </c>
      <c r="AI261" s="12" t="s">
        <v>418</v>
      </c>
      <c r="AJ261" s="12" t="s">
        <v>419</v>
      </c>
      <c r="AK261" s="12" t="s">
        <v>368</v>
      </c>
      <c r="AL261" s="12" t="s">
        <v>420</v>
      </c>
      <c r="AM261" s="12" t="s">
        <v>347</v>
      </c>
      <c r="AN261" s="12" t="s">
        <v>421</v>
      </c>
    </row>
    <row r="262" spans="1:40" ht="15" customHeight="1" x14ac:dyDescent="0.25">
      <c r="A262" s="12">
        <v>131080015</v>
      </c>
      <c r="B262" s="22" t="s">
        <v>589</v>
      </c>
      <c r="C262" s="12" t="s">
        <v>590</v>
      </c>
      <c r="D262" s="12" t="s">
        <v>187</v>
      </c>
      <c r="E262" s="12" t="s">
        <v>51</v>
      </c>
      <c r="F262" s="9" t="s">
        <v>212</v>
      </c>
      <c r="G262" s="9" t="s">
        <v>212</v>
      </c>
      <c r="K262" s="12" t="s">
        <v>176</v>
      </c>
      <c r="L262" s="12">
        <v>45.607894000000002</v>
      </c>
      <c r="M262" s="12">
        <v>2.2442730000000002</v>
      </c>
      <c r="N262" s="11">
        <v>41186</v>
      </c>
      <c r="O262" s="6" t="s">
        <v>70</v>
      </c>
      <c r="P262" s="29">
        <v>0.95860000000000001</v>
      </c>
      <c r="Q262" s="12">
        <v>0.89149800000000001</v>
      </c>
      <c r="R262" s="15" t="s">
        <v>11</v>
      </c>
      <c r="S262" s="48" t="s">
        <v>161</v>
      </c>
      <c r="T262" s="53" t="s">
        <v>609</v>
      </c>
      <c r="U262" s="12">
        <f t="shared" si="18"/>
        <v>0.95860000000000001</v>
      </c>
      <c r="V262" s="12">
        <f t="shared" si="19"/>
        <v>0.89149800000000001</v>
      </c>
      <c r="W262" s="12">
        <f t="shared" ref="W262:W325" si="20">U262/V262^2</f>
        <v>1.2061371054161658</v>
      </c>
      <c r="X262" s="12">
        <f t="shared" ref="X262:X325" si="21">1/V262^2</f>
        <v>1.2582277335866534</v>
      </c>
      <c r="AA262" s="12"/>
      <c r="AC262" s="12" t="s">
        <v>182</v>
      </c>
      <c r="AD262" s="12" t="s">
        <v>212</v>
      </c>
      <c r="AE262" s="12" t="s">
        <v>415</v>
      </c>
      <c r="AF262" s="12" t="s">
        <v>416</v>
      </c>
      <c r="AG262" s="12" t="s">
        <v>417</v>
      </c>
      <c r="AH262" s="12" t="s">
        <v>366</v>
      </c>
      <c r="AI262" s="12" t="s">
        <v>418</v>
      </c>
      <c r="AJ262" s="12" t="s">
        <v>419</v>
      </c>
      <c r="AK262" s="12" t="s">
        <v>368</v>
      </c>
      <c r="AL262" s="12" t="s">
        <v>420</v>
      </c>
      <c r="AM262" s="12" t="s">
        <v>347</v>
      </c>
      <c r="AN262" s="12" t="s">
        <v>421</v>
      </c>
    </row>
    <row r="263" spans="1:40" ht="15" customHeight="1" x14ac:dyDescent="0.25">
      <c r="A263" s="12">
        <v>131080015</v>
      </c>
      <c r="B263" s="22" t="s">
        <v>589</v>
      </c>
      <c r="C263" s="12" t="s">
        <v>590</v>
      </c>
      <c r="D263" s="12" t="s">
        <v>187</v>
      </c>
      <c r="E263" s="12" t="s">
        <v>51</v>
      </c>
      <c r="F263" s="9" t="s">
        <v>212</v>
      </c>
      <c r="G263" s="9" t="s">
        <v>212</v>
      </c>
      <c r="K263" s="12" t="s">
        <v>176</v>
      </c>
      <c r="L263" s="12">
        <v>45.607894000000002</v>
      </c>
      <c r="M263" s="12">
        <v>2.2442730000000002</v>
      </c>
      <c r="N263" s="11">
        <v>41186</v>
      </c>
      <c r="O263" s="6" t="s">
        <v>167</v>
      </c>
      <c r="P263" s="29">
        <v>2.0017</v>
      </c>
      <c r="Q263" s="54" t="s">
        <v>161</v>
      </c>
      <c r="R263" s="22" t="s">
        <v>148</v>
      </c>
      <c r="S263" s="16" t="s">
        <v>601</v>
      </c>
      <c r="T263" s="53" t="s">
        <v>609</v>
      </c>
      <c r="U263" s="12">
        <f t="shared" si="18"/>
        <v>2.0017</v>
      </c>
      <c r="V263" s="12">
        <f t="shared" si="19"/>
        <v>1.00085</v>
      </c>
      <c r="W263" s="12">
        <f t="shared" si="20"/>
        <v>1.9983014437727931</v>
      </c>
      <c r="X263" s="12">
        <f t="shared" si="21"/>
        <v>0.99830216504610725</v>
      </c>
      <c r="AA263" s="12"/>
      <c r="AC263" s="12" t="s">
        <v>183</v>
      </c>
      <c r="AD263" s="12" t="s">
        <v>212</v>
      </c>
      <c r="AE263" s="12" t="s">
        <v>415</v>
      </c>
      <c r="AF263" s="12" t="s">
        <v>416</v>
      </c>
      <c r="AG263" s="12" t="s">
        <v>417</v>
      </c>
      <c r="AH263" s="12" t="s">
        <v>366</v>
      </c>
      <c r="AI263" s="12" t="s">
        <v>418</v>
      </c>
      <c r="AJ263" s="12" t="s">
        <v>419</v>
      </c>
      <c r="AK263" s="12" t="s">
        <v>368</v>
      </c>
      <c r="AL263" s="12" t="s">
        <v>420</v>
      </c>
      <c r="AM263" s="12" t="s">
        <v>347</v>
      </c>
      <c r="AN263" s="12" t="s">
        <v>421</v>
      </c>
    </row>
    <row r="264" spans="1:40" ht="15" customHeight="1" x14ac:dyDescent="0.25">
      <c r="A264" s="12">
        <v>131080015</v>
      </c>
      <c r="B264" s="22" t="s">
        <v>589</v>
      </c>
      <c r="C264" s="12" t="s">
        <v>590</v>
      </c>
      <c r="D264" s="12" t="s">
        <v>187</v>
      </c>
      <c r="E264" s="12" t="s">
        <v>66</v>
      </c>
      <c r="F264" s="9" t="s">
        <v>212</v>
      </c>
      <c r="G264" s="9" t="s">
        <v>212</v>
      </c>
      <c r="K264" s="12" t="s">
        <v>176</v>
      </c>
      <c r="L264" s="12">
        <v>45.607894000000002</v>
      </c>
      <c r="M264" s="12">
        <v>2.2442730000000002</v>
      </c>
      <c r="N264" s="11">
        <v>41186</v>
      </c>
      <c r="O264" s="6" t="s">
        <v>57</v>
      </c>
      <c r="P264" s="29">
        <v>3.8200000000000003</v>
      </c>
      <c r="Q264" s="54" t="s">
        <v>161</v>
      </c>
      <c r="R264" s="15" t="s">
        <v>67</v>
      </c>
      <c r="S264" s="16" t="s">
        <v>601</v>
      </c>
      <c r="T264" s="53" t="s">
        <v>609</v>
      </c>
      <c r="U264" s="12">
        <f t="shared" si="18"/>
        <v>3.8200000000000003</v>
      </c>
      <c r="V264" s="12">
        <f t="shared" si="19"/>
        <v>1.9100000000000001</v>
      </c>
      <c r="W264" s="12">
        <f t="shared" si="20"/>
        <v>1.0471204188481675</v>
      </c>
      <c r="X264" s="12">
        <f t="shared" si="21"/>
        <v>0.27411529289219044</v>
      </c>
      <c r="AA264" s="12"/>
      <c r="AC264" s="12" t="s">
        <v>179</v>
      </c>
      <c r="AD264" s="12" t="s">
        <v>212</v>
      </c>
      <c r="AE264" s="12" t="s">
        <v>415</v>
      </c>
      <c r="AF264" s="12" t="s">
        <v>416</v>
      </c>
      <c r="AG264" s="12" t="s">
        <v>417</v>
      </c>
      <c r="AH264" s="12" t="s">
        <v>366</v>
      </c>
      <c r="AI264" s="12" t="s">
        <v>418</v>
      </c>
      <c r="AJ264" s="12" t="s">
        <v>419</v>
      </c>
      <c r="AK264" s="12" t="s">
        <v>368</v>
      </c>
      <c r="AL264" s="12" t="s">
        <v>420</v>
      </c>
      <c r="AM264" s="12" t="s">
        <v>347</v>
      </c>
      <c r="AN264" s="12" t="s">
        <v>421</v>
      </c>
    </row>
    <row r="265" spans="1:40" ht="15" customHeight="1" x14ac:dyDescent="0.25">
      <c r="A265" s="12">
        <v>131080015</v>
      </c>
      <c r="B265" s="22" t="s">
        <v>589</v>
      </c>
      <c r="C265" s="12" t="s">
        <v>590</v>
      </c>
      <c r="D265" s="12" t="s">
        <v>187</v>
      </c>
      <c r="E265" s="12" t="s">
        <v>66</v>
      </c>
      <c r="F265" s="9" t="s">
        <v>212</v>
      </c>
      <c r="G265" s="9" t="s">
        <v>212</v>
      </c>
      <c r="K265" s="12" t="s">
        <v>176</v>
      </c>
      <c r="L265" s="12">
        <v>45.607894000000002</v>
      </c>
      <c r="M265" s="12">
        <v>2.2442730000000002</v>
      </c>
      <c r="N265" s="11">
        <v>41186</v>
      </c>
      <c r="O265" s="6" t="s">
        <v>21</v>
      </c>
      <c r="P265" s="29">
        <v>3.87</v>
      </c>
      <c r="Q265" s="12">
        <v>2.1203729999999998</v>
      </c>
      <c r="R265" s="15" t="s">
        <v>67</v>
      </c>
      <c r="S265" s="48" t="s">
        <v>161</v>
      </c>
      <c r="T265" s="53" t="s">
        <v>609</v>
      </c>
      <c r="U265" s="12">
        <f t="shared" si="18"/>
        <v>3.87</v>
      </c>
      <c r="V265" s="12">
        <f t="shared" si="19"/>
        <v>2.1203729999999998</v>
      </c>
      <c r="W265" s="12">
        <f t="shared" si="20"/>
        <v>0.86076863595340614</v>
      </c>
      <c r="X265" s="12">
        <f t="shared" si="21"/>
        <v>0.22242083616367084</v>
      </c>
      <c r="AA265" s="12"/>
      <c r="AC265" s="12" t="s">
        <v>179</v>
      </c>
      <c r="AD265" s="12" t="s">
        <v>212</v>
      </c>
      <c r="AE265" s="12" t="s">
        <v>415</v>
      </c>
      <c r="AF265" s="12" t="s">
        <v>416</v>
      </c>
      <c r="AG265" s="12" t="s">
        <v>417</v>
      </c>
      <c r="AH265" s="12" t="s">
        <v>366</v>
      </c>
      <c r="AI265" s="12" t="s">
        <v>418</v>
      </c>
      <c r="AJ265" s="12" t="s">
        <v>419</v>
      </c>
      <c r="AK265" s="12" t="s">
        <v>368</v>
      </c>
      <c r="AL265" s="12" t="s">
        <v>420</v>
      </c>
      <c r="AM265" s="12" t="s">
        <v>347</v>
      </c>
      <c r="AN265" s="12" t="s">
        <v>421</v>
      </c>
    </row>
    <row r="266" spans="1:40" ht="15" customHeight="1" x14ac:dyDescent="0.25">
      <c r="A266" s="12">
        <v>131080015</v>
      </c>
      <c r="B266" s="22" t="s">
        <v>589</v>
      </c>
      <c r="C266" s="12" t="s">
        <v>590</v>
      </c>
      <c r="D266" s="12" t="s">
        <v>187</v>
      </c>
      <c r="E266" s="12" t="s">
        <v>66</v>
      </c>
      <c r="F266" s="9" t="s">
        <v>212</v>
      </c>
      <c r="G266" s="9" t="s">
        <v>212</v>
      </c>
      <c r="K266" s="12" t="s">
        <v>176</v>
      </c>
      <c r="L266" s="12">
        <v>45.607894000000002</v>
      </c>
      <c r="M266" s="12">
        <v>2.2442730000000002</v>
      </c>
      <c r="N266" s="11">
        <v>41186</v>
      </c>
      <c r="O266" s="6" t="s">
        <v>61</v>
      </c>
      <c r="P266" s="29">
        <v>3.95</v>
      </c>
      <c r="Q266" s="54" t="s">
        <v>161</v>
      </c>
      <c r="R266" s="22" t="s">
        <v>67</v>
      </c>
      <c r="S266" s="16" t="s">
        <v>601</v>
      </c>
      <c r="T266" s="53" t="s">
        <v>609</v>
      </c>
      <c r="U266" s="12">
        <f t="shared" si="18"/>
        <v>3.95</v>
      </c>
      <c r="V266" s="12">
        <f t="shared" si="19"/>
        <v>1.9750000000000001</v>
      </c>
      <c r="W266" s="12">
        <f t="shared" si="20"/>
        <v>1.0126582278481013</v>
      </c>
      <c r="X266" s="12">
        <f t="shared" si="21"/>
        <v>0.25636917160711425</v>
      </c>
      <c r="AA266" s="12"/>
      <c r="AC266" s="12" t="s">
        <v>179</v>
      </c>
      <c r="AD266" s="12" t="s">
        <v>212</v>
      </c>
      <c r="AE266" s="12" t="s">
        <v>415</v>
      </c>
      <c r="AF266" s="12" t="s">
        <v>416</v>
      </c>
      <c r="AG266" s="12" t="s">
        <v>417</v>
      </c>
      <c r="AH266" s="12" t="s">
        <v>366</v>
      </c>
      <c r="AI266" s="12" t="s">
        <v>418</v>
      </c>
      <c r="AJ266" s="12" t="s">
        <v>419</v>
      </c>
      <c r="AK266" s="12" t="s">
        <v>368</v>
      </c>
      <c r="AL266" s="12" t="s">
        <v>420</v>
      </c>
      <c r="AM266" s="12" t="s">
        <v>347</v>
      </c>
      <c r="AN266" s="12" t="s">
        <v>421</v>
      </c>
    </row>
    <row r="267" spans="1:40" ht="15" customHeight="1" x14ac:dyDescent="0.25">
      <c r="A267" s="12">
        <v>131080015</v>
      </c>
      <c r="B267" s="22" t="s">
        <v>589</v>
      </c>
      <c r="C267" s="12" t="s">
        <v>590</v>
      </c>
      <c r="D267" s="12" t="s">
        <v>187</v>
      </c>
      <c r="E267" s="12" t="s">
        <v>66</v>
      </c>
      <c r="F267" s="9" t="s">
        <v>212</v>
      </c>
      <c r="G267" s="9" t="s">
        <v>212</v>
      </c>
      <c r="K267" s="12" t="s">
        <v>176</v>
      </c>
      <c r="L267" s="12">
        <v>45.607894000000002</v>
      </c>
      <c r="M267" s="12">
        <v>2.2442730000000002</v>
      </c>
      <c r="N267" s="11">
        <v>41186</v>
      </c>
      <c r="O267" s="6" t="s">
        <v>55</v>
      </c>
      <c r="P267" s="29">
        <v>4.3</v>
      </c>
      <c r="Q267" s="54" t="s">
        <v>161</v>
      </c>
      <c r="R267" s="22" t="s">
        <v>67</v>
      </c>
      <c r="S267" s="16" t="s">
        <v>601</v>
      </c>
      <c r="T267" s="53" t="s">
        <v>609</v>
      </c>
      <c r="U267" s="12">
        <f t="shared" si="18"/>
        <v>4.3</v>
      </c>
      <c r="V267" s="12">
        <f t="shared" si="19"/>
        <v>2.15</v>
      </c>
      <c r="W267" s="12">
        <f t="shared" si="20"/>
        <v>0.93023255813953487</v>
      </c>
      <c r="X267" s="12">
        <f t="shared" si="21"/>
        <v>0.2163331530557058</v>
      </c>
      <c r="AA267" s="12"/>
      <c r="AC267" s="12" t="s">
        <v>179</v>
      </c>
      <c r="AD267" s="12" t="s">
        <v>212</v>
      </c>
      <c r="AE267" s="12" t="s">
        <v>415</v>
      </c>
      <c r="AF267" s="12" t="s">
        <v>416</v>
      </c>
      <c r="AG267" s="12" t="s">
        <v>417</v>
      </c>
      <c r="AH267" s="12" t="s">
        <v>366</v>
      </c>
      <c r="AI267" s="12" t="s">
        <v>418</v>
      </c>
      <c r="AJ267" s="12" t="s">
        <v>419</v>
      </c>
      <c r="AK267" s="12" t="s">
        <v>368</v>
      </c>
      <c r="AL267" s="12" t="s">
        <v>420</v>
      </c>
      <c r="AM267" s="12" t="s">
        <v>347</v>
      </c>
      <c r="AN267" s="12" t="s">
        <v>421</v>
      </c>
    </row>
    <row r="268" spans="1:40" ht="15" customHeight="1" x14ac:dyDescent="0.25">
      <c r="A268" s="12">
        <v>131080015</v>
      </c>
      <c r="B268" s="22" t="s">
        <v>589</v>
      </c>
      <c r="C268" s="12" t="s">
        <v>590</v>
      </c>
      <c r="D268" s="12" t="s">
        <v>187</v>
      </c>
      <c r="E268" s="12" t="s">
        <v>66</v>
      </c>
      <c r="F268" s="9" t="s">
        <v>212</v>
      </c>
      <c r="G268" s="9" t="s">
        <v>212</v>
      </c>
      <c r="K268" s="12" t="s">
        <v>176</v>
      </c>
      <c r="L268" s="12">
        <v>45.607894000000002</v>
      </c>
      <c r="M268" s="12">
        <v>2.2442730000000002</v>
      </c>
      <c r="N268" s="11">
        <v>41186</v>
      </c>
      <c r="O268" s="6" t="s">
        <v>28</v>
      </c>
      <c r="P268" s="29">
        <v>4.4710000000000001</v>
      </c>
      <c r="Q268" s="12">
        <v>1.07304</v>
      </c>
      <c r="R268" s="22" t="s">
        <v>67</v>
      </c>
      <c r="S268" s="48" t="s">
        <v>161</v>
      </c>
      <c r="T268" s="53" t="s">
        <v>609</v>
      </c>
      <c r="U268" s="12">
        <f t="shared" si="18"/>
        <v>4.4710000000000001</v>
      </c>
      <c r="V268" s="12">
        <f t="shared" si="19"/>
        <v>1.07304</v>
      </c>
      <c r="W268" s="12">
        <f t="shared" si="20"/>
        <v>3.8830487835184768</v>
      </c>
      <c r="X268" s="12">
        <f t="shared" si="21"/>
        <v>0.86849670845861704</v>
      </c>
      <c r="AA268" s="12"/>
      <c r="AC268" s="12" t="s">
        <v>185</v>
      </c>
      <c r="AD268" s="12" t="s">
        <v>212</v>
      </c>
      <c r="AE268" s="12" t="s">
        <v>415</v>
      </c>
      <c r="AF268" s="12" t="s">
        <v>416</v>
      </c>
      <c r="AG268" s="12" t="s">
        <v>417</v>
      </c>
      <c r="AH268" s="12" t="s">
        <v>366</v>
      </c>
      <c r="AI268" s="12" t="s">
        <v>418</v>
      </c>
      <c r="AJ268" s="12" t="s">
        <v>419</v>
      </c>
      <c r="AK268" s="12" t="s">
        <v>368</v>
      </c>
      <c r="AL268" s="12" t="s">
        <v>420</v>
      </c>
      <c r="AM268" s="12" t="s">
        <v>347</v>
      </c>
      <c r="AN268" s="12" t="s">
        <v>421</v>
      </c>
    </row>
    <row r="269" spans="1:40" ht="15" customHeight="1" x14ac:dyDescent="0.25">
      <c r="A269" s="12">
        <v>131080015</v>
      </c>
      <c r="B269" s="22" t="s">
        <v>589</v>
      </c>
      <c r="C269" s="12" t="s">
        <v>590</v>
      </c>
      <c r="D269" s="12" t="s">
        <v>187</v>
      </c>
      <c r="E269" s="12" t="s">
        <v>66</v>
      </c>
      <c r="F269" s="9" t="s">
        <v>212</v>
      </c>
      <c r="G269" s="9" t="s">
        <v>212</v>
      </c>
      <c r="K269" s="12" t="s">
        <v>176</v>
      </c>
      <c r="L269" s="12">
        <v>45.607894000000002</v>
      </c>
      <c r="M269" s="12">
        <v>2.2442730000000002</v>
      </c>
      <c r="N269" s="11">
        <v>41186</v>
      </c>
      <c r="O269" s="6" t="s">
        <v>13</v>
      </c>
      <c r="P269" s="29">
        <v>4.6290000000000004</v>
      </c>
      <c r="Q269" s="12">
        <v>1.1109599999999999</v>
      </c>
      <c r="R269" s="22" t="s">
        <v>67</v>
      </c>
      <c r="S269" s="48" t="s">
        <v>161</v>
      </c>
      <c r="T269" s="53" t="s">
        <v>609</v>
      </c>
      <c r="U269" s="12">
        <f t="shared" si="18"/>
        <v>4.6290000000000004</v>
      </c>
      <c r="V269" s="12">
        <f t="shared" si="19"/>
        <v>1.1109599999999999</v>
      </c>
      <c r="W269" s="12">
        <f t="shared" si="20"/>
        <v>3.7505100693694349</v>
      </c>
      <c r="X269" s="12">
        <f t="shared" si="21"/>
        <v>0.81022036495343153</v>
      </c>
      <c r="AA269" s="12"/>
      <c r="AC269" s="12" t="s">
        <v>185</v>
      </c>
      <c r="AD269" s="12" t="s">
        <v>212</v>
      </c>
      <c r="AE269" s="12" t="s">
        <v>415</v>
      </c>
      <c r="AF269" s="12" t="s">
        <v>416</v>
      </c>
      <c r="AG269" s="12" t="s">
        <v>417</v>
      </c>
      <c r="AH269" s="12" t="s">
        <v>366</v>
      </c>
      <c r="AI269" s="12" t="s">
        <v>418</v>
      </c>
      <c r="AJ269" s="12" t="s">
        <v>419</v>
      </c>
      <c r="AK269" s="12" t="s">
        <v>368</v>
      </c>
      <c r="AL269" s="12" t="s">
        <v>420</v>
      </c>
      <c r="AM269" s="12" t="s">
        <v>347</v>
      </c>
      <c r="AN269" s="12" t="s">
        <v>421</v>
      </c>
    </row>
    <row r="270" spans="1:40" ht="15" customHeight="1" x14ac:dyDescent="0.25">
      <c r="A270" s="12">
        <v>131080015</v>
      </c>
      <c r="B270" s="22" t="s">
        <v>589</v>
      </c>
      <c r="C270" s="12" t="s">
        <v>590</v>
      </c>
      <c r="D270" s="12" t="s">
        <v>187</v>
      </c>
      <c r="E270" s="12" t="s">
        <v>66</v>
      </c>
      <c r="F270" s="9" t="s">
        <v>212</v>
      </c>
      <c r="G270" s="9" t="s">
        <v>212</v>
      </c>
      <c r="K270" s="12" t="s">
        <v>176</v>
      </c>
      <c r="L270" s="12">
        <v>45.607894000000002</v>
      </c>
      <c r="M270" s="12">
        <v>2.2442730000000002</v>
      </c>
      <c r="N270" s="11">
        <v>41186</v>
      </c>
      <c r="O270" s="6" t="s">
        <v>167</v>
      </c>
      <c r="P270" s="29">
        <v>5.0216699999999994</v>
      </c>
      <c r="Q270" s="54" t="s">
        <v>161</v>
      </c>
      <c r="R270" s="22" t="s">
        <v>148</v>
      </c>
      <c r="S270" s="16" t="s">
        <v>601</v>
      </c>
      <c r="T270" s="53" t="s">
        <v>609</v>
      </c>
      <c r="U270" s="12">
        <f t="shared" si="18"/>
        <v>5.0216699999999994</v>
      </c>
      <c r="V270" s="12">
        <f t="shared" si="19"/>
        <v>2.5108349999999997</v>
      </c>
      <c r="W270" s="12">
        <f t="shared" si="20"/>
        <v>0.79654776199949429</v>
      </c>
      <c r="X270" s="12">
        <f t="shared" si="21"/>
        <v>0.15862208428660074</v>
      </c>
      <c r="AA270" s="12"/>
      <c r="AC270" s="12" t="s">
        <v>183</v>
      </c>
      <c r="AD270" s="12" t="s">
        <v>212</v>
      </c>
      <c r="AE270" s="12" t="s">
        <v>415</v>
      </c>
      <c r="AF270" s="12" t="s">
        <v>416</v>
      </c>
      <c r="AG270" s="12" t="s">
        <v>417</v>
      </c>
      <c r="AH270" s="12" t="s">
        <v>366</v>
      </c>
      <c r="AI270" s="12" t="s">
        <v>418</v>
      </c>
      <c r="AJ270" s="12" t="s">
        <v>419</v>
      </c>
      <c r="AK270" s="12" t="s">
        <v>368</v>
      </c>
      <c r="AL270" s="12" t="s">
        <v>420</v>
      </c>
      <c r="AM270" s="12" t="s">
        <v>347</v>
      </c>
      <c r="AN270" s="12" t="s">
        <v>421</v>
      </c>
    </row>
    <row r="271" spans="1:40" ht="15" customHeight="1" x14ac:dyDescent="0.25">
      <c r="A271" s="12">
        <v>131080015</v>
      </c>
      <c r="B271" s="22" t="s">
        <v>589</v>
      </c>
      <c r="C271" s="12" t="s">
        <v>590</v>
      </c>
      <c r="D271" s="12" t="s">
        <v>187</v>
      </c>
      <c r="E271" s="12" t="s">
        <v>66</v>
      </c>
      <c r="F271" s="9" t="s">
        <v>212</v>
      </c>
      <c r="G271" s="9" t="s">
        <v>212</v>
      </c>
      <c r="K271" s="12" t="s">
        <v>176</v>
      </c>
      <c r="L271" s="12">
        <v>45.607894000000002</v>
      </c>
      <c r="M271" s="12">
        <v>2.2442730000000002</v>
      </c>
      <c r="N271" s="11">
        <v>41186</v>
      </c>
      <c r="O271" s="6" t="s">
        <v>56</v>
      </c>
      <c r="P271" s="29">
        <v>6.0200000000000005</v>
      </c>
      <c r="Q271" s="54" t="s">
        <v>161</v>
      </c>
      <c r="R271" s="22" t="s">
        <v>67</v>
      </c>
      <c r="S271" s="16" t="s">
        <v>601</v>
      </c>
      <c r="T271" s="53" t="s">
        <v>609</v>
      </c>
      <c r="U271" s="12">
        <f t="shared" si="18"/>
        <v>6.0200000000000005</v>
      </c>
      <c r="V271" s="12">
        <f t="shared" si="19"/>
        <v>3.0100000000000002</v>
      </c>
      <c r="W271" s="12">
        <f t="shared" si="20"/>
        <v>0.66445182724252483</v>
      </c>
      <c r="X271" s="12">
        <f t="shared" si="21"/>
        <v>0.11037405768148252</v>
      </c>
      <c r="AA271" s="12"/>
      <c r="AC271" s="12" t="s">
        <v>179</v>
      </c>
      <c r="AD271" s="12" t="s">
        <v>212</v>
      </c>
      <c r="AE271" s="12" t="s">
        <v>415</v>
      </c>
      <c r="AF271" s="12" t="s">
        <v>416</v>
      </c>
      <c r="AG271" s="12" t="s">
        <v>417</v>
      </c>
      <c r="AH271" s="12" t="s">
        <v>366</v>
      </c>
      <c r="AI271" s="12" t="s">
        <v>418</v>
      </c>
      <c r="AJ271" s="12" t="s">
        <v>419</v>
      </c>
      <c r="AK271" s="12" t="s">
        <v>368</v>
      </c>
      <c r="AL271" s="12" t="s">
        <v>420</v>
      </c>
      <c r="AM271" s="12" t="s">
        <v>347</v>
      </c>
      <c r="AN271" s="12" t="s">
        <v>421</v>
      </c>
    </row>
    <row r="272" spans="1:40" ht="15" customHeight="1" x14ac:dyDescent="0.25">
      <c r="A272" s="12">
        <v>131080015</v>
      </c>
      <c r="B272" s="22" t="s">
        <v>589</v>
      </c>
      <c r="C272" s="12" t="s">
        <v>590</v>
      </c>
      <c r="D272" s="12" t="s">
        <v>187</v>
      </c>
      <c r="E272" s="12" t="s">
        <v>66</v>
      </c>
      <c r="F272" s="9" t="s">
        <v>212</v>
      </c>
      <c r="G272" s="9" t="s">
        <v>212</v>
      </c>
      <c r="K272" s="12" t="s">
        <v>176</v>
      </c>
      <c r="L272" s="12">
        <v>45.607894000000002</v>
      </c>
      <c r="M272" s="12">
        <v>2.2442730000000002</v>
      </c>
      <c r="N272" s="11">
        <v>41186</v>
      </c>
      <c r="O272" s="6" t="s">
        <v>62</v>
      </c>
      <c r="P272" s="29">
        <v>6.24</v>
      </c>
      <c r="Q272" s="54" t="s">
        <v>161</v>
      </c>
      <c r="R272" s="22" t="s">
        <v>67</v>
      </c>
      <c r="S272" s="16" t="s">
        <v>601</v>
      </c>
      <c r="T272" s="53" t="s">
        <v>609</v>
      </c>
      <c r="U272" s="12">
        <f t="shared" si="18"/>
        <v>6.24</v>
      </c>
      <c r="V272" s="12">
        <f t="shared" si="19"/>
        <v>3.12</v>
      </c>
      <c r="W272" s="12">
        <f t="shared" si="20"/>
        <v>0.64102564102564097</v>
      </c>
      <c r="X272" s="12">
        <f t="shared" si="21"/>
        <v>0.10272846811308349</v>
      </c>
      <c r="AA272" s="12"/>
      <c r="AC272" s="12" t="s">
        <v>179</v>
      </c>
      <c r="AD272" s="12" t="s">
        <v>212</v>
      </c>
      <c r="AE272" s="12" t="s">
        <v>415</v>
      </c>
      <c r="AF272" s="12" t="s">
        <v>416</v>
      </c>
      <c r="AG272" s="12" t="s">
        <v>417</v>
      </c>
      <c r="AH272" s="12" t="s">
        <v>366</v>
      </c>
      <c r="AI272" s="12" t="s">
        <v>418</v>
      </c>
      <c r="AJ272" s="12" t="s">
        <v>419</v>
      </c>
      <c r="AK272" s="12" t="s">
        <v>368</v>
      </c>
      <c r="AL272" s="12" t="s">
        <v>420</v>
      </c>
      <c r="AM272" s="12" t="s">
        <v>347</v>
      </c>
      <c r="AN272" s="12" t="s">
        <v>421</v>
      </c>
    </row>
    <row r="273" spans="1:40" ht="15" customHeight="1" x14ac:dyDescent="0.25">
      <c r="A273" s="12">
        <v>131080015</v>
      </c>
      <c r="B273" s="22" t="s">
        <v>589</v>
      </c>
      <c r="C273" s="12" t="s">
        <v>590</v>
      </c>
      <c r="D273" s="12" t="s">
        <v>187</v>
      </c>
      <c r="E273" s="12" t="s">
        <v>66</v>
      </c>
      <c r="F273" s="9" t="s">
        <v>212</v>
      </c>
      <c r="G273" s="9" t="s">
        <v>212</v>
      </c>
      <c r="K273" s="12" t="s">
        <v>176</v>
      </c>
      <c r="L273" s="12">
        <v>45.607894000000002</v>
      </c>
      <c r="M273" s="12">
        <v>2.2442730000000002</v>
      </c>
      <c r="N273" s="11">
        <v>41186</v>
      </c>
      <c r="O273" s="6" t="s">
        <v>19</v>
      </c>
      <c r="P273" s="29">
        <v>9.17</v>
      </c>
      <c r="Q273" s="12">
        <v>3.8889969999999998</v>
      </c>
      <c r="R273" s="22" t="s">
        <v>67</v>
      </c>
      <c r="S273" s="48" t="s">
        <v>161</v>
      </c>
      <c r="T273" s="53" t="s">
        <v>609</v>
      </c>
      <c r="U273" s="12">
        <f t="shared" si="18"/>
        <v>9.17</v>
      </c>
      <c r="V273" s="12">
        <f t="shared" si="19"/>
        <v>3.8889969999999998</v>
      </c>
      <c r="W273" s="12">
        <f t="shared" si="20"/>
        <v>0.6063091458857659</v>
      </c>
      <c r="X273" s="12">
        <f t="shared" si="21"/>
        <v>6.6118772724729116E-2</v>
      </c>
      <c r="AA273" s="12"/>
      <c r="AC273" s="12" t="s">
        <v>179</v>
      </c>
      <c r="AD273" s="12" t="s">
        <v>212</v>
      </c>
      <c r="AE273" s="12" t="s">
        <v>415</v>
      </c>
      <c r="AF273" s="12" t="s">
        <v>416</v>
      </c>
      <c r="AG273" s="12" t="s">
        <v>417</v>
      </c>
      <c r="AH273" s="12" t="s">
        <v>366</v>
      </c>
      <c r="AI273" s="12" t="s">
        <v>418</v>
      </c>
      <c r="AJ273" s="12" t="s">
        <v>419</v>
      </c>
      <c r="AK273" s="12" t="s">
        <v>368</v>
      </c>
      <c r="AL273" s="12" t="s">
        <v>420</v>
      </c>
      <c r="AM273" s="12" t="s">
        <v>347</v>
      </c>
      <c r="AN273" s="12" t="s">
        <v>421</v>
      </c>
    </row>
    <row r="274" spans="1:40" ht="15" customHeight="1" x14ac:dyDescent="0.25">
      <c r="A274" s="12">
        <v>131080015</v>
      </c>
      <c r="B274" s="22" t="s">
        <v>589</v>
      </c>
      <c r="C274" s="12" t="s">
        <v>590</v>
      </c>
      <c r="D274" s="12" t="s">
        <v>187</v>
      </c>
      <c r="E274" s="12" t="s">
        <v>66</v>
      </c>
      <c r="F274" s="9" t="s">
        <v>212</v>
      </c>
      <c r="G274" s="9" t="s">
        <v>212</v>
      </c>
      <c r="K274" s="12" t="s">
        <v>176</v>
      </c>
      <c r="L274" s="12">
        <v>45.607894000000002</v>
      </c>
      <c r="M274" s="12">
        <v>2.2442730000000002</v>
      </c>
      <c r="N274" s="11">
        <v>41186</v>
      </c>
      <c r="O274" s="6" t="s">
        <v>22</v>
      </c>
      <c r="P274" s="29">
        <v>13.344000000000001</v>
      </c>
      <c r="Q274" s="54" t="s">
        <v>161</v>
      </c>
      <c r="R274" s="22" t="s">
        <v>67</v>
      </c>
      <c r="S274" s="16" t="s">
        <v>601</v>
      </c>
      <c r="T274" s="53" t="s">
        <v>609</v>
      </c>
      <c r="U274" s="12">
        <f t="shared" si="18"/>
        <v>13.344000000000001</v>
      </c>
      <c r="V274" s="12">
        <f t="shared" si="19"/>
        <v>6.6720000000000006</v>
      </c>
      <c r="W274" s="12">
        <f t="shared" si="20"/>
        <v>0.29976019184652275</v>
      </c>
      <c r="X274" s="12">
        <f t="shared" si="21"/>
        <v>2.246404315396603E-2</v>
      </c>
      <c r="AA274" s="12"/>
      <c r="AC274" s="12" t="s">
        <v>179</v>
      </c>
      <c r="AD274" s="12" t="s">
        <v>212</v>
      </c>
      <c r="AE274" s="12" t="s">
        <v>415</v>
      </c>
      <c r="AF274" s="12" t="s">
        <v>416</v>
      </c>
      <c r="AG274" s="12" t="s">
        <v>417</v>
      </c>
      <c r="AH274" s="12" t="s">
        <v>366</v>
      </c>
      <c r="AI274" s="12" t="s">
        <v>418</v>
      </c>
      <c r="AJ274" s="12" t="s">
        <v>419</v>
      </c>
      <c r="AK274" s="12" t="s">
        <v>368</v>
      </c>
      <c r="AL274" s="12" t="s">
        <v>420</v>
      </c>
      <c r="AM274" s="12" t="s">
        <v>347</v>
      </c>
      <c r="AN274" s="12" t="s">
        <v>421</v>
      </c>
    </row>
    <row r="275" spans="1:40" ht="15" customHeight="1" x14ac:dyDescent="0.25">
      <c r="A275" s="12">
        <v>131080015</v>
      </c>
      <c r="B275" s="22" t="s">
        <v>589</v>
      </c>
      <c r="C275" s="12" t="s">
        <v>590</v>
      </c>
      <c r="D275" s="12" t="s">
        <v>187</v>
      </c>
      <c r="E275" s="12" t="s">
        <v>66</v>
      </c>
      <c r="F275" s="9" t="s">
        <v>212</v>
      </c>
      <c r="G275" s="9" t="s">
        <v>212</v>
      </c>
      <c r="K275" s="12" t="s">
        <v>176</v>
      </c>
      <c r="L275" s="12">
        <v>45.607894000000002</v>
      </c>
      <c r="M275" s="12">
        <v>2.2442730000000002</v>
      </c>
      <c r="N275" s="11">
        <v>41186</v>
      </c>
      <c r="O275" s="6" t="s">
        <v>12</v>
      </c>
      <c r="P275" s="29">
        <v>13.5</v>
      </c>
      <c r="Q275" s="12">
        <v>4.5630000000000006</v>
      </c>
      <c r="R275" s="22" t="s">
        <v>67</v>
      </c>
      <c r="S275" s="48" t="s">
        <v>161</v>
      </c>
      <c r="T275" s="53" t="s">
        <v>609</v>
      </c>
      <c r="U275" s="12">
        <f t="shared" si="18"/>
        <v>13.5</v>
      </c>
      <c r="V275" s="12">
        <f t="shared" si="19"/>
        <v>4.5630000000000006</v>
      </c>
      <c r="W275" s="12">
        <f t="shared" si="20"/>
        <v>0.64838480860328818</v>
      </c>
      <c r="X275" s="12">
        <f t="shared" si="21"/>
        <v>4.802850434098431E-2</v>
      </c>
      <c r="AA275" s="12"/>
      <c r="AC275" s="12" t="s">
        <v>179</v>
      </c>
      <c r="AD275" s="12" t="s">
        <v>212</v>
      </c>
      <c r="AE275" s="12" t="s">
        <v>415</v>
      </c>
      <c r="AF275" s="12" t="s">
        <v>416</v>
      </c>
      <c r="AG275" s="12" t="s">
        <v>417</v>
      </c>
      <c r="AH275" s="12" t="s">
        <v>366</v>
      </c>
      <c r="AI275" s="12" t="s">
        <v>418</v>
      </c>
      <c r="AJ275" s="12" t="s">
        <v>419</v>
      </c>
      <c r="AK275" s="12" t="s">
        <v>368</v>
      </c>
      <c r="AL275" s="12" t="s">
        <v>420</v>
      </c>
      <c r="AM275" s="12" t="s">
        <v>347</v>
      </c>
      <c r="AN275" s="12" t="s">
        <v>421</v>
      </c>
    </row>
    <row r="276" spans="1:40" ht="15" customHeight="1" x14ac:dyDescent="0.25">
      <c r="A276" s="12">
        <v>131080015</v>
      </c>
      <c r="B276" s="22" t="s">
        <v>589</v>
      </c>
      <c r="C276" s="12" t="s">
        <v>590</v>
      </c>
      <c r="D276" s="12" t="s">
        <v>187</v>
      </c>
      <c r="E276" s="12" t="s">
        <v>66</v>
      </c>
      <c r="F276" s="9" t="s">
        <v>212</v>
      </c>
      <c r="G276" s="9" t="s">
        <v>212</v>
      </c>
      <c r="K276" s="12" t="s">
        <v>176</v>
      </c>
      <c r="L276" s="12">
        <v>45.607894000000002</v>
      </c>
      <c r="M276" s="12">
        <v>2.2442730000000002</v>
      </c>
      <c r="N276" s="11">
        <v>41186</v>
      </c>
      <c r="O276" s="6" t="s">
        <v>60</v>
      </c>
      <c r="P276" s="29">
        <v>14.6</v>
      </c>
      <c r="Q276" s="54" t="s">
        <v>161</v>
      </c>
      <c r="R276" s="15" t="s">
        <v>67</v>
      </c>
      <c r="S276" s="16" t="s">
        <v>601</v>
      </c>
      <c r="T276" s="53" t="s">
        <v>609</v>
      </c>
      <c r="U276" s="12">
        <f t="shared" si="18"/>
        <v>14.6</v>
      </c>
      <c r="V276" s="12">
        <f t="shared" si="19"/>
        <v>7.3</v>
      </c>
      <c r="W276" s="12">
        <f t="shared" si="20"/>
        <v>0.27397260273972601</v>
      </c>
      <c r="X276" s="12">
        <f t="shared" si="21"/>
        <v>1.8765246762994934E-2</v>
      </c>
      <c r="AA276" s="12"/>
      <c r="AC276" s="12" t="s">
        <v>179</v>
      </c>
      <c r="AD276" s="12" t="s">
        <v>212</v>
      </c>
      <c r="AE276" s="12" t="s">
        <v>415</v>
      </c>
      <c r="AF276" s="12" t="s">
        <v>416</v>
      </c>
      <c r="AG276" s="12" t="s">
        <v>417</v>
      </c>
      <c r="AH276" s="12" t="s">
        <v>366</v>
      </c>
      <c r="AI276" s="12" t="s">
        <v>418</v>
      </c>
      <c r="AJ276" s="12" t="s">
        <v>419</v>
      </c>
      <c r="AK276" s="12" t="s">
        <v>368</v>
      </c>
      <c r="AL276" s="12" t="s">
        <v>420</v>
      </c>
      <c r="AM276" s="12" t="s">
        <v>347</v>
      </c>
      <c r="AN276" s="12" t="s">
        <v>421</v>
      </c>
    </row>
    <row r="277" spans="1:40" ht="15" customHeight="1" x14ac:dyDescent="0.25">
      <c r="A277" s="12">
        <v>131080015</v>
      </c>
      <c r="B277" s="22" t="s">
        <v>589</v>
      </c>
      <c r="C277" s="12" t="s">
        <v>590</v>
      </c>
      <c r="D277" s="12" t="s">
        <v>187</v>
      </c>
      <c r="E277" s="12" t="s">
        <v>66</v>
      </c>
      <c r="F277" s="9" t="s">
        <v>212</v>
      </c>
      <c r="G277" s="9" t="s">
        <v>212</v>
      </c>
      <c r="K277" s="12" t="s">
        <v>176</v>
      </c>
      <c r="L277" s="12">
        <v>45.607894000000002</v>
      </c>
      <c r="M277" s="12">
        <v>2.2442730000000002</v>
      </c>
      <c r="N277" s="11">
        <v>41186</v>
      </c>
      <c r="O277" s="6" t="s">
        <v>59</v>
      </c>
      <c r="P277" s="29">
        <v>17.2</v>
      </c>
      <c r="Q277" s="54" t="s">
        <v>161</v>
      </c>
      <c r="R277" s="15" t="s">
        <v>67</v>
      </c>
      <c r="S277" s="16" t="s">
        <v>601</v>
      </c>
      <c r="T277" s="53" t="s">
        <v>609</v>
      </c>
      <c r="U277" s="12">
        <f t="shared" si="18"/>
        <v>17.2</v>
      </c>
      <c r="V277" s="12">
        <f t="shared" si="19"/>
        <v>8.6</v>
      </c>
      <c r="W277" s="12">
        <f t="shared" si="20"/>
        <v>0.23255813953488372</v>
      </c>
      <c r="X277" s="12">
        <f t="shared" si="21"/>
        <v>1.3520822065981613E-2</v>
      </c>
      <c r="AA277" s="12"/>
      <c r="AC277" s="12" t="s">
        <v>179</v>
      </c>
      <c r="AD277" s="12" t="s">
        <v>212</v>
      </c>
      <c r="AE277" s="12" t="s">
        <v>415</v>
      </c>
      <c r="AF277" s="12" t="s">
        <v>416</v>
      </c>
      <c r="AG277" s="12" t="s">
        <v>417</v>
      </c>
      <c r="AH277" s="12" t="s">
        <v>366</v>
      </c>
      <c r="AI277" s="12" t="s">
        <v>418</v>
      </c>
      <c r="AJ277" s="12" t="s">
        <v>419</v>
      </c>
      <c r="AK277" s="12" t="s">
        <v>368</v>
      </c>
      <c r="AL277" s="12" t="s">
        <v>420</v>
      </c>
      <c r="AM277" s="12" t="s">
        <v>347</v>
      </c>
      <c r="AN277" s="12" t="s">
        <v>421</v>
      </c>
    </row>
    <row r="278" spans="1:40" ht="15" customHeight="1" x14ac:dyDescent="0.25">
      <c r="A278" s="12">
        <v>131080015</v>
      </c>
      <c r="B278" s="22" t="s">
        <v>589</v>
      </c>
      <c r="C278" s="12" t="s">
        <v>590</v>
      </c>
      <c r="D278" s="12" t="s">
        <v>187</v>
      </c>
      <c r="E278" s="12" t="s">
        <v>66</v>
      </c>
      <c r="F278" s="9" t="s">
        <v>212</v>
      </c>
      <c r="G278" s="9" t="s">
        <v>212</v>
      </c>
      <c r="K278" s="12" t="s">
        <v>176</v>
      </c>
      <c r="L278" s="12">
        <v>45.607894000000002</v>
      </c>
      <c r="M278" s="12">
        <v>2.2442730000000002</v>
      </c>
      <c r="N278" s="11">
        <v>41186</v>
      </c>
      <c r="O278" s="6" t="s">
        <v>52</v>
      </c>
      <c r="P278" s="29">
        <v>19.322171952435902</v>
      </c>
      <c r="Q278" s="54" t="s">
        <v>161</v>
      </c>
      <c r="R278" s="22" t="s">
        <v>166</v>
      </c>
      <c r="S278" s="16" t="s">
        <v>601</v>
      </c>
      <c r="T278" s="53" t="s">
        <v>609</v>
      </c>
      <c r="U278" s="12">
        <f t="shared" si="18"/>
        <v>19.322171952435902</v>
      </c>
      <c r="V278" s="12">
        <f t="shared" si="19"/>
        <v>9.6610859762179508</v>
      </c>
      <c r="W278" s="12">
        <f t="shared" si="20"/>
        <v>0.20701606474916653</v>
      </c>
      <c r="X278" s="12">
        <f t="shared" si="21"/>
        <v>1.0713912766057777E-2</v>
      </c>
      <c r="AC278" s="12" t="s">
        <v>181</v>
      </c>
      <c r="AD278" s="12" t="s">
        <v>212</v>
      </c>
      <c r="AE278" s="12" t="s">
        <v>415</v>
      </c>
      <c r="AF278" s="12" t="s">
        <v>416</v>
      </c>
      <c r="AG278" s="12" t="s">
        <v>417</v>
      </c>
      <c r="AH278" s="12" t="s">
        <v>366</v>
      </c>
      <c r="AI278" s="12" t="s">
        <v>418</v>
      </c>
      <c r="AJ278" s="12" t="s">
        <v>419</v>
      </c>
      <c r="AK278" s="12" t="s">
        <v>368</v>
      </c>
      <c r="AL278" s="12" t="s">
        <v>420</v>
      </c>
      <c r="AM278" s="12" t="s">
        <v>347</v>
      </c>
      <c r="AN278" s="12" t="s">
        <v>421</v>
      </c>
    </row>
    <row r="279" spans="1:40" ht="15" customHeight="1" x14ac:dyDescent="0.25">
      <c r="A279" s="12">
        <v>131080015</v>
      </c>
      <c r="B279" s="22" t="s">
        <v>589</v>
      </c>
      <c r="C279" s="12" t="s">
        <v>590</v>
      </c>
      <c r="D279" s="12" t="s">
        <v>187</v>
      </c>
      <c r="E279" s="12" t="s">
        <v>66</v>
      </c>
      <c r="F279" s="9" t="s">
        <v>212</v>
      </c>
      <c r="G279" s="9" t="s">
        <v>212</v>
      </c>
      <c r="K279" s="12" t="s">
        <v>176</v>
      </c>
      <c r="L279" s="12">
        <v>45.607894000000002</v>
      </c>
      <c r="M279" s="12">
        <v>2.2442730000000002</v>
      </c>
      <c r="N279" s="11">
        <v>41186</v>
      </c>
      <c r="O279" s="6" t="s">
        <v>162</v>
      </c>
      <c r="P279" s="29">
        <v>19.900000000000002</v>
      </c>
      <c r="Q279" s="54" t="s">
        <v>161</v>
      </c>
      <c r="R279" s="15" t="s">
        <v>148</v>
      </c>
      <c r="S279" s="16" t="s">
        <v>601</v>
      </c>
      <c r="T279" s="53" t="s">
        <v>609</v>
      </c>
      <c r="U279" s="12">
        <f t="shared" si="18"/>
        <v>19.900000000000002</v>
      </c>
      <c r="V279" s="12">
        <f t="shared" si="19"/>
        <v>9.9500000000000011</v>
      </c>
      <c r="W279" s="12">
        <f t="shared" si="20"/>
        <v>0.20100502512562812</v>
      </c>
      <c r="X279" s="12">
        <f t="shared" si="21"/>
        <v>1.0100755031438598E-2</v>
      </c>
      <c r="AA279" s="12"/>
      <c r="AC279" s="12" t="s">
        <v>180</v>
      </c>
      <c r="AD279" s="12" t="s">
        <v>212</v>
      </c>
      <c r="AE279" s="12" t="s">
        <v>415</v>
      </c>
      <c r="AF279" s="12" t="s">
        <v>416</v>
      </c>
      <c r="AG279" s="12" t="s">
        <v>417</v>
      </c>
      <c r="AH279" s="12" t="s">
        <v>366</v>
      </c>
      <c r="AI279" s="12" t="s">
        <v>418</v>
      </c>
      <c r="AJ279" s="12" t="s">
        <v>419</v>
      </c>
      <c r="AK279" s="12" t="s">
        <v>368</v>
      </c>
      <c r="AL279" s="12" t="s">
        <v>420</v>
      </c>
      <c r="AM279" s="12" t="s">
        <v>347</v>
      </c>
      <c r="AN279" s="12" t="s">
        <v>421</v>
      </c>
    </row>
    <row r="280" spans="1:40" ht="15" customHeight="1" x14ac:dyDescent="0.25">
      <c r="A280" s="12">
        <v>131080015</v>
      </c>
      <c r="B280" s="22" t="s">
        <v>589</v>
      </c>
      <c r="C280" s="12" t="s">
        <v>590</v>
      </c>
      <c r="D280" s="12" t="s">
        <v>187</v>
      </c>
      <c r="E280" s="12" t="s">
        <v>66</v>
      </c>
      <c r="F280" s="9" t="s">
        <v>212</v>
      </c>
      <c r="G280" s="9" t="s">
        <v>212</v>
      </c>
      <c r="K280" s="12" t="s">
        <v>176</v>
      </c>
      <c r="L280" s="12">
        <v>45.607894000000002</v>
      </c>
      <c r="M280" s="12">
        <v>2.2442730000000002</v>
      </c>
      <c r="N280" s="11">
        <v>41186</v>
      </c>
      <c r="O280" s="6" t="s">
        <v>58</v>
      </c>
      <c r="P280" s="29">
        <v>20</v>
      </c>
      <c r="Q280" s="54" t="s">
        <v>161</v>
      </c>
      <c r="R280" s="15" t="s">
        <v>67</v>
      </c>
      <c r="S280" s="16" t="s">
        <v>601</v>
      </c>
      <c r="T280" s="53" t="s">
        <v>609</v>
      </c>
      <c r="U280" s="12">
        <f t="shared" si="18"/>
        <v>20</v>
      </c>
      <c r="V280" s="12">
        <f t="shared" si="19"/>
        <v>10</v>
      </c>
      <c r="W280" s="12">
        <f t="shared" si="20"/>
        <v>0.2</v>
      </c>
      <c r="X280" s="12">
        <f t="shared" si="21"/>
        <v>0.01</v>
      </c>
      <c r="AA280" s="12"/>
      <c r="AC280" s="12" t="s">
        <v>179</v>
      </c>
      <c r="AD280" s="12" t="s">
        <v>212</v>
      </c>
      <c r="AE280" s="12" t="s">
        <v>415</v>
      </c>
      <c r="AF280" s="12" t="s">
        <v>416</v>
      </c>
      <c r="AG280" s="12" t="s">
        <v>417</v>
      </c>
      <c r="AH280" s="12" t="s">
        <v>366</v>
      </c>
      <c r="AI280" s="12" t="s">
        <v>418</v>
      </c>
      <c r="AJ280" s="12" t="s">
        <v>419</v>
      </c>
      <c r="AK280" s="12" t="s">
        <v>368</v>
      </c>
      <c r="AL280" s="12" t="s">
        <v>420</v>
      </c>
      <c r="AM280" s="12" t="s">
        <v>347</v>
      </c>
      <c r="AN280" s="12" t="s">
        <v>421</v>
      </c>
    </row>
    <row r="281" spans="1:40" ht="15" customHeight="1" x14ac:dyDescent="0.25">
      <c r="A281" s="12">
        <v>131080015</v>
      </c>
      <c r="B281" s="22" t="s">
        <v>589</v>
      </c>
      <c r="C281" s="12" t="s">
        <v>590</v>
      </c>
      <c r="D281" s="12" t="s">
        <v>187</v>
      </c>
      <c r="E281" s="12" t="s">
        <v>66</v>
      </c>
      <c r="F281" s="9" t="s">
        <v>212</v>
      </c>
      <c r="G281" s="9" t="s">
        <v>212</v>
      </c>
      <c r="K281" s="12" t="s">
        <v>176</v>
      </c>
      <c r="L281" s="12">
        <v>45.607894000000002</v>
      </c>
      <c r="M281" s="12">
        <v>2.2442730000000002</v>
      </c>
      <c r="N281" s="11">
        <v>41186</v>
      </c>
      <c r="O281" s="6" t="s">
        <v>18</v>
      </c>
      <c r="P281" s="29">
        <v>22.6</v>
      </c>
      <c r="Q281" s="12">
        <v>9.9620800000000003</v>
      </c>
      <c r="R281" s="22" t="s">
        <v>67</v>
      </c>
      <c r="S281" s="48" t="s">
        <v>161</v>
      </c>
      <c r="T281" s="53" t="s">
        <v>609</v>
      </c>
      <c r="U281" s="12">
        <f t="shared" si="18"/>
        <v>22.6</v>
      </c>
      <c r="V281" s="12">
        <f t="shared" si="19"/>
        <v>9.9620800000000003</v>
      </c>
      <c r="W281" s="12">
        <f t="shared" si="20"/>
        <v>0.22772378266735921</v>
      </c>
      <c r="X281" s="12">
        <f t="shared" si="21"/>
        <v>1.0076273569352177E-2</v>
      </c>
      <c r="AA281" s="12"/>
      <c r="AC281" s="12" t="s">
        <v>179</v>
      </c>
      <c r="AD281" s="12" t="s">
        <v>212</v>
      </c>
      <c r="AE281" s="12" t="s">
        <v>415</v>
      </c>
      <c r="AF281" s="12" t="s">
        <v>416</v>
      </c>
      <c r="AG281" s="12" t="s">
        <v>417</v>
      </c>
      <c r="AH281" s="12" t="s">
        <v>366</v>
      </c>
      <c r="AI281" s="12" t="s">
        <v>418</v>
      </c>
      <c r="AJ281" s="12" t="s">
        <v>419</v>
      </c>
      <c r="AK281" s="12" t="s">
        <v>368</v>
      </c>
      <c r="AL281" s="12" t="s">
        <v>420</v>
      </c>
      <c r="AM281" s="12" t="s">
        <v>347</v>
      </c>
      <c r="AN281" s="12" t="s">
        <v>421</v>
      </c>
    </row>
    <row r="282" spans="1:40" ht="15" customHeight="1" x14ac:dyDescent="0.25">
      <c r="A282" s="12">
        <v>131080015</v>
      </c>
      <c r="B282" s="22" t="s">
        <v>589</v>
      </c>
      <c r="C282" s="12" t="s">
        <v>590</v>
      </c>
      <c r="D282" s="12" t="s">
        <v>187</v>
      </c>
      <c r="E282" s="12" t="s">
        <v>66</v>
      </c>
      <c r="F282" s="9" t="s">
        <v>212</v>
      </c>
      <c r="G282" s="9" t="s">
        <v>212</v>
      </c>
      <c r="K282" s="12" t="s">
        <v>176</v>
      </c>
      <c r="L282" s="12">
        <v>45.607894000000002</v>
      </c>
      <c r="M282" s="12">
        <v>2.2442730000000002</v>
      </c>
      <c r="N282" s="11">
        <v>41186</v>
      </c>
      <c r="O282" s="6" t="s">
        <v>157</v>
      </c>
      <c r="P282" s="29">
        <v>34.700000000000003</v>
      </c>
      <c r="Q282" s="54" t="s">
        <v>161</v>
      </c>
      <c r="R282" s="22" t="s">
        <v>67</v>
      </c>
      <c r="S282" s="16" t="s">
        <v>601</v>
      </c>
      <c r="T282" s="53" t="s">
        <v>609</v>
      </c>
      <c r="U282" s="12">
        <f t="shared" si="18"/>
        <v>34.700000000000003</v>
      </c>
      <c r="V282" s="12">
        <f t="shared" si="19"/>
        <v>17.350000000000001</v>
      </c>
      <c r="W282" s="12">
        <f t="shared" si="20"/>
        <v>0.11527377521613832</v>
      </c>
      <c r="X282" s="12">
        <f t="shared" si="21"/>
        <v>3.3220108131451964E-3</v>
      </c>
      <c r="AA282" s="12"/>
      <c r="AC282" s="12" t="s">
        <v>179</v>
      </c>
      <c r="AD282" s="12" t="s">
        <v>212</v>
      </c>
      <c r="AE282" s="12" t="s">
        <v>415</v>
      </c>
      <c r="AF282" s="12" t="s">
        <v>416</v>
      </c>
      <c r="AG282" s="12" t="s">
        <v>417</v>
      </c>
      <c r="AH282" s="12" t="s">
        <v>366</v>
      </c>
      <c r="AI282" s="12" t="s">
        <v>418</v>
      </c>
      <c r="AJ282" s="12" t="s">
        <v>419</v>
      </c>
      <c r="AK282" s="12" t="s">
        <v>368</v>
      </c>
      <c r="AL282" s="12" t="s">
        <v>420</v>
      </c>
      <c r="AM282" s="12" t="s">
        <v>347</v>
      </c>
      <c r="AN282" s="12" t="s">
        <v>421</v>
      </c>
    </row>
    <row r="283" spans="1:40" ht="15" customHeight="1" x14ac:dyDescent="0.25">
      <c r="A283" s="12">
        <v>131080015</v>
      </c>
      <c r="B283" s="22" t="s">
        <v>589</v>
      </c>
      <c r="C283" s="12" t="s">
        <v>590</v>
      </c>
      <c r="D283" s="12" t="s">
        <v>187</v>
      </c>
      <c r="E283" s="12" t="s">
        <v>66</v>
      </c>
      <c r="F283" s="9" t="s">
        <v>212</v>
      </c>
      <c r="G283" s="9" t="s">
        <v>212</v>
      </c>
      <c r="K283" s="12" t="s">
        <v>176</v>
      </c>
      <c r="L283" s="12">
        <v>45.607894000000002</v>
      </c>
      <c r="M283" s="12">
        <v>2.2442730000000002</v>
      </c>
      <c r="N283" s="11">
        <v>41186</v>
      </c>
      <c r="O283" s="6" t="s">
        <v>17</v>
      </c>
      <c r="P283" s="29">
        <v>35.6</v>
      </c>
      <c r="Q283" s="54" t="s">
        <v>161</v>
      </c>
      <c r="R283" s="22" t="s">
        <v>67</v>
      </c>
      <c r="S283" s="16" t="s">
        <v>601</v>
      </c>
      <c r="T283" s="53" t="s">
        <v>609</v>
      </c>
      <c r="U283" s="12">
        <f t="shared" si="18"/>
        <v>35.6</v>
      </c>
      <c r="V283" s="12">
        <f t="shared" si="19"/>
        <v>17.8</v>
      </c>
      <c r="W283" s="12">
        <f t="shared" si="20"/>
        <v>0.11235955056179775</v>
      </c>
      <c r="X283" s="12">
        <f t="shared" si="21"/>
        <v>3.1561671506122962E-3</v>
      </c>
      <c r="AA283" s="12"/>
      <c r="AC283" s="12" t="s">
        <v>179</v>
      </c>
      <c r="AD283" s="12" t="s">
        <v>212</v>
      </c>
      <c r="AE283" s="12" t="s">
        <v>415</v>
      </c>
      <c r="AF283" s="12" t="s">
        <v>416</v>
      </c>
      <c r="AG283" s="12" t="s">
        <v>417</v>
      </c>
      <c r="AH283" s="12" t="s">
        <v>366</v>
      </c>
      <c r="AI283" s="12" t="s">
        <v>418</v>
      </c>
      <c r="AJ283" s="12" t="s">
        <v>419</v>
      </c>
      <c r="AK283" s="12" t="s">
        <v>368</v>
      </c>
      <c r="AL283" s="12" t="s">
        <v>420</v>
      </c>
      <c r="AM283" s="12" t="s">
        <v>347</v>
      </c>
      <c r="AN283" s="12" t="s">
        <v>421</v>
      </c>
    </row>
    <row r="284" spans="1:40" ht="15" customHeight="1" x14ac:dyDescent="0.25">
      <c r="A284" s="12">
        <v>131080015</v>
      </c>
      <c r="B284" s="22" t="s">
        <v>589</v>
      </c>
      <c r="C284" s="12" t="s">
        <v>590</v>
      </c>
      <c r="D284" s="12" t="s">
        <v>187</v>
      </c>
      <c r="E284" s="12" t="s">
        <v>66</v>
      </c>
      <c r="F284" s="9" t="s">
        <v>212</v>
      </c>
      <c r="G284" s="9" t="s">
        <v>212</v>
      </c>
      <c r="K284" s="12" t="s">
        <v>176</v>
      </c>
      <c r="L284" s="12">
        <v>45.607894000000002</v>
      </c>
      <c r="M284" s="12">
        <v>2.2442730000000002</v>
      </c>
      <c r="N284" s="11">
        <v>41186</v>
      </c>
      <c r="O284" s="6" t="s">
        <v>20</v>
      </c>
      <c r="P284" s="29">
        <v>47.9</v>
      </c>
      <c r="Q284" s="54" t="s">
        <v>161</v>
      </c>
      <c r="R284" s="22" t="s">
        <v>67</v>
      </c>
      <c r="S284" s="16" t="s">
        <v>601</v>
      </c>
      <c r="T284" s="53" t="s">
        <v>609</v>
      </c>
      <c r="U284" s="12">
        <f t="shared" si="18"/>
        <v>47.9</v>
      </c>
      <c r="V284" s="12">
        <f t="shared" si="19"/>
        <v>23.95</v>
      </c>
      <c r="W284" s="12">
        <f t="shared" si="20"/>
        <v>8.3507306889352817E-2</v>
      </c>
      <c r="X284" s="12">
        <f t="shared" si="21"/>
        <v>1.7433675759781382E-3</v>
      </c>
      <c r="AA284" s="12"/>
      <c r="AC284" s="12" t="s">
        <v>179</v>
      </c>
      <c r="AD284" s="12" t="s">
        <v>212</v>
      </c>
      <c r="AE284" s="12" t="s">
        <v>415</v>
      </c>
      <c r="AF284" s="12" t="s">
        <v>416</v>
      </c>
      <c r="AG284" s="12" t="s">
        <v>417</v>
      </c>
      <c r="AH284" s="12" t="s">
        <v>366</v>
      </c>
      <c r="AI284" s="12" t="s">
        <v>418</v>
      </c>
      <c r="AJ284" s="12" t="s">
        <v>419</v>
      </c>
      <c r="AK284" s="12" t="s">
        <v>368</v>
      </c>
      <c r="AL284" s="12" t="s">
        <v>420</v>
      </c>
      <c r="AM284" s="12" t="s">
        <v>347</v>
      </c>
      <c r="AN284" s="12" t="s">
        <v>421</v>
      </c>
    </row>
    <row r="285" spans="1:40" ht="15" customHeight="1" x14ac:dyDescent="0.25">
      <c r="A285" s="12">
        <v>131080015</v>
      </c>
      <c r="B285" s="22" t="s">
        <v>589</v>
      </c>
      <c r="C285" s="12" t="s">
        <v>590</v>
      </c>
      <c r="D285" s="12" t="s">
        <v>187</v>
      </c>
      <c r="E285" s="12" t="s">
        <v>66</v>
      </c>
      <c r="F285" s="9" t="s">
        <v>212</v>
      </c>
      <c r="G285" s="9" t="s">
        <v>212</v>
      </c>
      <c r="K285" s="12" t="s">
        <v>176</v>
      </c>
      <c r="L285" s="12">
        <v>45.607894000000002</v>
      </c>
      <c r="M285" s="12">
        <v>2.2442730000000002</v>
      </c>
      <c r="N285" s="11">
        <v>41186</v>
      </c>
      <c r="O285" s="6" t="s">
        <v>52</v>
      </c>
      <c r="P285" s="29">
        <v>94.6462715105162</v>
      </c>
      <c r="Q285" s="54" t="s">
        <v>161</v>
      </c>
      <c r="R285" s="22" t="s">
        <v>165</v>
      </c>
      <c r="S285" s="16" t="s">
        <v>601</v>
      </c>
      <c r="T285" s="53" t="s">
        <v>609</v>
      </c>
      <c r="U285" s="12">
        <f t="shared" si="18"/>
        <v>94.6462715105162</v>
      </c>
      <c r="V285" s="12">
        <f t="shared" si="19"/>
        <v>47.3231357552581</v>
      </c>
      <c r="W285" s="12">
        <f t="shared" si="20"/>
        <v>4.2262626262626286E-2</v>
      </c>
      <c r="X285" s="12">
        <f t="shared" si="21"/>
        <v>4.4653239465360729E-4</v>
      </c>
      <c r="AC285" s="12" t="s">
        <v>181</v>
      </c>
      <c r="AD285" s="12" t="s">
        <v>212</v>
      </c>
      <c r="AE285" s="12" t="s">
        <v>415</v>
      </c>
      <c r="AF285" s="12" t="s">
        <v>416</v>
      </c>
      <c r="AG285" s="12" t="s">
        <v>417</v>
      </c>
      <c r="AH285" s="12" t="s">
        <v>366</v>
      </c>
      <c r="AI285" s="12" t="s">
        <v>418</v>
      </c>
      <c r="AJ285" s="12" t="s">
        <v>419</v>
      </c>
      <c r="AK285" s="12" t="s">
        <v>368</v>
      </c>
      <c r="AL285" s="12" t="s">
        <v>420</v>
      </c>
      <c r="AM285" s="12" t="s">
        <v>347</v>
      </c>
      <c r="AN285" s="12" t="s">
        <v>421</v>
      </c>
    </row>
    <row r="286" spans="1:40" ht="15" customHeight="1" x14ac:dyDescent="0.25">
      <c r="A286" s="12">
        <v>131080015</v>
      </c>
      <c r="B286" s="22" t="s">
        <v>589</v>
      </c>
      <c r="C286" s="12" t="s">
        <v>590</v>
      </c>
      <c r="D286" s="12" t="s">
        <v>187</v>
      </c>
      <c r="E286" s="12" t="s">
        <v>66</v>
      </c>
      <c r="F286" s="9" t="s">
        <v>212</v>
      </c>
      <c r="G286" s="9" t="s">
        <v>212</v>
      </c>
      <c r="K286" s="12" t="s">
        <v>176</v>
      </c>
      <c r="L286" s="12">
        <v>45.607894000000002</v>
      </c>
      <c r="M286" s="12">
        <v>2.2442730000000002</v>
      </c>
      <c r="N286" s="11">
        <v>41186</v>
      </c>
      <c r="O286" s="6" t="s">
        <v>159</v>
      </c>
      <c r="P286" s="29">
        <v>100</v>
      </c>
      <c r="Q286" s="12">
        <v>13.35</v>
      </c>
      <c r="R286" s="22" t="s">
        <v>67</v>
      </c>
      <c r="S286" s="48" t="s">
        <v>161</v>
      </c>
      <c r="T286" s="53" t="s">
        <v>609</v>
      </c>
      <c r="U286" s="12">
        <f t="shared" si="18"/>
        <v>100</v>
      </c>
      <c r="V286" s="12">
        <f t="shared" si="19"/>
        <v>13.35</v>
      </c>
      <c r="W286" s="12">
        <f t="shared" si="20"/>
        <v>0.56109638233107495</v>
      </c>
      <c r="X286" s="12">
        <f t="shared" si="21"/>
        <v>5.6109638233107495E-3</v>
      </c>
      <c r="AA286" s="12"/>
      <c r="AC286" s="12" t="s">
        <v>179</v>
      </c>
      <c r="AD286" s="12" t="s">
        <v>212</v>
      </c>
      <c r="AE286" s="12" t="s">
        <v>415</v>
      </c>
      <c r="AF286" s="12" t="s">
        <v>416</v>
      </c>
      <c r="AG286" s="12" t="s">
        <v>417</v>
      </c>
      <c r="AH286" s="12" t="s">
        <v>366</v>
      </c>
      <c r="AI286" s="12" t="s">
        <v>418</v>
      </c>
      <c r="AJ286" s="12" t="s">
        <v>419</v>
      </c>
      <c r="AK286" s="12" t="s">
        <v>368</v>
      </c>
      <c r="AL286" s="12" t="s">
        <v>420</v>
      </c>
      <c r="AM286" s="12" t="s">
        <v>347</v>
      </c>
      <c r="AN286" s="12" t="s">
        <v>421</v>
      </c>
    </row>
    <row r="287" spans="1:40" ht="15" customHeight="1" x14ac:dyDescent="0.25">
      <c r="A287" s="12">
        <v>131080015</v>
      </c>
      <c r="B287" s="22" t="s">
        <v>589</v>
      </c>
      <c r="C287" s="12" t="s">
        <v>590</v>
      </c>
      <c r="D287" s="12" t="s">
        <v>187</v>
      </c>
      <c r="E287" s="12" t="s">
        <v>66</v>
      </c>
      <c r="F287" s="9" t="s">
        <v>212</v>
      </c>
      <c r="G287" s="9" t="s">
        <v>212</v>
      </c>
      <c r="K287" s="12" t="s">
        <v>176</v>
      </c>
      <c r="L287" s="12">
        <v>45.607894000000002</v>
      </c>
      <c r="M287" s="12">
        <v>2.2442730000000002</v>
      </c>
      <c r="N287" s="11">
        <v>41186</v>
      </c>
      <c r="O287" s="6" t="s">
        <v>15</v>
      </c>
      <c r="P287" s="29">
        <v>117</v>
      </c>
      <c r="Q287" s="12">
        <v>15.046200000000001</v>
      </c>
      <c r="R287" s="22" t="s">
        <v>67</v>
      </c>
      <c r="S287" s="48" t="s">
        <v>161</v>
      </c>
      <c r="T287" s="53" t="s">
        <v>609</v>
      </c>
      <c r="U287" s="12">
        <f t="shared" si="18"/>
        <v>117</v>
      </c>
      <c r="V287" s="12">
        <f t="shared" si="19"/>
        <v>15.046200000000001</v>
      </c>
      <c r="W287" s="12">
        <f t="shared" si="20"/>
        <v>0.51681153824344395</v>
      </c>
      <c r="X287" s="12">
        <f t="shared" si="21"/>
        <v>4.4171926345593499E-3</v>
      </c>
      <c r="AA287" s="12"/>
      <c r="AC287" s="12" t="s">
        <v>179</v>
      </c>
      <c r="AD287" s="12" t="s">
        <v>212</v>
      </c>
      <c r="AE287" s="12" t="s">
        <v>415</v>
      </c>
      <c r="AF287" s="12" t="s">
        <v>416</v>
      </c>
      <c r="AG287" s="12" t="s">
        <v>417</v>
      </c>
      <c r="AH287" s="12" t="s">
        <v>366</v>
      </c>
      <c r="AI287" s="12" t="s">
        <v>418</v>
      </c>
      <c r="AJ287" s="12" t="s">
        <v>419</v>
      </c>
      <c r="AK287" s="12" t="s">
        <v>368</v>
      </c>
      <c r="AL287" s="12" t="s">
        <v>420</v>
      </c>
      <c r="AM287" s="12" t="s">
        <v>347</v>
      </c>
      <c r="AN287" s="12" t="s">
        <v>421</v>
      </c>
    </row>
    <row r="288" spans="1:40" ht="15" customHeight="1" x14ac:dyDescent="0.25">
      <c r="A288" s="12">
        <v>131080015</v>
      </c>
      <c r="B288" s="22" t="s">
        <v>589</v>
      </c>
      <c r="C288" s="12" t="s">
        <v>590</v>
      </c>
      <c r="D288" s="12" t="s">
        <v>187</v>
      </c>
      <c r="E288" s="12" t="s">
        <v>66</v>
      </c>
      <c r="F288" s="9" t="s">
        <v>212</v>
      </c>
      <c r="G288" s="9" t="s">
        <v>212</v>
      </c>
      <c r="K288" s="12" t="s">
        <v>176</v>
      </c>
      <c r="L288" s="12">
        <v>45.607894000000002</v>
      </c>
      <c r="M288" s="12">
        <v>2.2442730000000002</v>
      </c>
      <c r="N288" s="11">
        <v>41186</v>
      </c>
      <c r="O288" s="6" t="s">
        <v>63</v>
      </c>
      <c r="P288" s="29">
        <v>183</v>
      </c>
      <c r="Q288" s="12">
        <v>22.7652</v>
      </c>
      <c r="R288" s="22" t="s">
        <v>69</v>
      </c>
      <c r="S288" s="48" t="s">
        <v>161</v>
      </c>
      <c r="T288" s="53" t="s">
        <v>609</v>
      </c>
      <c r="U288" s="12">
        <f t="shared" si="18"/>
        <v>183</v>
      </c>
      <c r="V288" s="12">
        <f t="shared" si="19"/>
        <v>22.7652</v>
      </c>
      <c r="W288" s="12">
        <f t="shared" si="20"/>
        <v>0.35310848176177739</v>
      </c>
      <c r="X288" s="12">
        <f t="shared" si="21"/>
        <v>1.9295545451463248E-3</v>
      </c>
      <c r="AA288" s="12"/>
      <c r="AC288" s="12" t="s">
        <v>179</v>
      </c>
      <c r="AD288" s="12" t="s">
        <v>212</v>
      </c>
      <c r="AE288" s="12" t="s">
        <v>415</v>
      </c>
      <c r="AF288" s="12" t="s">
        <v>416</v>
      </c>
      <c r="AG288" s="12" t="s">
        <v>417</v>
      </c>
      <c r="AH288" s="12" t="s">
        <v>366</v>
      </c>
      <c r="AI288" s="12" t="s">
        <v>418</v>
      </c>
      <c r="AJ288" s="12" t="s">
        <v>419</v>
      </c>
      <c r="AK288" s="12" t="s">
        <v>368</v>
      </c>
      <c r="AL288" s="12" t="s">
        <v>420</v>
      </c>
      <c r="AM288" s="12" t="s">
        <v>347</v>
      </c>
      <c r="AN288" s="12" t="s">
        <v>421</v>
      </c>
    </row>
    <row r="289" spans="1:40" ht="15" customHeight="1" x14ac:dyDescent="0.25">
      <c r="A289" s="12">
        <v>131080015</v>
      </c>
      <c r="B289" s="22" t="s">
        <v>589</v>
      </c>
      <c r="C289" s="12" t="s">
        <v>590</v>
      </c>
      <c r="D289" s="12" t="s">
        <v>187</v>
      </c>
      <c r="E289" s="12" t="s">
        <v>51</v>
      </c>
      <c r="F289" s="9" t="s">
        <v>212</v>
      </c>
      <c r="G289" s="9" t="s">
        <v>212</v>
      </c>
      <c r="K289" s="12" t="s">
        <v>176</v>
      </c>
      <c r="L289" s="12">
        <v>45.607894000000002</v>
      </c>
      <c r="M289" s="12">
        <v>2.2442730000000002</v>
      </c>
      <c r="N289" s="11">
        <v>41186</v>
      </c>
      <c r="O289" s="6" t="s">
        <v>52</v>
      </c>
      <c r="P289" s="29">
        <v>204.15143295199903</v>
      </c>
      <c r="Q289" s="54" t="s">
        <v>161</v>
      </c>
      <c r="R289" s="22" t="s">
        <v>53</v>
      </c>
      <c r="S289" s="16" t="s">
        <v>601</v>
      </c>
      <c r="T289" s="53" t="s">
        <v>609</v>
      </c>
      <c r="U289" s="12">
        <f t="shared" si="18"/>
        <v>204.15143295199903</v>
      </c>
      <c r="V289" s="12">
        <f t="shared" si="19"/>
        <v>102.07571647599951</v>
      </c>
      <c r="W289" s="12">
        <f t="shared" si="20"/>
        <v>1.9593298671288274E-2</v>
      </c>
      <c r="X289" s="12">
        <f t="shared" si="21"/>
        <v>9.5974338205576717E-5</v>
      </c>
      <c r="AC289" s="12" t="s">
        <v>181</v>
      </c>
      <c r="AD289" s="12" t="s">
        <v>212</v>
      </c>
      <c r="AE289" s="12" t="s">
        <v>415</v>
      </c>
      <c r="AF289" s="12" t="s">
        <v>416</v>
      </c>
      <c r="AG289" s="12" t="s">
        <v>417</v>
      </c>
      <c r="AH289" s="12" t="s">
        <v>366</v>
      </c>
      <c r="AI289" s="12" t="s">
        <v>418</v>
      </c>
      <c r="AJ289" s="12" t="s">
        <v>419</v>
      </c>
      <c r="AK289" s="12" t="s">
        <v>368</v>
      </c>
      <c r="AL289" s="12" t="s">
        <v>420</v>
      </c>
      <c r="AM289" s="12" t="s">
        <v>347</v>
      </c>
      <c r="AN289" s="12" t="s">
        <v>421</v>
      </c>
    </row>
    <row r="290" spans="1:40" ht="15" customHeight="1" x14ac:dyDescent="0.25">
      <c r="A290" s="12">
        <v>131080015</v>
      </c>
      <c r="B290" s="22" t="s">
        <v>589</v>
      </c>
      <c r="C290" s="12" t="s">
        <v>590</v>
      </c>
      <c r="D290" s="12" t="s">
        <v>187</v>
      </c>
      <c r="E290" s="12" t="s">
        <v>51</v>
      </c>
      <c r="F290" s="9" t="s">
        <v>212</v>
      </c>
      <c r="G290" s="9" t="s">
        <v>212</v>
      </c>
      <c r="K290" s="12" t="s">
        <v>176</v>
      </c>
      <c r="L290" s="12">
        <v>45.607894000000002</v>
      </c>
      <c r="M290" s="12">
        <v>2.2442730000000002</v>
      </c>
      <c r="N290" s="11">
        <v>41186</v>
      </c>
      <c r="O290" s="6" t="s">
        <v>52</v>
      </c>
      <c r="P290" s="29">
        <v>205.04908800000001</v>
      </c>
      <c r="Q290" s="54" t="s">
        <v>161</v>
      </c>
      <c r="R290" s="22" t="s">
        <v>53</v>
      </c>
      <c r="S290" s="16" t="s">
        <v>601</v>
      </c>
      <c r="T290" s="53" t="s">
        <v>609</v>
      </c>
      <c r="U290" s="12">
        <f t="shared" si="18"/>
        <v>205.04908800000001</v>
      </c>
      <c r="V290" s="12">
        <f t="shared" si="19"/>
        <v>102.52454400000001</v>
      </c>
      <c r="W290" s="12">
        <f t="shared" si="20"/>
        <v>1.950752397396666E-2</v>
      </c>
      <c r="X290" s="12">
        <f t="shared" si="21"/>
        <v>9.5135872898721014E-5</v>
      </c>
      <c r="AC290" s="12" t="s">
        <v>181</v>
      </c>
      <c r="AD290" s="12" t="s">
        <v>212</v>
      </c>
      <c r="AE290" s="12" t="s">
        <v>415</v>
      </c>
      <c r="AF290" s="12" t="s">
        <v>416</v>
      </c>
      <c r="AG290" s="12" t="s">
        <v>417</v>
      </c>
      <c r="AH290" s="12" t="s">
        <v>366</v>
      </c>
      <c r="AI290" s="12" t="s">
        <v>418</v>
      </c>
      <c r="AJ290" s="12" t="s">
        <v>419</v>
      </c>
      <c r="AK290" s="12" t="s">
        <v>368</v>
      </c>
      <c r="AL290" s="12" t="s">
        <v>420</v>
      </c>
      <c r="AM290" s="12" t="s">
        <v>347</v>
      </c>
      <c r="AN290" s="12" t="s">
        <v>421</v>
      </c>
    </row>
    <row r="291" spans="1:40" ht="15" customHeight="1" x14ac:dyDescent="0.25">
      <c r="A291" s="12">
        <v>131080015</v>
      </c>
      <c r="B291" s="22" t="s">
        <v>589</v>
      </c>
      <c r="C291" s="12" t="s">
        <v>590</v>
      </c>
      <c r="D291" s="12" t="s">
        <v>187</v>
      </c>
      <c r="E291" s="12" t="s">
        <v>66</v>
      </c>
      <c r="F291" s="9" t="s">
        <v>212</v>
      </c>
      <c r="G291" s="9" t="s">
        <v>212</v>
      </c>
      <c r="K291" s="12" t="s">
        <v>176</v>
      </c>
      <c r="L291" s="12">
        <v>45.607894000000002</v>
      </c>
      <c r="M291" s="12">
        <v>2.2442730000000002</v>
      </c>
      <c r="N291" s="11">
        <v>41186</v>
      </c>
      <c r="O291" s="6" t="s">
        <v>16</v>
      </c>
      <c r="P291" s="29">
        <v>214.64000000000001</v>
      </c>
      <c r="Q291" s="54" t="s">
        <v>161</v>
      </c>
      <c r="R291" s="15" t="s">
        <v>67</v>
      </c>
      <c r="S291" s="16" t="s">
        <v>601</v>
      </c>
      <c r="T291" s="53" t="s">
        <v>609</v>
      </c>
      <c r="U291" s="12">
        <f t="shared" si="18"/>
        <v>214.64000000000001</v>
      </c>
      <c r="V291" s="12">
        <f t="shared" si="19"/>
        <v>107.32000000000001</v>
      </c>
      <c r="W291" s="12">
        <f t="shared" si="20"/>
        <v>1.8635855385762207E-2</v>
      </c>
      <c r="X291" s="12">
        <f t="shared" si="21"/>
        <v>8.6823776489760557E-5</v>
      </c>
      <c r="AA291" s="12"/>
      <c r="AC291" s="12" t="s">
        <v>179</v>
      </c>
      <c r="AD291" s="12" t="s">
        <v>212</v>
      </c>
      <c r="AE291" s="12" t="s">
        <v>415</v>
      </c>
      <c r="AF291" s="12" t="s">
        <v>416</v>
      </c>
      <c r="AG291" s="12" t="s">
        <v>417</v>
      </c>
      <c r="AH291" s="12" t="s">
        <v>366</v>
      </c>
      <c r="AI291" s="12" t="s">
        <v>418</v>
      </c>
      <c r="AJ291" s="12" t="s">
        <v>419</v>
      </c>
      <c r="AK291" s="12" t="s">
        <v>368</v>
      </c>
      <c r="AL291" s="12" t="s">
        <v>420</v>
      </c>
      <c r="AM291" s="12" t="s">
        <v>347</v>
      </c>
      <c r="AN291" s="12" t="s">
        <v>421</v>
      </c>
    </row>
    <row r="292" spans="1:40" ht="15" customHeight="1" x14ac:dyDescent="0.25">
      <c r="A292" s="12">
        <v>131080015</v>
      </c>
      <c r="B292" s="22" t="s">
        <v>589</v>
      </c>
      <c r="C292" s="12" t="s">
        <v>590</v>
      </c>
      <c r="D292" s="12" t="s">
        <v>187</v>
      </c>
      <c r="E292" s="12" t="s">
        <v>51</v>
      </c>
      <c r="F292" s="9" t="s">
        <v>212</v>
      </c>
      <c r="G292" s="9" t="s">
        <v>212</v>
      </c>
      <c r="K292" s="12" t="s">
        <v>176</v>
      </c>
      <c r="L292" s="12">
        <v>45.607894000000002</v>
      </c>
      <c r="M292" s="12">
        <v>2.2442730000000002</v>
      </c>
      <c r="N292" s="11">
        <v>41186</v>
      </c>
      <c r="O292" s="6" t="s">
        <v>163</v>
      </c>
      <c r="P292" s="29">
        <v>313.8</v>
      </c>
      <c r="Q292" s="54" t="s">
        <v>161</v>
      </c>
      <c r="R292" s="12" t="s">
        <v>148</v>
      </c>
      <c r="S292" s="16" t="s">
        <v>601</v>
      </c>
      <c r="T292" s="53" t="s">
        <v>609</v>
      </c>
      <c r="U292" s="12">
        <f t="shared" si="18"/>
        <v>313.8</v>
      </c>
      <c r="V292" s="12">
        <f t="shared" si="19"/>
        <v>156.9</v>
      </c>
      <c r="W292" s="12">
        <f t="shared" si="20"/>
        <v>1.2746972594008922E-2</v>
      </c>
      <c r="X292" s="12">
        <f t="shared" si="21"/>
        <v>4.0621327578103643E-5</v>
      </c>
      <c r="AA292" s="12"/>
      <c r="AC292" s="12" t="s">
        <v>180</v>
      </c>
      <c r="AD292" s="12" t="s">
        <v>212</v>
      </c>
      <c r="AE292" s="12" t="s">
        <v>415</v>
      </c>
      <c r="AF292" s="12" t="s">
        <v>416</v>
      </c>
      <c r="AG292" s="12" t="s">
        <v>417</v>
      </c>
      <c r="AH292" s="12" t="s">
        <v>366</v>
      </c>
      <c r="AI292" s="12" t="s">
        <v>418</v>
      </c>
      <c r="AJ292" s="12" t="s">
        <v>419</v>
      </c>
      <c r="AK292" s="12" t="s">
        <v>368</v>
      </c>
      <c r="AL292" s="12" t="s">
        <v>420</v>
      </c>
      <c r="AM292" s="12" t="s">
        <v>347</v>
      </c>
      <c r="AN292" s="12" t="s">
        <v>421</v>
      </c>
    </row>
    <row r="293" spans="1:40" ht="15" customHeight="1" x14ac:dyDescent="0.25">
      <c r="A293" s="12">
        <v>131080015</v>
      </c>
      <c r="B293" s="22" t="s">
        <v>589</v>
      </c>
      <c r="C293" s="12" t="s">
        <v>590</v>
      </c>
      <c r="D293" s="12" t="s">
        <v>187</v>
      </c>
      <c r="E293" s="12" t="s">
        <v>164</v>
      </c>
      <c r="F293" s="9" t="s">
        <v>212</v>
      </c>
      <c r="G293" s="9" t="s">
        <v>212</v>
      </c>
      <c r="K293" s="12" t="s">
        <v>176</v>
      </c>
      <c r="L293" s="12">
        <v>45.607894000000002</v>
      </c>
      <c r="M293" s="12">
        <v>2.2442730000000002</v>
      </c>
      <c r="N293" s="11">
        <v>41186</v>
      </c>
      <c r="O293" s="6" t="s">
        <v>163</v>
      </c>
      <c r="P293" s="29">
        <v>356.5</v>
      </c>
      <c r="Q293" s="54" t="s">
        <v>161</v>
      </c>
      <c r="R293" s="15" t="s">
        <v>148</v>
      </c>
      <c r="S293" s="16" t="s">
        <v>601</v>
      </c>
      <c r="T293" s="53" t="s">
        <v>609</v>
      </c>
      <c r="U293" s="12">
        <f t="shared" si="18"/>
        <v>356.5</v>
      </c>
      <c r="V293" s="12">
        <f t="shared" si="19"/>
        <v>178.25</v>
      </c>
      <c r="W293" s="12">
        <f t="shared" si="20"/>
        <v>1.1220196353436185E-2</v>
      </c>
      <c r="X293" s="12">
        <f t="shared" si="21"/>
        <v>3.1473201552415669E-5</v>
      </c>
      <c r="AA293" s="12"/>
      <c r="AC293" s="12" t="s">
        <v>180</v>
      </c>
      <c r="AD293" s="12" t="s">
        <v>212</v>
      </c>
      <c r="AE293" s="12" t="s">
        <v>415</v>
      </c>
      <c r="AF293" s="12" t="s">
        <v>416</v>
      </c>
      <c r="AG293" s="12" t="s">
        <v>417</v>
      </c>
      <c r="AH293" s="12" t="s">
        <v>366</v>
      </c>
      <c r="AI293" s="12" t="s">
        <v>418</v>
      </c>
      <c r="AJ293" s="12" t="s">
        <v>419</v>
      </c>
      <c r="AK293" s="12" t="s">
        <v>368</v>
      </c>
      <c r="AL293" s="12" t="s">
        <v>420</v>
      </c>
      <c r="AM293" s="12" t="s">
        <v>347</v>
      </c>
      <c r="AN293" s="12" t="s">
        <v>421</v>
      </c>
    </row>
    <row r="294" spans="1:40" ht="15" customHeight="1" x14ac:dyDescent="0.25">
      <c r="A294" s="12">
        <v>131080015</v>
      </c>
      <c r="B294" s="22" t="s">
        <v>589</v>
      </c>
      <c r="C294" s="12" t="s">
        <v>590</v>
      </c>
      <c r="D294" s="12" t="s">
        <v>187</v>
      </c>
      <c r="E294" s="12" t="s">
        <v>66</v>
      </c>
      <c r="F294" s="9" t="s">
        <v>212</v>
      </c>
      <c r="G294" s="9" t="s">
        <v>212</v>
      </c>
      <c r="K294" s="12" t="s">
        <v>176</v>
      </c>
      <c r="L294" s="12">
        <v>45.607894000000002</v>
      </c>
      <c r="M294" s="12">
        <v>2.2442730000000002</v>
      </c>
      <c r="N294" s="11">
        <v>41186</v>
      </c>
      <c r="O294" s="6" t="s">
        <v>65</v>
      </c>
      <c r="P294" s="29">
        <v>403</v>
      </c>
      <c r="Q294" s="54" t="s">
        <v>161</v>
      </c>
      <c r="R294" s="22" t="s">
        <v>67</v>
      </c>
      <c r="S294" s="16" t="s">
        <v>601</v>
      </c>
      <c r="T294" s="53" t="s">
        <v>609</v>
      </c>
      <c r="U294" s="12">
        <f t="shared" si="18"/>
        <v>403</v>
      </c>
      <c r="V294" s="12">
        <f t="shared" si="19"/>
        <v>201.5</v>
      </c>
      <c r="W294" s="12">
        <f t="shared" si="20"/>
        <v>9.9255583126550868E-3</v>
      </c>
      <c r="X294" s="12">
        <f t="shared" si="21"/>
        <v>2.4629176954479123E-5</v>
      </c>
      <c r="AC294" s="12" t="s">
        <v>179</v>
      </c>
      <c r="AD294" s="12" t="s">
        <v>212</v>
      </c>
      <c r="AE294" s="12" t="s">
        <v>415</v>
      </c>
      <c r="AF294" s="12" t="s">
        <v>416</v>
      </c>
      <c r="AG294" s="12" t="s">
        <v>417</v>
      </c>
      <c r="AH294" s="12" t="s">
        <v>366</v>
      </c>
      <c r="AI294" s="12" t="s">
        <v>418</v>
      </c>
      <c r="AJ294" s="12" t="s">
        <v>419</v>
      </c>
      <c r="AK294" s="12" t="s">
        <v>368</v>
      </c>
      <c r="AL294" s="12" t="s">
        <v>420</v>
      </c>
      <c r="AM294" s="12" t="s">
        <v>347</v>
      </c>
      <c r="AN294" s="12" t="s">
        <v>421</v>
      </c>
    </row>
    <row r="295" spans="1:40" ht="15" customHeight="1" x14ac:dyDescent="0.25">
      <c r="A295" s="12">
        <v>131080015</v>
      </c>
      <c r="B295" s="22" t="s">
        <v>589</v>
      </c>
      <c r="C295" s="12" t="s">
        <v>590</v>
      </c>
      <c r="D295" s="12" t="s">
        <v>187</v>
      </c>
      <c r="E295" s="12" t="s">
        <v>66</v>
      </c>
      <c r="F295" s="9" t="s">
        <v>212</v>
      </c>
      <c r="G295" s="9" t="s">
        <v>212</v>
      </c>
      <c r="K295" s="12" t="s">
        <v>176</v>
      </c>
      <c r="L295" s="12">
        <v>45.607894000000002</v>
      </c>
      <c r="M295" s="12">
        <v>2.2442730000000002</v>
      </c>
      <c r="N295" s="11">
        <v>41186</v>
      </c>
      <c r="O295" s="6" t="s">
        <v>14</v>
      </c>
      <c r="P295" s="29">
        <v>485</v>
      </c>
      <c r="Q295" s="54" t="s">
        <v>161</v>
      </c>
      <c r="R295" s="15" t="s">
        <v>67</v>
      </c>
      <c r="S295" s="16" t="s">
        <v>601</v>
      </c>
      <c r="T295" s="53" t="s">
        <v>609</v>
      </c>
      <c r="U295" s="12">
        <f t="shared" si="18"/>
        <v>485</v>
      </c>
      <c r="V295" s="12">
        <f t="shared" si="19"/>
        <v>242.5</v>
      </c>
      <c r="W295" s="12">
        <f t="shared" si="20"/>
        <v>8.2474226804123713E-3</v>
      </c>
      <c r="X295" s="12">
        <f t="shared" si="21"/>
        <v>1.7004995217345094E-5</v>
      </c>
      <c r="AA295" s="12"/>
      <c r="AC295" s="12" t="s">
        <v>179</v>
      </c>
      <c r="AD295" s="12" t="s">
        <v>212</v>
      </c>
      <c r="AE295" s="12" t="s">
        <v>415</v>
      </c>
      <c r="AF295" s="12" t="s">
        <v>416</v>
      </c>
      <c r="AG295" s="12" t="s">
        <v>417</v>
      </c>
      <c r="AH295" s="12" t="s">
        <v>366</v>
      </c>
      <c r="AI295" s="12" t="s">
        <v>418</v>
      </c>
      <c r="AJ295" s="12" t="s">
        <v>419</v>
      </c>
      <c r="AK295" s="12" t="s">
        <v>368</v>
      </c>
      <c r="AL295" s="12" t="s">
        <v>420</v>
      </c>
      <c r="AM295" s="12" t="s">
        <v>347</v>
      </c>
      <c r="AN295" s="12" t="s">
        <v>421</v>
      </c>
    </row>
    <row r="296" spans="1:40" ht="15" customHeight="1" x14ac:dyDescent="0.25">
      <c r="A296" s="12">
        <v>131080015</v>
      </c>
      <c r="B296" s="22" t="s">
        <v>589</v>
      </c>
      <c r="C296" s="12" t="s">
        <v>590</v>
      </c>
      <c r="D296" s="12" t="s">
        <v>187</v>
      </c>
      <c r="E296" s="12" t="s">
        <v>66</v>
      </c>
      <c r="F296" s="9" t="s">
        <v>212</v>
      </c>
      <c r="G296" s="9" t="s">
        <v>212</v>
      </c>
      <c r="K296" s="12" t="s">
        <v>176</v>
      </c>
      <c r="L296" s="12">
        <v>45.607894000000002</v>
      </c>
      <c r="M296" s="12">
        <v>2.2442730000000002</v>
      </c>
      <c r="N296" s="11">
        <v>41186</v>
      </c>
      <c r="O296" s="6" t="s">
        <v>54</v>
      </c>
      <c r="P296" s="29">
        <v>515</v>
      </c>
      <c r="Q296" s="54" t="s">
        <v>161</v>
      </c>
      <c r="R296" s="15" t="s">
        <v>67</v>
      </c>
      <c r="S296" s="16" t="s">
        <v>601</v>
      </c>
      <c r="T296" s="53" t="s">
        <v>609</v>
      </c>
      <c r="U296" s="12">
        <f t="shared" si="18"/>
        <v>515</v>
      </c>
      <c r="V296" s="12">
        <f t="shared" si="19"/>
        <v>257.5</v>
      </c>
      <c r="W296" s="12">
        <f t="shared" si="20"/>
        <v>7.7669902912621356E-3</v>
      </c>
      <c r="X296" s="12">
        <f t="shared" si="21"/>
        <v>1.5081534546140071E-5</v>
      </c>
      <c r="AA296" s="12"/>
      <c r="AC296" s="12" t="s">
        <v>179</v>
      </c>
      <c r="AD296" s="12" t="s">
        <v>212</v>
      </c>
      <c r="AE296" s="12" t="s">
        <v>415</v>
      </c>
      <c r="AF296" s="12" t="s">
        <v>416</v>
      </c>
      <c r="AG296" s="12" t="s">
        <v>417</v>
      </c>
      <c r="AH296" s="12" t="s">
        <v>366</v>
      </c>
      <c r="AI296" s="12" t="s">
        <v>418</v>
      </c>
      <c r="AJ296" s="12" t="s">
        <v>419</v>
      </c>
      <c r="AK296" s="12" t="s">
        <v>368</v>
      </c>
      <c r="AL296" s="12" t="s">
        <v>420</v>
      </c>
      <c r="AM296" s="12" t="s">
        <v>347</v>
      </c>
      <c r="AN296" s="12" t="s">
        <v>421</v>
      </c>
    </row>
    <row r="297" spans="1:40" ht="15" customHeight="1" x14ac:dyDescent="0.25">
      <c r="A297" s="12">
        <v>131080015</v>
      </c>
      <c r="B297" s="22" t="s">
        <v>589</v>
      </c>
      <c r="C297" s="12" t="s">
        <v>590</v>
      </c>
      <c r="D297" s="12" t="s">
        <v>187</v>
      </c>
      <c r="E297" s="12" t="s">
        <v>164</v>
      </c>
      <c r="F297" s="9" t="s">
        <v>212</v>
      </c>
      <c r="G297" s="9" t="s">
        <v>212</v>
      </c>
      <c r="K297" s="12" t="s">
        <v>176</v>
      </c>
      <c r="L297" s="12">
        <v>45.607894000000002</v>
      </c>
      <c r="M297" s="12">
        <v>2.2442730000000002</v>
      </c>
      <c r="N297" s="11">
        <v>41186</v>
      </c>
      <c r="O297" s="6" t="s">
        <v>163</v>
      </c>
      <c r="P297" s="29">
        <v>1695.8</v>
      </c>
      <c r="Q297" s="54" t="s">
        <v>161</v>
      </c>
      <c r="R297" s="22" t="s">
        <v>148</v>
      </c>
      <c r="S297" s="16" t="s">
        <v>601</v>
      </c>
      <c r="T297" s="53" t="s">
        <v>609</v>
      </c>
      <c r="U297" s="12">
        <f t="shared" si="18"/>
        <v>1695.8</v>
      </c>
      <c r="V297" s="12">
        <f t="shared" si="19"/>
        <v>847.9</v>
      </c>
      <c r="W297" s="12">
        <f t="shared" si="20"/>
        <v>2.3587687227267368E-3</v>
      </c>
      <c r="X297" s="12">
        <f t="shared" si="21"/>
        <v>1.3909474718284804E-6</v>
      </c>
      <c r="AA297" s="12"/>
      <c r="AC297" s="12" t="s">
        <v>180</v>
      </c>
      <c r="AD297" s="12" t="s">
        <v>212</v>
      </c>
      <c r="AE297" s="12" t="s">
        <v>415</v>
      </c>
      <c r="AF297" s="12" t="s">
        <v>416</v>
      </c>
      <c r="AG297" s="12" t="s">
        <v>417</v>
      </c>
      <c r="AH297" s="12" t="s">
        <v>366</v>
      </c>
      <c r="AI297" s="12" t="s">
        <v>418</v>
      </c>
      <c r="AJ297" s="12" t="s">
        <v>419</v>
      </c>
      <c r="AK297" s="12" t="s">
        <v>368</v>
      </c>
      <c r="AL297" s="12" t="s">
        <v>420</v>
      </c>
      <c r="AM297" s="12" t="s">
        <v>347</v>
      </c>
      <c r="AN297" s="12" t="s">
        <v>421</v>
      </c>
    </row>
    <row r="298" spans="1:40" ht="15" customHeight="1" x14ac:dyDescent="0.25">
      <c r="A298" s="12">
        <v>131080015</v>
      </c>
      <c r="B298" s="22" t="s">
        <v>589</v>
      </c>
      <c r="C298" s="12" t="s">
        <v>590</v>
      </c>
      <c r="D298" s="12" t="s">
        <v>187</v>
      </c>
      <c r="E298" s="12" t="s">
        <v>66</v>
      </c>
      <c r="F298" s="9" t="s">
        <v>212</v>
      </c>
      <c r="G298" s="9" t="s">
        <v>212</v>
      </c>
      <c r="K298" s="12" t="s">
        <v>176</v>
      </c>
      <c r="L298" s="12">
        <v>45.607894000000002</v>
      </c>
      <c r="M298" s="12">
        <v>2.2442730000000002</v>
      </c>
      <c r="N298" s="11">
        <v>41186</v>
      </c>
      <c r="O298" s="6" t="s">
        <v>10</v>
      </c>
      <c r="P298" s="29">
        <v>5670</v>
      </c>
      <c r="Q298" s="12">
        <v>705.34800000000007</v>
      </c>
      <c r="R298" s="22" t="s">
        <v>67</v>
      </c>
      <c r="S298" s="48" t="s">
        <v>161</v>
      </c>
      <c r="T298" s="53" t="s">
        <v>609</v>
      </c>
      <c r="U298" s="12">
        <f t="shared" si="18"/>
        <v>5670</v>
      </c>
      <c r="V298" s="12">
        <f t="shared" si="19"/>
        <v>705.34800000000007</v>
      </c>
      <c r="W298" s="12">
        <f t="shared" si="20"/>
        <v>1.1396622956332498E-2</v>
      </c>
      <c r="X298" s="12">
        <f t="shared" si="21"/>
        <v>2.0099864120515869E-6</v>
      </c>
      <c r="AC298" s="12" t="s">
        <v>179</v>
      </c>
      <c r="AD298" s="12" t="s">
        <v>212</v>
      </c>
      <c r="AE298" s="12" t="s">
        <v>415</v>
      </c>
      <c r="AF298" s="12" t="s">
        <v>416</v>
      </c>
      <c r="AG298" s="12" t="s">
        <v>417</v>
      </c>
      <c r="AH298" s="12" t="s">
        <v>366</v>
      </c>
      <c r="AI298" s="12" t="s">
        <v>418</v>
      </c>
      <c r="AJ298" s="12" t="s">
        <v>419</v>
      </c>
      <c r="AK298" s="12" t="s">
        <v>368</v>
      </c>
      <c r="AL298" s="12" t="s">
        <v>420</v>
      </c>
      <c r="AM298" s="12" t="s">
        <v>347</v>
      </c>
      <c r="AN298" s="12" t="s">
        <v>421</v>
      </c>
    </row>
    <row r="299" spans="1:40" ht="15" customHeight="1" x14ac:dyDescent="0.25">
      <c r="A299" s="12">
        <v>131080016</v>
      </c>
      <c r="B299" s="12" t="s">
        <v>591</v>
      </c>
      <c r="C299" s="12" t="s">
        <v>592</v>
      </c>
      <c r="D299" s="12" t="s">
        <v>161</v>
      </c>
      <c r="E299" s="12" t="s">
        <v>66</v>
      </c>
      <c r="F299" s="10" t="s">
        <v>213</v>
      </c>
      <c r="G299" s="10" t="s">
        <v>213</v>
      </c>
      <c r="K299" s="12" t="s">
        <v>174</v>
      </c>
      <c r="L299" s="12">
        <v>45.63353</v>
      </c>
      <c r="M299" s="12">
        <v>2.1015980000000001</v>
      </c>
      <c r="N299" s="11">
        <v>41186.729861111111</v>
      </c>
      <c r="O299" s="6" t="s">
        <v>167</v>
      </c>
      <c r="P299" s="29">
        <v>0.50483999999999996</v>
      </c>
      <c r="Q299" s="54" t="s">
        <v>161</v>
      </c>
      <c r="R299" s="15" t="s">
        <v>148</v>
      </c>
      <c r="S299" s="16" t="s">
        <v>601</v>
      </c>
      <c r="T299" s="53" t="s">
        <v>161</v>
      </c>
      <c r="U299" s="12">
        <f t="shared" si="18"/>
        <v>0.50483999999999996</v>
      </c>
      <c r="V299" s="12">
        <f t="shared" si="19"/>
        <v>0.25241999999999998</v>
      </c>
      <c r="W299" s="12">
        <f t="shared" si="20"/>
        <v>7.9233024324538466</v>
      </c>
      <c r="X299" s="12">
        <f t="shared" si="21"/>
        <v>15.694680359032263</v>
      </c>
      <c r="AA299" s="12"/>
      <c r="AC299" s="12" t="s">
        <v>183</v>
      </c>
      <c r="AD299" s="12" t="s">
        <v>213</v>
      </c>
      <c r="AE299" s="12" t="s">
        <v>550</v>
      </c>
      <c r="AF299" s="12" t="s">
        <v>551</v>
      </c>
      <c r="AG299" s="12" t="s">
        <v>373</v>
      </c>
      <c r="AH299" s="12" t="s">
        <v>374</v>
      </c>
      <c r="AI299" s="12" t="s">
        <v>375</v>
      </c>
      <c r="AJ299" s="12" t="s">
        <v>376</v>
      </c>
      <c r="AK299" s="12" t="s">
        <v>368</v>
      </c>
      <c r="AL299" s="12">
        <v>17</v>
      </c>
      <c r="AM299" s="12" t="s">
        <v>377</v>
      </c>
      <c r="AN299" s="12" t="s">
        <v>552</v>
      </c>
    </row>
    <row r="300" spans="1:40" ht="15" customHeight="1" x14ac:dyDescent="0.25">
      <c r="A300" s="12">
        <v>131080016</v>
      </c>
      <c r="B300" s="12" t="s">
        <v>591</v>
      </c>
      <c r="C300" s="12" t="s">
        <v>592</v>
      </c>
      <c r="D300" s="12" t="s">
        <v>161</v>
      </c>
      <c r="E300" s="12" t="s">
        <v>66</v>
      </c>
      <c r="F300" s="10" t="s">
        <v>213</v>
      </c>
      <c r="G300" s="10" t="s">
        <v>213</v>
      </c>
      <c r="K300" s="12" t="s">
        <v>174</v>
      </c>
      <c r="L300" s="12">
        <v>45.63353</v>
      </c>
      <c r="M300" s="12">
        <v>2.1015980000000001</v>
      </c>
      <c r="N300" s="11">
        <v>41186.729861111111</v>
      </c>
      <c r="O300" s="6" t="s">
        <v>22</v>
      </c>
      <c r="P300" s="29">
        <v>0.74630000000000007</v>
      </c>
      <c r="Q300" s="12">
        <v>0.649281</v>
      </c>
      <c r="R300" s="22" t="s">
        <v>67</v>
      </c>
      <c r="S300" s="48" t="s">
        <v>161</v>
      </c>
      <c r="T300" s="53" t="s">
        <v>161</v>
      </c>
      <c r="U300" s="12">
        <f t="shared" si="18"/>
        <v>0.74630000000000007</v>
      </c>
      <c r="V300" s="12">
        <f t="shared" si="19"/>
        <v>0.649281</v>
      </c>
      <c r="W300" s="12">
        <f t="shared" si="20"/>
        <v>1.7703048254243108</v>
      </c>
      <c r="X300" s="12">
        <f t="shared" si="21"/>
        <v>2.3721088374974015</v>
      </c>
      <c r="AA300" s="12"/>
      <c r="AC300" s="12" t="s">
        <v>185</v>
      </c>
      <c r="AD300" s="12" t="s">
        <v>213</v>
      </c>
      <c r="AE300" s="12" t="s">
        <v>550</v>
      </c>
      <c r="AF300" s="12" t="s">
        <v>551</v>
      </c>
      <c r="AG300" s="12" t="s">
        <v>373</v>
      </c>
      <c r="AH300" s="12" t="s">
        <v>374</v>
      </c>
      <c r="AI300" s="12" t="s">
        <v>375</v>
      </c>
      <c r="AJ300" s="12" t="s">
        <v>376</v>
      </c>
      <c r="AK300" s="12" t="s">
        <v>368</v>
      </c>
      <c r="AL300" s="12">
        <v>17</v>
      </c>
      <c r="AM300" s="12" t="s">
        <v>377</v>
      </c>
      <c r="AN300" s="12" t="s">
        <v>552</v>
      </c>
    </row>
    <row r="301" spans="1:40" ht="15" customHeight="1" x14ac:dyDescent="0.25">
      <c r="A301" s="12">
        <v>131080016</v>
      </c>
      <c r="B301" s="12" t="s">
        <v>591</v>
      </c>
      <c r="C301" s="12" t="s">
        <v>592</v>
      </c>
      <c r="D301" s="12" t="s">
        <v>161</v>
      </c>
      <c r="E301" s="12" t="s">
        <v>51</v>
      </c>
      <c r="F301" s="10" t="s">
        <v>213</v>
      </c>
      <c r="G301" s="10" t="s">
        <v>213</v>
      </c>
      <c r="K301" s="12" t="s">
        <v>174</v>
      </c>
      <c r="L301" s="12">
        <v>45.63353</v>
      </c>
      <c r="M301" s="12">
        <v>2.1015980000000001</v>
      </c>
      <c r="N301" s="11">
        <v>41186.729861111111</v>
      </c>
      <c r="O301" s="6" t="s">
        <v>21</v>
      </c>
      <c r="P301" s="29">
        <v>1.048</v>
      </c>
      <c r="Q301" s="12">
        <v>0.45378399999999997</v>
      </c>
      <c r="R301" s="15" t="s">
        <v>11</v>
      </c>
      <c r="S301" s="48" t="s">
        <v>161</v>
      </c>
      <c r="T301" s="53" t="s">
        <v>161</v>
      </c>
      <c r="U301" s="12">
        <f t="shared" si="18"/>
        <v>1.048</v>
      </c>
      <c r="V301" s="12">
        <f t="shared" si="19"/>
        <v>0.45378399999999997</v>
      </c>
      <c r="W301" s="12">
        <f t="shared" si="20"/>
        <v>5.0893570997895505</v>
      </c>
      <c r="X301" s="12">
        <f t="shared" si="21"/>
        <v>4.8562567746083491</v>
      </c>
      <c r="AA301" s="12"/>
      <c r="AC301" s="12" t="s">
        <v>179</v>
      </c>
      <c r="AD301" s="12" t="s">
        <v>213</v>
      </c>
      <c r="AE301" s="12" t="s">
        <v>550</v>
      </c>
      <c r="AF301" s="12" t="s">
        <v>551</v>
      </c>
      <c r="AG301" s="12" t="s">
        <v>373</v>
      </c>
      <c r="AH301" s="12" t="s">
        <v>374</v>
      </c>
      <c r="AI301" s="12" t="s">
        <v>375</v>
      </c>
      <c r="AJ301" s="12" t="s">
        <v>376</v>
      </c>
      <c r="AK301" s="12" t="s">
        <v>368</v>
      </c>
      <c r="AL301" s="12">
        <v>17</v>
      </c>
      <c r="AM301" s="12" t="s">
        <v>377</v>
      </c>
      <c r="AN301" s="12" t="s">
        <v>552</v>
      </c>
    </row>
    <row r="302" spans="1:40" ht="15" customHeight="1" x14ac:dyDescent="0.25">
      <c r="A302" s="12">
        <v>131080016</v>
      </c>
      <c r="B302" s="12" t="s">
        <v>591</v>
      </c>
      <c r="C302" s="12" t="s">
        <v>592</v>
      </c>
      <c r="D302" s="12" t="s">
        <v>161</v>
      </c>
      <c r="E302" s="12" t="s">
        <v>51</v>
      </c>
      <c r="F302" s="10" t="s">
        <v>213</v>
      </c>
      <c r="G302" s="10" t="s">
        <v>213</v>
      </c>
      <c r="K302" s="12" t="s">
        <v>174</v>
      </c>
      <c r="L302" s="12">
        <v>45.63353</v>
      </c>
      <c r="M302" s="12">
        <v>2.1015980000000001</v>
      </c>
      <c r="N302" s="11">
        <v>41186.729861111111</v>
      </c>
      <c r="O302" s="6" t="s">
        <v>57</v>
      </c>
      <c r="P302" s="29">
        <v>1.07</v>
      </c>
      <c r="Q302" s="54" t="s">
        <v>161</v>
      </c>
      <c r="R302" s="12" t="s">
        <v>11</v>
      </c>
      <c r="S302" s="16" t="s">
        <v>601</v>
      </c>
      <c r="T302" s="53" t="s">
        <v>161</v>
      </c>
      <c r="U302" s="12">
        <f t="shared" si="18"/>
        <v>1.07</v>
      </c>
      <c r="V302" s="12">
        <f t="shared" si="19"/>
        <v>0.53500000000000003</v>
      </c>
      <c r="W302" s="12">
        <f t="shared" si="20"/>
        <v>3.7383177570093458</v>
      </c>
      <c r="X302" s="12">
        <f t="shared" si="21"/>
        <v>3.4937549130928462</v>
      </c>
      <c r="AA302" s="12"/>
      <c r="AC302" s="12" t="s">
        <v>179</v>
      </c>
      <c r="AD302" s="12" t="s">
        <v>213</v>
      </c>
      <c r="AE302" s="12" t="s">
        <v>550</v>
      </c>
      <c r="AF302" s="12" t="s">
        <v>551</v>
      </c>
      <c r="AG302" s="12" t="s">
        <v>373</v>
      </c>
      <c r="AH302" s="12" t="s">
        <v>374</v>
      </c>
      <c r="AI302" s="12" t="s">
        <v>375</v>
      </c>
      <c r="AJ302" s="12" t="s">
        <v>376</v>
      </c>
      <c r="AK302" s="12" t="s">
        <v>368</v>
      </c>
      <c r="AL302" s="12">
        <v>17</v>
      </c>
      <c r="AM302" s="12" t="s">
        <v>377</v>
      </c>
      <c r="AN302" s="12" t="s">
        <v>552</v>
      </c>
    </row>
    <row r="303" spans="1:40" ht="15" customHeight="1" x14ac:dyDescent="0.25">
      <c r="A303" s="12">
        <v>131080016</v>
      </c>
      <c r="B303" s="12" t="s">
        <v>591</v>
      </c>
      <c r="C303" s="12" t="s">
        <v>592</v>
      </c>
      <c r="D303" s="12" t="s">
        <v>161</v>
      </c>
      <c r="E303" s="12" t="s">
        <v>51</v>
      </c>
      <c r="F303" s="10" t="s">
        <v>213</v>
      </c>
      <c r="G303" s="10" t="s">
        <v>213</v>
      </c>
      <c r="K303" s="12" t="s">
        <v>174</v>
      </c>
      <c r="L303" s="12">
        <v>45.63353</v>
      </c>
      <c r="M303" s="12">
        <v>2.1015980000000001</v>
      </c>
      <c r="N303" s="11">
        <v>41186.729861111111</v>
      </c>
      <c r="O303" s="6" t="s">
        <v>61</v>
      </c>
      <c r="P303" s="29">
        <v>1.1300000000000001</v>
      </c>
      <c r="Q303" s="54" t="s">
        <v>161</v>
      </c>
      <c r="R303" s="22" t="s">
        <v>11</v>
      </c>
      <c r="S303" s="16" t="s">
        <v>601</v>
      </c>
      <c r="T303" s="53" t="s">
        <v>161</v>
      </c>
      <c r="U303" s="12">
        <f t="shared" si="18"/>
        <v>1.1300000000000001</v>
      </c>
      <c r="V303" s="12">
        <f t="shared" si="19"/>
        <v>0.56500000000000006</v>
      </c>
      <c r="W303" s="12">
        <f t="shared" si="20"/>
        <v>3.5398230088495568</v>
      </c>
      <c r="X303" s="12">
        <f t="shared" si="21"/>
        <v>3.1325867334951827</v>
      </c>
      <c r="AA303" s="12"/>
      <c r="AC303" s="12" t="s">
        <v>179</v>
      </c>
      <c r="AD303" s="12" t="s">
        <v>213</v>
      </c>
      <c r="AE303" s="12" t="s">
        <v>550</v>
      </c>
      <c r="AF303" s="12" t="s">
        <v>551</v>
      </c>
      <c r="AG303" s="12" t="s">
        <v>373</v>
      </c>
      <c r="AH303" s="12" t="s">
        <v>374</v>
      </c>
      <c r="AI303" s="12" t="s">
        <v>375</v>
      </c>
      <c r="AJ303" s="12" t="s">
        <v>376</v>
      </c>
      <c r="AK303" s="12" t="s">
        <v>368</v>
      </c>
      <c r="AL303" s="12">
        <v>17</v>
      </c>
      <c r="AM303" s="12" t="s">
        <v>377</v>
      </c>
      <c r="AN303" s="12" t="s">
        <v>552</v>
      </c>
    </row>
    <row r="304" spans="1:40" ht="15" customHeight="1" x14ac:dyDescent="0.25">
      <c r="A304" s="12">
        <v>131080016</v>
      </c>
      <c r="B304" s="12" t="s">
        <v>591</v>
      </c>
      <c r="C304" s="12" t="s">
        <v>592</v>
      </c>
      <c r="D304" s="12" t="s">
        <v>161</v>
      </c>
      <c r="E304" s="12" t="s">
        <v>51</v>
      </c>
      <c r="F304" s="10" t="s">
        <v>213</v>
      </c>
      <c r="G304" s="10" t="s">
        <v>213</v>
      </c>
      <c r="K304" s="12" t="s">
        <v>174</v>
      </c>
      <c r="L304" s="12">
        <v>45.63353</v>
      </c>
      <c r="M304" s="12">
        <v>2.1015980000000001</v>
      </c>
      <c r="N304" s="11">
        <v>41186.729861111111</v>
      </c>
      <c r="O304" s="6" t="s">
        <v>22</v>
      </c>
      <c r="P304" s="29">
        <v>1.1500000000000001</v>
      </c>
      <c r="Q304" s="54" t="s">
        <v>161</v>
      </c>
      <c r="R304" s="22" t="s">
        <v>11</v>
      </c>
      <c r="S304" s="16" t="s">
        <v>601</v>
      </c>
      <c r="T304" s="53" t="s">
        <v>161</v>
      </c>
      <c r="U304" s="12">
        <f t="shared" si="18"/>
        <v>1.1500000000000001</v>
      </c>
      <c r="V304" s="12">
        <f t="shared" si="19"/>
        <v>0.57500000000000007</v>
      </c>
      <c r="W304" s="12">
        <f t="shared" si="20"/>
        <v>3.4782608695652173</v>
      </c>
      <c r="X304" s="12">
        <f t="shared" si="21"/>
        <v>3.0245746691871451</v>
      </c>
      <c r="AA304" s="12"/>
      <c r="AC304" s="12" t="s">
        <v>179</v>
      </c>
      <c r="AD304" s="12" t="s">
        <v>213</v>
      </c>
      <c r="AE304" s="12" t="s">
        <v>550</v>
      </c>
      <c r="AF304" s="12" t="s">
        <v>551</v>
      </c>
      <c r="AG304" s="12" t="s">
        <v>373</v>
      </c>
      <c r="AH304" s="12" t="s">
        <v>374</v>
      </c>
      <c r="AI304" s="12" t="s">
        <v>375</v>
      </c>
      <c r="AJ304" s="12" t="s">
        <v>376</v>
      </c>
      <c r="AK304" s="12" t="s">
        <v>368</v>
      </c>
      <c r="AL304" s="12">
        <v>17</v>
      </c>
      <c r="AM304" s="12" t="s">
        <v>377</v>
      </c>
      <c r="AN304" s="12" t="s">
        <v>552</v>
      </c>
    </row>
    <row r="305" spans="1:40" ht="15" customHeight="1" x14ac:dyDescent="0.25">
      <c r="A305" s="12">
        <v>131080016</v>
      </c>
      <c r="B305" s="12" t="s">
        <v>591</v>
      </c>
      <c r="C305" s="12" t="s">
        <v>592</v>
      </c>
      <c r="D305" s="12" t="s">
        <v>161</v>
      </c>
      <c r="E305" s="12" t="s">
        <v>51</v>
      </c>
      <c r="F305" s="10" t="s">
        <v>213</v>
      </c>
      <c r="G305" s="10" t="s">
        <v>213</v>
      </c>
      <c r="K305" s="12" t="s">
        <v>174</v>
      </c>
      <c r="L305" s="12">
        <v>45.63353</v>
      </c>
      <c r="M305" s="12">
        <v>2.1015980000000001</v>
      </c>
      <c r="N305" s="11">
        <v>41186.729861111111</v>
      </c>
      <c r="O305" s="6" t="s">
        <v>55</v>
      </c>
      <c r="P305" s="29">
        <v>1.33</v>
      </c>
      <c r="Q305" s="54" t="s">
        <v>161</v>
      </c>
      <c r="R305" s="22" t="s">
        <v>11</v>
      </c>
      <c r="S305" s="16" t="s">
        <v>601</v>
      </c>
      <c r="T305" s="53" t="s">
        <v>161</v>
      </c>
      <c r="U305" s="12">
        <f t="shared" si="18"/>
        <v>1.33</v>
      </c>
      <c r="V305" s="12">
        <f t="shared" si="19"/>
        <v>0.66500000000000004</v>
      </c>
      <c r="W305" s="12">
        <f t="shared" si="20"/>
        <v>3.007518796992481</v>
      </c>
      <c r="X305" s="12">
        <f t="shared" si="21"/>
        <v>2.2612923285657751</v>
      </c>
      <c r="AA305" s="12"/>
      <c r="AC305" s="12" t="s">
        <v>179</v>
      </c>
      <c r="AD305" s="12" t="s">
        <v>213</v>
      </c>
      <c r="AE305" s="12" t="s">
        <v>550</v>
      </c>
      <c r="AF305" s="12" t="s">
        <v>551</v>
      </c>
      <c r="AG305" s="12" t="s">
        <v>373</v>
      </c>
      <c r="AH305" s="12" t="s">
        <v>374</v>
      </c>
      <c r="AI305" s="12" t="s">
        <v>375</v>
      </c>
      <c r="AJ305" s="12" t="s">
        <v>376</v>
      </c>
      <c r="AK305" s="12" t="s">
        <v>368</v>
      </c>
      <c r="AL305" s="12">
        <v>17</v>
      </c>
      <c r="AM305" s="12" t="s">
        <v>377</v>
      </c>
      <c r="AN305" s="12" t="s">
        <v>552</v>
      </c>
    </row>
    <row r="306" spans="1:40" ht="15" customHeight="1" x14ac:dyDescent="0.25">
      <c r="A306" s="12">
        <v>131080016</v>
      </c>
      <c r="B306" s="12" t="s">
        <v>591</v>
      </c>
      <c r="C306" s="12" t="s">
        <v>592</v>
      </c>
      <c r="D306" s="12" t="s">
        <v>161</v>
      </c>
      <c r="E306" s="12" t="s">
        <v>51</v>
      </c>
      <c r="F306" s="10" t="s">
        <v>213</v>
      </c>
      <c r="G306" s="10" t="s">
        <v>213</v>
      </c>
      <c r="K306" s="12" t="s">
        <v>174</v>
      </c>
      <c r="L306" s="12">
        <v>45.63353</v>
      </c>
      <c r="M306" s="12">
        <v>2.1015980000000001</v>
      </c>
      <c r="N306" s="11">
        <v>41186.729861111111</v>
      </c>
      <c r="O306" s="6" t="s">
        <v>19</v>
      </c>
      <c r="P306" s="29">
        <v>1.367</v>
      </c>
      <c r="Q306" s="12">
        <v>0.68760100000000002</v>
      </c>
      <c r="R306" s="22" t="s">
        <v>11</v>
      </c>
      <c r="S306" s="48" t="s">
        <v>161</v>
      </c>
      <c r="T306" s="53" t="s">
        <v>161</v>
      </c>
      <c r="U306" s="12">
        <f t="shared" si="18"/>
        <v>1.367</v>
      </c>
      <c r="V306" s="12">
        <f t="shared" si="19"/>
        <v>0.68760100000000002</v>
      </c>
      <c r="W306" s="12">
        <f t="shared" si="20"/>
        <v>2.8913157057312899</v>
      </c>
      <c r="X306" s="12">
        <f t="shared" si="21"/>
        <v>2.1150809844413239</v>
      </c>
      <c r="AA306" s="12"/>
      <c r="AC306" s="12" t="s">
        <v>179</v>
      </c>
      <c r="AD306" s="12" t="s">
        <v>213</v>
      </c>
      <c r="AE306" s="12" t="s">
        <v>550</v>
      </c>
      <c r="AF306" s="12" t="s">
        <v>551</v>
      </c>
      <c r="AG306" s="12" t="s">
        <v>373</v>
      </c>
      <c r="AH306" s="12" t="s">
        <v>374</v>
      </c>
      <c r="AI306" s="12" t="s">
        <v>375</v>
      </c>
      <c r="AJ306" s="12" t="s">
        <v>376</v>
      </c>
      <c r="AK306" s="12" t="s">
        <v>368</v>
      </c>
      <c r="AL306" s="12">
        <v>17</v>
      </c>
      <c r="AM306" s="12" t="s">
        <v>377</v>
      </c>
      <c r="AN306" s="12" t="s">
        <v>552</v>
      </c>
    </row>
    <row r="307" spans="1:40" ht="15" customHeight="1" x14ac:dyDescent="0.25">
      <c r="A307" s="12">
        <v>131080016</v>
      </c>
      <c r="B307" s="12" t="s">
        <v>591</v>
      </c>
      <c r="C307" s="12" t="s">
        <v>592</v>
      </c>
      <c r="D307" s="12" t="s">
        <v>161</v>
      </c>
      <c r="E307" s="12" t="s">
        <v>51</v>
      </c>
      <c r="F307" s="10" t="s">
        <v>213</v>
      </c>
      <c r="G307" s="10" t="s">
        <v>213</v>
      </c>
      <c r="K307" s="12" t="s">
        <v>174</v>
      </c>
      <c r="L307" s="12">
        <v>45.63353</v>
      </c>
      <c r="M307" s="12">
        <v>2.1015980000000001</v>
      </c>
      <c r="N307" s="11">
        <v>41186.729861111111</v>
      </c>
      <c r="O307" s="6" t="s">
        <v>56</v>
      </c>
      <c r="P307" s="29">
        <v>1.67</v>
      </c>
      <c r="Q307" s="54" t="s">
        <v>161</v>
      </c>
      <c r="R307" s="22" t="s">
        <v>11</v>
      </c>
      <c r="S307" s="16" t="s">
        <v>601</v>
      </c>
      <c r="T307" s="53" t="s">
        <v>161</v>
      </c>
      <c r="U307" s="12">
        <f t="shared" si="18"/>
        <v>1.67</v>
      </c>
      <c r="V307" s="12">
        <f t="shared" si="19"/>
        <v>0.83499999999999996</v>
      </c>
      <c r="W307" s="12">
        <f t="shared" si="20"/>
        <v>2.3952095808383231</v>
      </c>
      <c r="X307" s="12">
        <f t="shared" si="21"/>
        <v>1.4342572340349242</v>
      </c>
      <c r="AA307" s="12"/>
      <c r="AC307" s="12" t="s">
        <v>179</v>
      </c>
      <c r="AD307" s="12" t="s">
        <v>213</v>
      </c>
      <c r="AE307" s="12" t="s">
        <v>550</v>
      </c>
      <c r="AF307" s="12" t="s">
        <v>551</v>
      </c>
      <c r="AG307" s="12" t="s">
        <v>373</v>
      </c>
      <c r="AH307" s="12" t="s">
        <v>374</v>
      </c>
      <c r="AI307" s="12" t="s">
        <v>375</v>
      </c>
      <c r="AJ307" s="12" t="s">
        <v>376</v>
      </c>
      <c r="AK307" s="12" t="s">
        <v>368</v>
      </c>
      <c r="AL307" s="12">
        <v>17</v>
      </c>
      <c r="AM307" s="12" t="s">
        <v>377</v>
      </c>
      <c r="AN307" s="12" t="s">
        <v>552</v>
      </c>
    </row>
    <row r="308" spans="1:40" ht="15" customHeight="1" x14ac:dyDescent="0.25">
      <c r="A308" s="12">
        <v>131080016</v>
      </c>
      <c r="B308" s="12" t="s">
        <v>591</v>
      </c>
      <c r="C308" s="12" t="s">
        <v>592</v>
      </c>
      <c r="D308" s="12" t="s">
        <v>161</v>
      </c>
      <c r="E308" s="12" t="s">
        <v>51</v>
      </c>
      <c r="F308" s="10" t="s">
        <v>213</v>
      </c>
      <c r="G308" s="10" t="s">
        <v>213</v>
      </c>
      <c r="K308" s="12" t="s">
        <v>174</v>
      </c>
      <c r="L308" s="12">
        <v>45.63353</v>
      </c>
      <c r="M308" s="12">
        <v>2.1015980000000001</v>
      </c>
      <c r="N308" s="11">
        <v>41186.729861111111</v>
      </c>
      <c r="O308" s="6" t="s">
        <v>159</v>
      </c>
      <c r="P308" s="29">
        <v>1.984</v>
      </c>
      <c r="Q308" s="12">
        <v>0.80748799999999998</v>
      </c>
      <c r="R308" s="22" t="s">
        <v>11</v>
      </c>
      <c r="S308" s="48" t="s">
        <v>161</v>
      </c>
      <c r="T308" s="53" t="s">
        <v>161</v>
      </c>
      <c r="U308" s="12">
        <f t="shared" si="18"/>
        <v>1.984</v>
      </c>
      <c r="V308" s="12">
        <f t="shared" si="19"/>
        <v>0.80748799999999998</v>
      </c>
      <c r="W308" s="12">
        <f t="shared" si="20"/>
        <v>3.0427727186069102</v>
      </c>
      <c r="X308" s="12">
        <f t="shared" si="21"/>
        <v>1.5336556041365477</v>
      </c>
      <c r="AA308" s="12"/>
      <c r="AC308" s="12" t="s">
        <v>179</v>
      </c>
      <c r="AD308" s="12" t="s">
        <v>213</v>
      </c>
      <c r="AE308" s="12" t="s">
        <v>550</v>
      </c>
      <c r="AF308" s="12" t="s">
        <v>551</v>
      </c>
      <c r="AG308" s="12" t="s">
        <v>373</v>
      </c>
      <c r="AH308" s="12" t="s">
        <v>374</v>
      </c>
      <c r="AI308" s="12" t="s">
        <v>375</v>
      </c>
      <c r="AJ308" s="12" t="s">
        <v>376</v>
      </c>
      <c r="AK308" s="12" t="s">
        <v>368</v>
      </c>
      <c r="AL308" s="12">
        <v>17</v>
      </c>
      <c r="AM308" s="12" t="s">
        <v>377</v>
      </c>
      <c r="AN308" s="12" t="s">
        <v>552</v>
      </c>
    </row>
    <row r="309" spans="1:40" ht="15" customHeight="1" x14ac:dyDescent="0.25">
      <c r="A309" s="12">
        <v>131080016</v>
      </c>
      <c r="B309" s="12" t="s">
        <v>591</v>
      </c>
      <c r="C309" s="12" t="s">
        <v>592</v>
      </c>
      <c r="D309" s="12" t="s">
        <v>161</v>
      </c>
      <c r="E309" s="12" t="s">
        <v>51</v>
      </c>
      <c r="F309" s="10" t="s">
        <v>213</v>
      </c>
      <c r="G309" s="10" t="s">
        <v>213</v>
      </c>
      <c r="K309" s="12" t="s">
        <v>174</v>
      </c>
      <c r="L309" s="12">
        <v>45.63353</v>
      </c>
      <c r="M309" s="12">
        <v>2.1015980000000001</v>
      </c>
      <c r="N309" s="11">
        <v>41186.729861111111</v>
      </c>
      <c r="O309" s="6" t="s">
        <v>167</v>
      </c>
      <c r="P309" s="29">
        <v>2.0108999999999999</v>
      </c>
      <c r="Q309" s="54" t="s">
        <v>161</v>
      </c>
      <c r="R309" s="22" t="s">
        <v>148</v>
      </c>
      <c r="S309" s="16" t="s">
        <v>601</v>
      </c>
      <c r="T309" s="53" t="s">
        <v>161</v>
      </c>
      <c r="U309" s="12">
        <f t="shared" si="18"/>
        <v>2.0108999999999999</v>
      </c>
      <c r="V309" s="12">
        <f t="shared" si="19"/>
        <v>1.00545</v>
      </c>
      <c r="W309" s="12">
        <f t="shared" si="20"/>
        <v>1.9891590829976629</v>
      </c>
      <c r="X309" s="12">
        <f t="shared" si="21"/>
        <v>0.98918846436802577</v>
      </c>
      <c r="AA309" s="12"/>
      <c r="AC309" s="12" t="s">
        <v>183</v>
      </c>
      <c r="AD309" s="12" t="s">
        <v>213</v>
      </c>
      <c r="AE309" s="12" t="s">
        <v>550</v>
      </c>
      <c r="AF309" s="12" t="s">
        <v>551</v>
      </c>
      <c r="AG309" s="12" t="s">
        <v>373</v>
      </c>
      <c r="AH309" s="12" t="s">
        <v>374</v>
      </c>
      <c r="AI309" s="12" t="s">
        <v>375</v>
      </c>
      <c r="AJ309" s="12" t="s">
        <v>376</v>
      </c>
      <c r="AK309" s="12" t="s">
        <v>368</v>
      </c>
      <c r="AL309" s="12">
        <v>17</v>
      </c>
      <c r="AM309" s="12" t="s">
        <v>377</v>
      </c>
      <c r="AN309" s="12" t="s">
        <v>552</v>
      </c>
    </row>
    <row r="310" spans="1:40" ht="15" customHeight="1" x14ac:dyDescent="0.25">
      <c r="A310" s="12">
        <v>131080016</v>
      </c>
      <c r="B310" s="12" t="s">
        <v>591</v>
      </c>
      <c r="C310" s="12" t="s">
        <v>592</v>
      </c>
      <c r="D310" s="12" t="s">
        <v>161</v>
      </c>
      <c r="E310" s="12" t="s">
        <v>51</v>
      </c>
      <c r="F310" s="10" t="s">
        <v>213</v>
      </c>
      <c r="G310" s="10" t="s">
        <v>213</v>
      </c>
      <c r="K310" s="12" t="s">
        <v>174</v>
      </c>
      <c r="L310" s="12">
        <v>45.63353</v>
      </c>
      <c r="M310" s="12">
        <v>2.1015980000000001</v>
      </c>
      <c r="N310" s="11">
        <v>41186.729861111111</v>
      </c>
      <c r="O310" s="6" t="s">
        <v>62</v>
      </c>
      <c r="P310" s="29">
        <v>2.25</v>
      </c>
      <c r="Q310" s="54" t="s">
        <v>161</v>
      </c>
      <c r="R310" s="22" t="s">
        <v>11</v>
      </c>
      <c r="S310" s="16" t="s">
        <v>601</v>
      </c>
      <c r="T310" s="53" t="s">
        <v>161</v>
      </c>
      <c r="U310" s="12">
        <f t="shared" si="18"/>
        <v>2.25</v>
      </c>
      <c r="V310" s="12">
        <f t="shared" si="19"/>
        <v>1.125</v>
      </c>
      <c r="W310" s="12">
        <f t="shared" si="20"/>
        <v>1.7777777777777777</v>
      </c>
      <c r="X310" s="12">
        <f t="shared" si="21"/>
        <v>0.79012345679012341</v>
      </c>
      <c r="AA310" s="12"/>
      <c r="AC310" s="12" t="s">
        <v>179</v>
      </c>
      <c r="AD310" s="12" t="s">
        <v>213</v>
      </c>
      <c r="AE310" s="12" t="s">
        <v>550</v>
      </c>
      <c r="AF310" s="12" t="s">
        <v>551</v>
      </c>
      <c r="AG310" s="12" t="s">
        <v>373</v>
      </c>
      <c r="AH310" s="12" t="s">
        <v>374</v>
      </c>
      <c r="AI310" s="12" t="s">
        <v>375</v>
      </c>
      <c r="AJ310" s="12" t="s">
        <v>376</v>
      </c>
      <c r="AK310" s="12" t="s">
        <v>368</v>
      </c>
      <c r="AL310" s="12">
        <v>17</v>
      </c>
      <c r="AM310" s="12" t="s">
        <v>377</v>
      </c>
      <c r="AN310" s="12" t="s">
        <v>552</v>
      </c>
    </row>
    <row r="311" spans="1:40" ht="15" customHeight="1" x14ac:dyDescent="0.25">
      <c r="A311" s="12">
        <v>131080016</v>
      </c>
      <c r="B311" s="12" t="s">
        <v>591</v>
      </c>
      <c r="C311" s="12" t="s">
        <v>592</v>
      </c>
      <c r="D311" s="12" t="s">
        <v>161</v>
      </c>
      <c r="E311" s="12" t="s">
        <v>51</v>
      </c>
      <c r="F311" s="10" t="s">
        <v>213</v>
      </c>
      <c r="G311" s="10" t="s">
        <v>213</v>
      </c>
      <c r="K311" s="12" t="s">
        <v>174</v>
      </c>
      <c r="L311" s="12">
        <v>45.63353</v>
      </c>
      <c r="M311" s="12">
        <v>2.1015980000000001</v>
      </c>
      <c r="N311" s="11">
        <v>41186.729861111111</v>
      </c>
      <c r="O311" s="6" t="s">
        <v>15</v>
      </c>
      <c r="P311" s="29">
        <v>2.27</v>
      </c>
      <c r="Q311" s="54" t="s">
        <v>161</v>
      </c>
      <c r="R311" s="22" t="s">
        <v>11</v>
      </c>
      <c r="S311" s="16" t="s">
        <v>601</v>
      </c>
      <c r="T311" s="53" t="s">
        <v>161</v>
      </c>
      <c r="U311" s="12">
        <f t="shared" si="18"/>
        <v>2.27</v>
      </c>
      <c r="V311" s="12">
        <f t="shared" si="19"/>
        <v>1.135</v>
      </c>
      <c r="W311" s="12">
        <f t="shared" si="20"/>
        <v>1.7621145374449341</v>
      </c>
      <c r="X311" s="12">
        <f t="shared" si="21"/>
        <v>0.77626191076869333</v>
      </c>
      <c r="AA311" s="12"/>
      <c r="AC311" s="12" t="s">
        <v>179</v>
      </c>
      <c r="AD311" s="12" t="s">
        <v>213</v>
      </c>
      <c r="AE311" s="12" t="s">
        <v>550</v>
      </c>
      <c r="AF311" s="12" t="s">
        <v>551</v>
      </c>
      <c r="AG311" s="12" t="s">
        <v>373</v>
      </c>
      <c r="AH311" s="12" t="s">
        <v>374</v>
      </c>
      <c r="AI311" s="12" t="s">
        <v>375</v>
      </c>
      <c r="AJ311" s="12" t="s">
        <v>376</v>
      </c>
      <c r="AK311" s="12" t="s">
        <v>368</v>
      </c>
      <c r="AL311" s="12">
        <v>17</v>
      </c>
      <c r="AM311" s="12" t="s">
        <v>377</v>
      </c>
      <c r="AN311" s="12" t="s">
        <v>552</v>
      </c>
    </row>
    <row r="312" spans="1:40" ht="15" customHeight="1" x14ac:dyDescent="0.25">
      <c r="A312" s="12">
        <v>131080016</v>
      </c>
      <c r="B312" s="12" t="s">
        <v>591</v>
      </c>
      <c r="C312" s="12" t="s">
        <v>592</v>
      </c>
      <c r="D312" s="12" t="s">
        <v>161</v>
      </c>
      <c r="E312" s="12" t="s">
        <v>66</v>
      </c>
      <c r="F312" s="10" t="s">
        <v>213</v>
      </c>
      <c r="G312" s="10" t="s">
        <v>213</v>
      </c>
      <c r="K312" s="12" t="s">
        <v>174</v>
      </c>
      <c r="L312" s="12">
        <v>45.63353</v>
      </c>
      <c r="M312" s="12">
        <v>2.1015980000000001</v>
      </c>
      <c r="N312" s="11">
        <v>41186.729861111111</v>
      </c>
      <c r="O312" s="6" t="s">
        <v>167</v>
      </c>
      <c r="P312" s="29">
        <v>4.0010599999999998</v>
      </c>
      <c r="Q312" s="54" t="s">
        <v>161</v>
      </c>
      <c r="R312" s="22" t="s">
        <v>148</v>
      </c>
      <c r="S312" s="16" t="s">
        <v>601</v>
      </c>
      <c r="T312" s="53" t="s">
        <v>161</v>
      </c>
      <c r="U312" s="12">
        <f t="shared" si="18"/>
        <v>4.0010599999999998</v>
      </c>
      <c r="V312" s="12">
        <f t="shared" si="19"/>
        <v>2.0005299999999999</v>
      </c>
      <c r="W312" s="12">
        <f t="shared" si="20"/>
        <v>0.99973507020639529</v>
      </c>
      <c r="X312" s="12">
        <f t="shared" si="21"/>
        <v>0.24986755265014654</v>
      </c>
      <c r="AA312" s="12"/>
      <c r="AC312" s="12" t="s">
        <v>183</v>
      </c>
      <c r="AD312" s="12" t="s">
        <v>213</v>
      </c>
      <c r="AE312" s="12" t="s">
        <v>550</v>
      </c>
      <c r="AF312" s="12" t="s">
        <v>551</v>
      </c>
      <c r="AG312" s="12" t="s">
        <v>373</v>
      </c>
      <c r="AH312" s="12" t="s">
        <v>374</v>
      </c>
      <c r="AI312" s="12" t="s">
        <v>375</v>
      </c>
      <c r="AJ312" s="12" t="s">
        <v>376</v>
      </c>
      <c r="AK312" s="12" t="s">
        <v>368</v>
      </c>
      <c r="AL312" s="12">
        <v>17</v>
      </c>
      <c r="AM312" s="12" t="s">
        <v>377</v>
      </c>
      <c r="AN312" s="12" t="s">
        <v>552</v>
      </c>
    </row>
    <row r="313" spans="1:40" ht="15" customHeight="1" x14ac:dyDescent="0.25">
      <c r="A313" s="12">
        <v>131080016</v>
      </c>
      <c r="B313" s="12" t="s">
        <v>591</v>
      </c>
      <c r="C313" s="12" t="s">
        <v>592</v>
      </c>
      <c r="D313" s="12" t="s">
        <v>161</v>
      </c>
      <c r="E313" s="12" t="s">
        <v>66</v>
      </c>
      <c r="F313" s="10" t="s">
        <v>213</v>
      </c>
      <c r="G313" s="10" t="s">
        <v>213</v>
      </c>
      <c r="K313" s="12" t="s">
        <v>174</v>
      </c>
      <c r="L313" s="12">
        <v>45.63353</v>
      </c>
      <c r="M313" s="12">
        <v>2.1015980000000001</v>
      </c>
      <c r="N313" s="11">
        <v>41186.729861111111</v>
      </c>
      <c r="O313" s="6" t="s">
        <v>167</v>
      </c>
      <c r="P313" s="29">
        <v>4.0153099999999995</v>
      </c>
      <c r="Q313" s="54" t="s">
        <v>161</v>
      </c>
      <c r="R313" s="15" t="s">
        <v>148</v>
      </c>
      <c r="S313" s="16" t="s">
        <v>601</v>
      </c>
      <c r="T313" s="53" t="s">
        <v>161</v>
      </c>
      <c r="U313" s="12">
        <f t="shared" si="18"/>
        <v>4.0153099999999995</v>
      </c>
      <c r="V313" s="12">
        <f t="shared" si="19"/>
        <v>2.0076549999999997</v>
      </c>
      <c r="W313" s="12">
        <f t="shared" si="20"/>
        <v>0.996187093898105</v>
      </c>
      <c r="X313" s="12">
        <f t="shared" si="21"/>
        <v>0.24809718151228802</v>
      </c>
      <c r="AA313" s="12"/>
      <c r="AC313" s="12" t="s">
        <v>183</v>
      </c>
      <c r="AD313" s="12" t="s">
        <v>213</v>
      </c>
      <c r="AE313" s="12" t="s">
        <v>550</v>
      </c>
      <c r="AF313" s="12" t="s">
        <v>551</v>
      </c>
      <c r="AG313" s="12" t="s">
        <v>373</v>
      </c>
      <c r="AH313" s="12" t="s">
        <v>374</v>
      </c>
      <c r="AI313" s="12" t="s">
        <v>375</v>
      </c>
      <c r="AJ313" s="12" t="s">
        <v>376</v>
      </c>
      <c r="AK313" s="12" t="s">
        <v>368</v>
      </c>
      <c r="AL313" s="12">
        <v>17</v>
      </c>
      <c r="AM313" s="12" t="s">
        <v>377</v>
      </c>
      <c r="AN313" s="12" t="s">
        <v>552</v>
      </c>
    </row>
    <row r="314" spans="1:40" ht="15" customHeight="1" x14ac:dyDescent="0.25">
      <c r="A314" s="12">
        <v>131080016</v>
      </c>
      <c r="B314" s="12" t="s">
        <v>591</v>
      </c>
      <c r="C314" s="12" t="s">
        <v>592</v>
      </c>
      <c r="D314" s="12" t="s">
        <v>161</v>
      </c>
      <c r="E314" s="12" t="s">
        <v>51</v>
      </c>
      <c r="F314" s="10" t="s">
        <v>213</v>
      </c>
      <c r="G314" s="10" t="s">
        <v>213</v>
      </c>
      <c r="K314" s="12" t="s">
        <v>174</v>
      </c>
      <c r="L314" s="12">
        <v>45.63353</v>
      </c>
      <c r="M314" s="12">
        <v>2.1015980000000001</v>
      </c>
      <c r="N314" s="11">
        <v>41186.729861111111</v>
      </c>
      <c r="O314" s="6" t="s">
        <v>59</v>
      </c>
      <c r="P314" s="29">
        <v>4.74</v>
      </c>
      <c r="Q314" s="54" t="s">
        <v>161</v>
      </c>
      <c r="R314" s="15" t="s">
        <v>11</v>
      </c>
      <c r="S314" s="16" t="s">
        <v>601</v>
      </c>
      <c r="T314" s="53" t="s">
        <v>161</v>
      </c>
      <c r="U314" s="12">
        <f t="shared" si="18"/>
        <v>4.74</v>
      </c>
      <c r="V314" s="12">
        <f t="shared" si="19"/>
        <v>2.37</v>
      </c>
      <c r="W314" s="12">
        <f t="shared" si="20"/>
        <v>0.84388185654008441</v>
      </c>
      <c r="X314" s="12">
        <f t="shared" si="21"/>
        <v>0.17803414694938488</v>
      </c>
      <c r="AA314" s="12"/>
      <c r="AC314" s="12" t="s">
        <v>179</v>
      </c>
      <c r="AD314" s="12" t="s">
        <v>213</v>
      </c>
      <c r="AE314" s="12" t="s">
        <v>550</v>
      </c>
      <c r="AF314" s="12" t="s">
        <v>551</v>
      </c>
      <c r="AG314" s="12" t="s">
        <v>373</v>
      </c>
      <c r="AH314" s="12" t="s">
        <v>374</v>
      </c>
      <c r="AI314" s="12" t="s">
        <v>375</v>
      </c>
      <c r="AJ314" s="12" t="s">
        <v>376</v>
      </c>
      <c r="AK314" s="12" t="s">
        <v>368</v>
      </c>
      <c r="AL314" s="12">
        <v>17</v>
      </c>
      <c r="AM314" s="12" t="s">
        <v>377</v>
      </c>
      <c r="AN314" s="12" t="s">
        <v>552</v>
      </c>
    </row>
    <row r="315" spans="1:40" ht="15" customHeight="1" x14ac:dyDescent="0.25">
      <c r="A315" s="12">
        <v>131080016</v>
      </c>
      <c r="B315" s="12" t="s">
        <v>591</v>
      </c>
      <c r="C315" s="12" t="s">
        <v>592</v>
      </c>
      <c r="D315" s="12" t="s">
        <v>161</v>
      </c>
      <c r="E315" s="12" t="s">
        <v>51</v>
      </c>
      <c r="F315" s="10" t="s">
        <v>213</v>
      </c>
      <c r="G315" s="10" t="s">
        <v>213</v>
      </c>
      <c r="K315" s="12" t="s">
        <v>174</v>
      </c>
      <c r="L315" s="12">
        <v>45.63353</v>
      </c>
      <c r="M315" s="12">
        <v>2.1015980000000001</v>
      </c>
      <c r="N315" s="11">
        <v>41186.729861111111</v>
      </c>
      <c r="O315" s="6" t="s">
        <v>18</v>
      </c>
      <c r="P315" s="29">
        <v>4.9800000000000004</v>
      </c>
      <c r="Q315" s="54" t="s">
        <v>161</v>
      </c>
      <c r="R315" s="12" t="s">
        <v>11</v>
      </c>
      <c r="S315" s="16" t="s">
        <v>601</v>
      </c>
      <c r="T315" s="53" t="s">
        <v>161</v>
      </c>
      <c r="U315" s="12">
        <f t="shared" si="18"/>
        <v>4.9800000000000004</v>
      </c>
      <c r="V315" s="12">
        <f t="shared" si="19"/>
        <v>2.4900000000000002</v>
      </c>
      <c r="W315" s="12">
        <f t="shared" si="20"/>
        <v>0.80321285140562249</v>
      </c>
      <c r="X315" s="12">
        <f t="shared" si="21"/>
        <v>0.16128772116578763</v>
      </c>
      <c r="AA315" s="12"/>
      <c r="AC315" s="12" t="s">
        <v>179</v>
      </c>
      <c r="AD315" s="12" t="s">
        <v>213</v>
      </c>
      <c r="AE315" s="12" t="s">
        <v>550</v>
      </c>
      <c r="AF315" s="12" t="s">
        <v>551</v>
      </c>
      <c r="AG315" s="12" t="s">
        <v>373</v>
      </c>
      <c r="AH315" s="12" t="s">
        <v>374</v>
      </c>
      <c r="AI315" s="12" t="s">
        <v>375</v>
      </c>
      <c r="AJ315" s="12" t="s">
        <v>376</v>
      </c>
      <c r="AK315" s="12" t="s">
        <v>368</v>
      </c>
      <c r="AL315" s="12">
        <v>17</v>
      </c>
      <c r="AM315" s="12" t="s">
        <v>377</v>
      </c>
      <c r="AN315" s="12" t="s">
        <v>552</v>
      </c>
    </row>
    <row r="316" spans="1:40" ht="15" customHeight="1" x14ac:dyDescent="0.25">
      <c r="A316" s="12">
        <v>131080016</v>
      </c>
      <c r="B316" s="12" t="s">
        <v>591</v>
      </c>
      <c r="C316" s="12" t="s">
        <v>592</v>
      </c>
      <c r="D316" s="12" t="s">
        <v>161</v>
      </c>
      <c r="E316" s="12" t="s">
        <v>51</v>
      </c>
      <c r="F316" s="10" t="s">
        <v>213</v>
      </c>
      <c r="G316" s="10" t="s">
        <v>213</v>
      </c>
      <c r="K316" s="12" t="s">
        <v>174</v>
      </c>
      <c r="L316" s="12">
        <v>45.63353</v>
      </c>
      <c r="M316" s="12">
        <v>2.1015980000000001</v>
      </c>
      <c r="N316" s="11">
        <v>41186.729861111111</v>
      </c>
      <c r="O316" s="6" t="s">
        <v>58</v>
      </c>
      <c r="P316" s="29">
        <v>4.99</v>
      </c>
      <c r="Q316" s="54" t="s">
        <v>161</v>
      </c>
      <c r="R316" s="22" t="s">
        <v>11</v>
      </c>
      <c r="S316" s="16" t="s">
        <v>601</v>
      </c>
      <c r="T316" s="53" t="s">
        <v>161</v>
      </c>
      <c r="U316" s="12">
        <f t="shared" si="18"/>
        <v>4.99</v>
      </c>
      <c r="V316" s="12">
        <f t="shared" si="19"/>
        <v>2.4950000000000001</v>
      </c>
      <c r="W316" s="12">
        <f t="shared" si="20"/>
        <v>0.80160320641282568</v>
      </c>
      <c r="X316" s="12">
        <f t="shared" si="21"/>
        <v>0.16064192513283079</v>
      </c>
      <c r="AA316" s="12"/>
      <c r="AC316" s="12" t="s">
        <v>179</v>
      </c>
      <c r="AD316" s="12" t="s">
        <v>213</v>
      </c>
      <c r="AE316" s="12" t="s">
        <v>550</v>
      </c>
      <c r="AF316" s="12" t="s">
        <v>551</v>
      </c>
      <c r="AG316" s="12" t="s">
        <v>373</v>
      </c>
      <c r="AH316" s="12" t="s">
        <v>374</v>
      </c>
      <c r="AI316" s="12" t="s">
        <v>375</v>
      </c>
      <c r="AJ316" s="12" t="s">
        <v>376</v>
      </c>
      <c r="AK316" s="12" t="s">
        <v>368</v>
      </c>
      <c r="AL316" s="12">
        <v>17</v>
      </c>
      <c r="AM316" s="12" t="s">
        <v>377</v>
      </c>
      <c r="AN316" s="12" t="s">
        <v>552</v>
      </c>
    </row>
    <row r="317" spans="1:40" ht="15" customHeight="1" x14ac:dyDescent="0.25">
      <c r="A317" s="12">
        <v>131080016</v>
      </c>
      <c r="B317" s="12" t="s">
        <v>591</v>
      </c>
      <c r="C317" s="12" t="s">
        <v>592</v>
      </c>
      <c r="D317" s="12" t="s">
        <v>161</v>
      </c>
      <c r="E317" s="12" t="s">
        <v>51</v>
      </c>
      <c r="F317" s="10" t="s">
        <v>213</v>
      </c>
      <c r="G317" s="10" t="s">
        <v>213</v>
      </c>
      <c r="K317" s="12" t="s">
        <v>174</v>
      </c>
      <c r="L317" s="12">
        <v>45.63353</v>
      </c>
      <c r="M317" s="12">
        <v>2.1015980000000001</v>
      </c>
      <c r="N317" s="11">
        <v>41186.729861111111</v>
      </c>
      <c r="O317" s="6" t="s">
        <v>60</v>
      </c>
      <c r="P317" s="29">
        <v>5.3</v>
      </c>
      <c r="Q317" s="54" t="s">
        <v>161</v>
      </c>
      <c r="R317" s="15" t="s">
        <v>11</v>
      </c>
      <c r="S317" s="16" t="s">
        <v>601</v>
      </c>
      <c r="T317" s="53" t="s">
        <v>161</v>
      </c>
      <c r="U317" s="12">
        <f t="shared" si="18"/>
        <v>5.3</v>
      </c>
      <c r="V317" s="12">
        <f t="shared" si="19"/>
        <v>2.65</v>
      </c>
      <c r="W317" s="12">
        <f t="shared" si="20"/>
        <v>0.75471698113207542</v>
      </c>
      <c r="X317" s="12">
        <f t="shared" si="21"/>
        <v>0.1423994304022784</v>
      </c>
      <c r="AA317" s="12"/>
      <c r="AC317" s="12" t="s">
        <v>179</v>
      </c>
      <c r="AD317" s="12" t="s">
        <v>213</v>
      </c>
      <c r="AE317" s="12" t="s">
        <v>550</v>
      </c>
      <c r="AF317" s="12" t="s">
        <v>551</v>
      </c>
      <c r="AG317" s="12" t="s">
        <v>373</v>
      </c>
      <c r="AH317" s="12" t="s">
        <v>374</v>
      </c>
      <c r="AI317" s="12" t="s">
        <v>375</v>
      </c>
      <c r="AJ317" s="12" t="s">
        <v>376</v>
      </c>
      <c r="AK317" s="12" t="s">
        <v>368</v>
      </c>
      <c r="AL317" s="12">
        <v>17</v>
      </c>
      <c r="AM317" s="12" t="s">
        <v>377</v>
      </c>
      <c r="AN317" s="12" t="s">
        <v>552</v>
      </c>
    </row>
    <row r="318" spans="1:40" ht="15" customHeight="1" x14ac:dyDescent="0.25">
      <c r="A318" s="12">
        <v>131080016</v>
      </c>
      <c r="B318" s="12" t="s">
        <v>591</v>
      </c>
      <c r="C318" s="12" t="s">
        <v>592</v>
      </c>
      <c r="D318" s="12" t="s">
        <v>161</v>
      </c>
      <c r="E318" s="12" t="s">
        <v>51</v>
      </c>
      <c r="F318" s="10" t="s">
        <v>213</v>
      </c>
      <c r="G318" s="10" t="s">
        <v>213</v>
      </c>
      <c r="K318" s="12" t="s">
        <v>174</v>
      </c>
      <c r="L318" s="12">
        <v>45.63353</v>
      </c>
      <c r="M318" s="12">
        <v>2.1015980000000001</v>
      </c>
      <c r="N318" s="11">
        <v>41186.729861111111</v>
      </c>
      <c r="O318" s="6" t="s">
        <v>157</v>
      </c>
      <c r="P318" s="29">
        <v>8.83</v>
      </c>
      <c r="Q318" s="54" t="s">
        <v>161</v>
      </c>
      <c r="R318" s="15" t="s">
        <v>11</v>
      </c>
      <c r="S318" s="16" t="s">
        <v>601</v>
      </c>
      <c r="T318" s="53" t="s">
        <v>161</v>
      </c>
      <c r="U318" s="12">
        <f t="shared" si="18"/>
        <v>8.83</v>
      </c>
      <c r="V318" s="12">
        <f t="shared" si="19"/>
        <v>4.415</v>
      </c>
      <c r="W318" s="12">
        <f t="shared" si="20"/>
        <v>0.45300113250283125</v>
      </c>
      <c r="X318" s="12">
        <f t="shared" si="21"/>
        <v>5.1302506512211916E-2</v>
      </c>
      <c r="AA318" s="12"/>
      <c r="AC318" s="12" t="s">
        <v>179</v>
      </c>
      <c r="AD318" s="12" t="s">
        <v>213</v>
      </c>
      <c r="AE318" s="12" t="s">
        <v>550</v>
      </c>
      <c r="AF318" s="12" t="s">
        <v>551</v>
      </c>
      <c r="AG318" s="12" t="s">
        <v>373</v>
      </c>
      <c r="AH318" s="12" t="s">
        <v>374</v>
      </c>
      <c r="AI318" s="12" t="s">
        <v>375</v>
      </c>
      <c r="AJ318" s="12" t="s">
        <v>376</v>
      </c>
      <c r="AK318" s="12" t="s">
        <v>368</v>
      </c>
      <c r="AL318" s="12">
        <v>17</v>
      </c>
      <c r="AM318" s="12" t="s">
        <v>377</v>
      </c>
      <c r="AN318" s="12" t="s">
        <v>552</v>
      </c>
    </row>
    <row r="319" spans="1:40" ht="15" customHeight="1" x14ac:dyDescent="0.25">
      <c r="A319" s="12">
        <v>131080016</v>
      </c>
      <c r="B319" s="12" t="s">
        <v>591</v>
      </c>
      <c r="C319" s="12" t="s">
        <v>592</v>
      </c>
      <c r="D319" s="12" t="s">
        <v>161</v>
      </c>
      <c r="E319" s="12" t="s">
        <v>66</v>
      </c>
      <c r="F319" s="10" t="s">
        <v>213</v>
      </c>
      <c r="G319" s="10" t="s">
        <v>213</v>
      </c>
      <c r="K319" s="12" t="s">
        <v>174</v>
      </c>
      <c r="L319" s="12">
        <v>45.63353</v>
      </c>
      <c r="M319" s="12">
        <v>2.1015980000000001</v>
      </c>
      <c r="N319" s="11">
        <v>41186.729861111111</v>
      </c>
      <c r="O319" s="6" t="s">
        <v>52</v>
      </c>
      <c r="P319" s="29">
        <v>9.1032524692258896</v>
      </c>
      <c r="Q319" s="54" t="s">
        <v>161</v>
      </c>
      <c r="R319" s="22" t="s">
        <v>166</v>
      </c>
      <c r="S319" s="16" t="s">
        <v>601</v>
      </c>
      <c r="T319" s="53" t="s">
        <v>161</v>
      </c>
      <c r="U319" s="12">
        <f t="shared" si="18"/>
        <v>9.1032524692258896</v>
      </c>
      <c r="V319" s="12">
        <f t="shared" si="19"/>
        <v>4.5516262346129448</v>
      </c>
      <c r="W319" s="12">
        <f t="shared" si="20"/>
        <v>0.43940339054884486</v>
      </c>
      <c r="X319" s="12">
        <f t="shared" si="21"/>
        <v>4.8268834906455178E-2</v>
      </c>
      <c r="AA319" s="12"/>
      <c r="AC319" s="12" t="s">
        <v>181</v>
      </c>
      <c r="AD319" s="12" t="s">
        <v>213</v>
      </c>
      <c r="AE319" s="12" t="s">
        <v>550</v>
      </c>
      <c r="AF319" s="12" t="s">
        <v>551</v>
      </c>
      <c r="AG319" s="12" t="s">
        <v>373</v>
      </c>
      <c r="AH319" s="12" t="s">
        <v>374</v>
      </c>
      <c r="AI319" s="12" t="s">
        <v>375</v>
      </c>
      <c r="AJ319" s="12" t="s">
        <v>376</v>
      </c>
      <c r="AK319" s="12" t="s">
        <v>368</v>
      </c>
      <c r="AL319" s="12">
        <v>17</v>
      </c>
      <c r="AM319" s="12" t="s">
        <v>377</v>
      </c>
      <c r="AN319" s="12" t="s">
        <v>552</v>
      </c>
    </row>
    <row r="320" spans="1:40" ht="15" customHeight="1" x14ac:dyDescent="0.25">
      <c r="A320" s="12">
        <v>131080016</v>
      </c>
      <c r="B320" s="12" t="s">
        <v>591</v>
      </c>
      <c r="C320" s="12" t="s">
        <v>592</v>
      </c>
      <c r="D320" s="12" t="s">
        <v>161</v>
      </c>
      <c r="E320" s="12" t="s">
        <v>66</v>
      </c>
      <c r="F320" s="10" t="s">
        <v>213</v>
      </c>
      <c r="G320" s="10" t="s">
        <v>213</v>
      </c>
      <c r="K320" s="12" t="s">
        <v>174</v>
      </c>
      <c r="L320" s="12">
        <v>45.63353</v>
      </c>
      <c r="M320" s="12">
        <v>2.1015980000000001</v>
      </c>
      <c r="N320" s="11">
        <v>41186.729861111111</v>
      </c>
      <c r="O320" s="6" t="s">
        <v>28</v>
      </c>
      <c r="P320" s="29">
        <v>11.42</v>
      </c>
      <c r="Q320" s="12">
        <v>2.3982000000000001</v>
      </c>
      <c r="R320" s="22" t="s">
        <v>67</v>
      </c>
      <c r="S320" s="48" t="s">
        <v>161</v>
      </c>
      <c r="T320" s="53" t="s">
        <v>161</v>
      </c>
      <c r="U320" s="12">
        <f t="shared" si="18"/>
        <v>11.42</v>
      </c>
      <c r="V320" s="12">
        <f t="shared" si="19"/>
        <v>2.3982000000000001</v>
      </c>
      <c r="W320" s="12">
        <f t="shared" si="20"/>
        <v>1.9856161962741894</v>
      </c>
      <c r="X320" s="12">
        <f t="shared" si="21"/>
        <v>0.17387182103977142</v>
      </c>
      <c r="AA320" s="12"/>
      <c r="AC320" s="12" t="s">
        <v>185</v>
      </c>
      <c r="AD320" s="12" t="s">
        <v>213</v>
      </c>
      <c r="AE320" s="12" t="s">
        <v>550</v>
      </c>
      <c r="AF320" s="12" t="s">
        <v>551</v>
      </c>
      <c r="AG320" s="12" t="s">
        <v>373</v>
      </c>
      <c r="AH320" s="12" t="s">
        <v>374</v>
      </c>
      <c r="AI320" s="12" t="s">
        <v>375</v>
      </c>
      <c r="AJ320" s="12" t="s">
        <v>376</v>
      </c>
      <c r="AK320" s="12" t="s">
        <v>368</v>
      </c>
      <c r="AL320" s="12">
        <v>17</v>
      </c>
      <c r="AM320" s="12" t="s">
        <v>377</v>
      </c>
      <c r="AN320" s="12" t="s">
        <v>552</v>
      </c>
    </row>
    <row r="321" spans="1:40" ht="15" customHeight="1" x14ac:dyDescent="0.25">
      <c r="A321" s="12">
        <v>131080016</v>
      </c>
      <c r="B321" s="12" t="s">
        <v>591</v>
      </c>
      <c r="C321" s="12" t="s">
        <v>592</v>
      </c>
      <c r="D321" s="12" t="s">
        <v>161</v>
      </c>
      <c r="E321" s="12" t="s">
        <v>66</v>
      </c>
      <c r="F321" s="10" t="s">
        <v>213</v>
      </c>
      <c r="G321" s="10" t="s">
        <v>213</v>
      </c>
      <c r="K321" s="12" t="s">
        <v>174</v>
      </c>
      <c r="L321" s="12">
        <v>45.63353</v>
      </c>
      <c r="M321" s="12">
        <v>2.1015980000000001</v>
      </c>
      <c r="N321" s="11">
        <v>41186.729861111111</v>
      </c>
      <c r="O321" s="6" t="s">
        <v>16</v>
      </c>
      <c r="P321" s="29">
        <v>12</v>
      </c>
      <c r="Q321" s="12">
        <v>3</v>
      </c>
      <c r="R321" s="22" t="s">
        <v>67</v>
      </c>
      <c r="S321" s="48" t="s">
        <v>161</v>
      </c>
      <c r="T321" s="53" t="s">
        <v>161</v>
      </c>
      <c r="U321" s="12">
        <f t="shared" si="18"/>
        <v>12</v>
      </c>
      <c r="V321" s="12">
        <f t="shared" si="19"/>
        <v>3</v>
      </c>
      <c r="W321" s="12">
        <f t="shared" si="20"/>
        <v>1.3333333333333333</v>
      </c>
      <c r="X321" s="12">
        <f t="shared" si="21"/>
        <v>0.1111111111111111</v>
      </c>
      <c r="AA321" s="12"/>
      <c r="AC321" s="12" t="s">
        <v>184</v>
      </c>
      <c r="AD321" s="12" t="s">
        <v>213</v>
      </c>
      <c r="AE321" s="12" t="s">
        <v>550</v>
      </c>
      <c r="AF321" s="12" t="s">
        <v>551</v>
      </c>
      <c r="AG321" s="12" t="s">
        <v>373</v>
      </c>
      <c r="AH321" s="12" t="s">
        <v>374</v>
      </c>
      <c r="AI321" s="12" t="s">
        <v>375</v>
      </c>
      <c r="AJ321" s="12" t="s">
        <v>376</v>
      </c>
      <c r="AK321" s="12" t="s">
        <v>368</v>
      </c>
      <c r="AL321" s="12">
        <v>17</v>
      </c>
      <c r="AM321" s="12" t="s">
        <v>377</v>
      </c>
      <c r="AN321" s="12" t="s">
        <v>552</v>
      </c>
    </row>
    <row r="322" spans="1:40" ht="15" customHeight="1" x14ac:dyDescent="0.25">
      <c r="A322" s="12">
        <v>131080016</v>
      </c>
      <c r="B322" s="12" t="s">
        <v>591</v>
      </c>
      <c r="C322" s="12" t="s">
        <v>592</v>
      </c>
      <c r="D322" s="12" t="s">
        <v>161</v>
      </c>
      <c r="E322" s="12" t="s">
        <v>66</v>
      </c>
      <c r="F322" s="10" t="s">
        <v>213</v>
      </c>
      <c r="G322" s="10" t="s">
        <v>213</v>
      </c>
      <c r="K322" s="12" t="s">
        <v>174</v>
      </c>
      <c r="L322" s="12">
        <v>45.63353</v>
      </c>
      <c r="M322" s="12">
        <v>2.1015980000000001</v>
      </c>
      <c r="N322" s="11">
        <v>41186.729861111111</v>
      </c>
      <c r="O322" s="6" t="s">
        <v>13</v>
      </c>
      <c r="P322" s="29">
        <v>13.34</v>
      </c>
      <c r="Q322" s="12">
        <v>2.5346000000000002</v>
      </c>
      <c r="R322" s="22" t="s">
        <v>67</v>
      </c>
      <c r="S322" s="48" t="s">
        <v>161</v>
      </c>
      <c r="T322" s="53" t="s">
        <v>161</v>
      </c>
      <c r="U322" s="12">
        <f t="shared" ref="U322:U385" si="22">IF(Q322="",P322,P322)</f>
        <v>13.34</v>
      </c>
      <c r="V322" s="12">
        <f t="shared" ref="V322:V385" si="23">IF(Q322="",P322/2,Q322)</f>
        <v>2.5346000000000002</v>
      </c>
      <c r="W322" s="12">
        <f t="shared" si="20"/>
        <v>2.0765240648373871</v>
      </c>
      <c r="X322" s="12">
        <f t="shared" si="21"/>
        <v>0.15566147412574116</v>
      </c>
      <c r="AA322" s="12"/>
      <c r="AC322" s="12" t="s">
        <v>185</v>
      </c>
      <c r="AD322" s="12" t="s">
        <v>213</v>
      </c>
      <c r="AE322" s="12" t="s">
        <v>550</v>
      </c>
      <c r="AF322" s="12" t="s">
        <v>551</v>
      </c>
      <c r="AG322" s="12" t="s">
        <v>373</v>
      </c>
      <c r="AH322" s="12" t="s">
        <v>374</v>
      </c>
      <c r="AI322" s="12" t="s">
        <v>375</v>
      </c>
      <c r="AJ322" s="12" t="s">
        <v>376</v>
      </c>
      <c r="AK322" s="12" t="s">
        <v>368</v>
      </c>
      <c r="AL322" s="12">
        <v>17</v>
      </c>
      <c r="AM322" s="12" t="s">
        <v>377</v>
      </c>
      <c r="AN322" s="12" t="s">
        <v>552</v>
      </c>
    </row>
    <row r="323" spans="1:40" ht="15" customHeight="1" x14ac:dyDescent="0.25">
      <c r="A323" s="12">
        <v>131080016</v>
      </c>
      <c r="B323" s="12" t="s">
        <v>591</v>
      </c>
      <c r="C323" s="12" t="s">
        <v>592</v>
      </c>
      <c r="D323" s="12" t="s">
        <v>161</v>
      </c>
      <c r="E323" s="12" t="s">
        <v>51</v>
      </c>
      <c r="F323" s="10" t="s">
        <v>213</v>
      </c>
      <c r="G323" s="10" t="s">
        <v>213</v>
      </c>
      <c r="K323" s="12" t="s">
        <v>174</v>
      </c>
      <c r="L323" s="12">
        <v>45.63353</v>
      </c>
      <c r="M323" s="12">
        <v>2.1015980000000001</v>
      </c>
      <c r="N323" s="11">
        <v>41186.729861111111</v>
      </c>
      <c r="O323" s="6" t="s">
        <v>12</v>
      </c>
      <c r="P323" s="29">
        <v>13.6</v>
      </c>
      <c r="Q323" s="12">
        <v>1.8727199999999999</v>
      </c>
      <c r="R323" s="22" t="s">
        <v>11</v>
      </c>
      <c r="S323" s="48" t="s">
        <v>161</v>
      </c>
      <c r="T323" s="53" t="s">
        <v>161</v>
      </c>
      <c r="U323" s="12">
        <f t="shared" si="22"/>
        <v>13.6</v>
      </c>
      <c r="V323" s="12">
        <f t="shared" si="23"/>
        <v>1.8727199999999999</v>
      </c>
      <c r="W323" s="12">
        <f t="shared" si="20"/>
        <v>3.8778696894940103</v>
      </c>
      <c r="X323" s="12">
        <f t="shared" si="21"/>
        <v>0.28513747716867727</v>
      </c>
      <c r="AA323" s="12"/>
      <c r="AC323" s="12" t="s">
        <v>179</v>
      </c>
      <c r="AD323" s="12" t="s">
        <v>213</v>
      </c>
      <c r="AE323" s="12" t="s">
        <v>550</v>
      </c>
      <c r="AF323" s="12" t="s">
        <v>551</v>
      </c>
      <c r="AG323" s="12" t="s">
        <v>373</v>
      </c>
      <c r="AH323" s="12" t="s">
        <v>374</v>
      </c>
      <c r="AI323" s="12" t="s">
        <v>375</v>
      </c>
      <c r="AJ323" s="12" t="s">
        <v>376</v>
      </c>
      <c r="AK323" s="12" t="s">
        <v>368</v>
      </c>
      <c r="AL323" s="12">
        <v>17</v>
      </c>
      <c r="AM323" s="12" t="s">
        <v>377</v>
      </c>
      <c r="AN323" s="12" t="s">
        <v>552</v>
      </c>
    </row>
    <row r="324" spans="1:40" ht="15" customHeight="1" x14ac:dyDescent="0.25">
      <c r="A324" s="12">
        <v>131080016</v>
      </c>
      <c r="B324" s="12" t="s">
        <v>591</v>
      </c>
      <c r="C324" s="12" t="s">
        <v>592</v>
      </c>
      <c r="D324" s="12" t="s">
        <v>161</v>
      </c>
      <c r="E324" s="12" t="s">
        <v>51</v>
      </c>
      <c r="F324" s="10" t="s">
        <v>213</v>
      </c>
      <c r="G324" s="10" t="s">
        <v>213</v>
      </c>
      <c r="K324" s="12" t="s">
        <v>174</v>
      </c>
      <c r="L324" s="12">
        <v>45.63353</v>
      </c>
      <c r="M324" s="12">
        <v>2.1015980000000001</v>
      </c>
      <c r="N324" s="11">
        <v>41186.729861111111</v>
      </c>
      <c r="O324" s="6" t="s">
        <v>20</v>
      </c>
      <c r="P324" s="29">
        <v>14.8</v>
      </c>
      <c r="Q324" s="54" t="s">
        <v>161</v>
      </c>
      <c r="R324" s="22" t="s">
        <v>11</v>
      </c>
      <c r="S324" s="16" t="s">
        <v>601</v>
      </c>
      <c r="T324" s="53" t="s">
        <v>161</v>
      </c>
      <c r="U324" s="12">
        <f t="shared" si="22"/>
        <v>14.8</v>
      </c>
      <c r="V324" s="12">
        <f t="shared" si="23"/>
        <v>7.4</v>
      </c>
      <c r="W324" s="12">
        <f t="shared" si="20"/>
        <v>0.27027027027027029</v>
      </c>
      <c r="X324" s="12">
        <f t="shared" si="21"/>
        <v>1.8261504747991233E-2</v>
      </c>
      <c r="AA324" s="12"/>
      <c r="AC324" s="12" t="s">
        <v>179</v>
      </c>
      <c r="AD324" s="12" t="s">
        <v>213</v>
      </c>
      <c r="AE324" s="12" t="s">
        <v>550</v>
      </c>
      <c r="AF324" s="12" t="s">
        <v>551</v>
      </c>
      <c r="AG324" s="12" t="s">
        <v>373</v>
      </c>
      <c r="AH324" s="12" t="s">
        <v>374</v>
      </c>
      <c r="AI324" s="12" t="s">
        <v>375</v>
      </c>
      <c r="AJ324" s="12" t="s">
        <v>376</v>
      </c>
      <c r="AK324" s="12" t="s">
        <v>368</v>
      </c>
      <c r="AL324" s="12">
        <v>17</v>
      </c>
      <c r="AM324" s="12" t="s">
        <v>377</v>
      </c>
      <c r="AN324" s="12" t="s">
        <v>552</v>
      </c>
    </row>
    <row r="325" spans="1:40" ht="15" customHeight="1" x14ac:dyDescent="0.25">
      <c r="A325" s="12">
        <v>131080016</v>
      </c>
      <c r="B325" s="12" t="s">
        <v>591</v>
      </c>
      <c r="C325" s="12" t="s">
        <v>592</v>
      </c>
      <c r="D325" s="12" t="s">
        <v>161</v>
      </c>
      <c r="E325" s="12" t="s">
        <v>51</v>
      </c>
      <c r="F325" s="10" t="s">
        <v>213</v>
      </c>
      <c r="G325" s="10" t="s">
        <v>213</v>
      </c>
      <c r="K325" s="12" t="s">
        <v>174</v>
      </c>
      <c r="L325" s="12">
        <v>45.63353</v>
      </c>
      <c r="M325" s="12">
        <v>2.1015980000000001</v>
      </c>
      <c r="N325" s="11">
        <v>41186.729861111111</v>
      </c>
      <c r="O325" s="6" t="s">
        <v>70</v>
      </c>
      <c r="P325" s="29">
        <v>14.81</v>
      </c>
      <c r="Q325" s="12">
        <v>3.9987000000000004</v>
      </c>
      <c r="R325" s="22" t="s">
        <v>11</v>
      </c>
      <c r="S325" s="48" t="s">
        <v>161</v>
      </c>
      <c r="T325" s="53" t="s">
        <v>161</v>
      </c>
      <c r="U325" s="12">
        <f t="shared" si="22"/>
        <v>14.81</v>
      </c>
      <c r="V325" s="12">
        <f t="shared" si="23"/>
        <v>3.9987000000000004</v>
      </c>
      <c r="W325" s="12">
        <f t="shared" si="20"/>
        <v>0.92622694968457331</v>
      </c>
      <c r="X325" s="12">
        <f t="shared" si="21"/>
        <v>6.2540644813273011E-2</v>
      </c>
      <c r="AA325" s="12"/>
      <c r="AC325" s="12" t="s">
        <v>182</v>
      </c>
      <c r="AD325" s="12" t="s">
        <v>213</v>
      </c>
      <c r="AE325" s="12" t="s">
        <v>550</v>
      </c>
      <c r="AF325" s="12" t="s">
        <v>551</v>
      </c>
      <c r="AG325" s="12" t="s">
        <v>373</v>
      </c>
      <c r="AH325" s="12" t="s">
        <v>374</v>
      </c>
      <c r="AI325" s="12" t="s">
        <v>375</v>
      </c>
      <c r="AJ325" s="12" t="s">
        <v>376</v>
      </c>
      <c r="AK325" s="12" t="s">
        <v>368</v>
      </c>
      <c r="AL325" s="12">
        <v>17</v>
      </c>
      <c r="AM325" s="12" t="s">
        <v>377</v>
      </c>
      <c r="AN325" s="12" t="s">
        <v>552</v>
      </c>
    </row>
    <row r="326" spans="1:40" ht="15" customHeight="1" x14ac:dyDescent="0.25">
      <c r="A326" s="12">
        <v>131080016</v>
      </c>
      <c r="B326" s="12" t="s">
        <v>591</v>
      </c>
      <c r="C326" s="12" t="s">
        <v>592</v>
      </c>
      <c r="D326" s="12" t="s">
        <v>161</v>
      </c>
      <c r="E326" s="12" t="s">
        <v>51</v>
      </c>
      <c r="F326" s="10" t="s">
        <v>213</v>
      </c>
      <c r="G326" s="10" t="s">
        <v>213</v>
      </c>
      <c r="K326" s="12" t="s">
        <v>174</v>
      </c>
      <c r="L326" s="12">
        <v>45.63353</v>
      </c>
      <c r="M326" s="12">
        <v>2.1015980000000001</v>
      </c>
      <c r="N326" s="11">
        <v>41186.729861111111</v>
      </c>
      <c r="O326" s="6" t="s">
        <v>17</v>
      </c>
      <c r="P326" s="29">
        <v>15.8</v>
      </c>
      <c r="Q326" s="12">
        <v>6.5001199999999999</v>
      </c>
      <c r="R326" s="22" t="s">
        <v>11</v>
      </c>
      <c r="S326" s="48" t="s">
        <v>161</v>
      </c>
      <c r="T326" s="53" t="s">
        <v>161</v>
      </c>
      <c r="U326" s="12">
        <f t="shared" si="22"/>
        <v>15.8</v>
      </c>
      <c r="V326" s="12">
        <f t="shared" si="23"/>
        <v>6.5001199999999999</v>
      </c>
      <c r="W326" s="12">
        <f t="shared" ref="W326:W389" si="24">U326/V326^2</f>
        <v>0.37395068950389315</v>
      </c>
      <c r="X326" s="12">
        <f t="shared" ref="X326:X389" si="25">1/V326^2</f>
        <v>2.3667765158474248E-2</v>
      </c>
      <c r="AA326" s="12"/>
      <c r="AC326" s="12" t="s">
        <v>179</v>
      </c>
      <c r="AD326" s="12" t="s">
        <v>213</v>
      </c>
      <c r="AE326" s="12" t="s">
        <v>550</v>
      </c>
      <c r="AF326" s="12" t="s">
        <v>551</v>
      </c>
      <c r="AG326" s="12" t="s">
        <v>373</v>
      </c>
      <c r="AH326" s="12" t="s">
        <v>374</v>
      </c>
      <c r="AI326" s="12" t="s">
        <v>375</v>
      </c>
      <c r="AJ326" s="12" t="s">
        <v>376</v>
      </c>
      <c r="AK326" s="12" t="s">
        <v>368</v>
      </c>
      <c r="AL326" s="12">
        <v>17</v>
      </c>
      <c r="AM326" s="12" t="s">
        <v>377</v>
      </c>
      <c r="AN326" s="12" t="s">
        <v>552</v>
      </c>
    </row>
    <row r="327" spans="1:40" ht="15" customHeight="1" x14ac:dyDescent="0.25">
      <c r="A327" s="12">
        <v>131080016</v>
      </c>
      <c r="B327" s="12" t="s">
        <v>591</v>
      </c>
      <c r="C327" s="12" t="s">
        <v>592</v>
      </c>
      <c r="D327" s="12" t="s">
        <v>161</v>
      </c>
      <c r="E327" s="12" t="s">
        <v>51</v>
      </c>
      <c r="F327" s="10" t="s">
        <v>213</v>
      </c>
      <c r="G327" s="10" t="s">
        <v>213</v>
      </c>
      <c r="K327" s="12" t="s">
        <v>174</v>
      </c>
      <c r="L327" s="12">
        <v>45.63353</v>
      </c>
      <c r="M327" s="12">
        <v>2.1015980000000001</v>
      </c>
      <c r="N327" s="11">
        <v>41186.729861111111</v>
      </c>
      <c r="O327" s="6" t="s">
        <v>16</v>
      </c>
      <c r="P327" s="29">
        <v>18.3</v>
      </c>
      <c r="Q327" s="54" t="s">
        <v>161</v>
      </c>
      <c r="R327" s="22" t="s">
        <v>11</v>
      </c>
      <c r="S327" s="16" t="s">
        <v>601</v>
      </c>
      <c r="T327" s="53" t="s">
        <v>161</v>
      </c>
      <c r="U327" s="12">
        <f t="shared" si="22"/>
        <v>18.3</v>
      </c>
      <c r="V327" s="12">
        <f t="shared" si="23"/>
        <v>9.15</v>
      </c>
      <c r="W327" s="12">
        <f t="shared" si="24"/>
        <v>0.21857923497267759</v>
      </c>
      <c r="X327" s="12">
        <f t="shared" si="25"/>
        <v>1.1944220490310249E-2</v>
      </c>
      <c r="AA327" s="12"/>
      <c r="AC327" s="12" t="s">
        <v>179</v>
      </c>
      <c r="AD327" s="12" t="s">
        <v>213</v>
      </c>
      <c r="AE327" s="12" t="s">
        <v>550</v>
      </c>
      <c r="AF327" s="12" t="s">
        <v>551</v>
      </c>
      <c r="AG327" s="12" t="s">
        <v>373</v>
      </c>
      <c r="AH327" s="12" t="s">
        <v>374</v>
      </c>
      <c r="AI327" s="12" t="s">
        <v>375</v>
      </c>
      <c r="AJ327" s="12" t="s">
        <v>376</v>
      </c>
      <c r="AK327" s="12" t="s">
        <v>368</v>
      </c>
      <c r="AL327" s="12">
        <v>17</v>
      </c>
      <c r="AM327" s="12" t="s">
        <v>377</v>
      </c>
      <c r="AN327" s="12" t="s">
        <v>552</v>
      </c>
    </row>
    <row r="328" spans="1:40" ht="15" customHeight="1" x14ac:dyDescent="0.25">
      <c r="A328" s="12">
        <v>131080016</v>
      </c>
      <c r="B328" s="12" t="s">
        <v>591</v>
      </c>
      <c r="C328" s="12" t="s">
        <v>592</v>
      </c>
      <c r="D328" s="12" t="s">
        <v>161</v>
      </c>
      <c r="E328" s="12" t="s">
        <v>51</v>
      </c>
      <c r="F328" s="10" t="s">
        <v>213</v>
      </c>
      <c r="G328" s="10" t="s">
        <v>213</v>
      </c>
      <c r="K328" s="12" t="s">
        <v>174</v>
      </c>
      <c r="L328" s="12">
        <v>45.63353</v>
      </c>
      <c r="M328" s="12">
        <v>2.1015980000000001</v>
      </c>
      <c r="N328" s="11">
        <v>41186.729861111111</v>
      </c>
      <c r="O328" s="6" t="s">
        <v>63</v>
      </c>
      <c r="P328" s="29">
        <v>34.800000000000004</v>
      </c>
      <c r="Q328" s="12">
        <v>4.3743599999999994</v>
      </c>
      <c r="R328" s="22" t="s">
        <v>64</v>
      </c>
      <c r="S328" s="48" t="s">
        <v>161</v>
      </c>
      <c r="T328" s="53" t="s">
        <v>161</v>
      </c>
      <c r="U328" s="12">
        <f t="shared" si="22"/>
        <v>34.800000000000004</v>
      </c>
      <c r="V328" s="12">
        <f t="shared" si="23"/>
        <v>4.3743599999999994</v>
      </c>
      <c r="W328" s="12">
        <f t="shared" si="24"/>
        <v>1.8186544964053684</v>
      </c>
      <c r="X328" s="12">
        <f t="shared" si="25"/>
        <v>5.2260186678315175E-2</v>
      </c>
      <c r="AA328" s="12"/>
      <c r="AC328" s="12" t="s">
        <v>179</v>
      </c>
      <c r="AD328" s="12" t="s">
        <v>213</v>
      </c>
      <c r="AE328" s="12" t="s">
        <v>550</v>
      </c>
      <c r="AF328" s="12" t="s">
        <v>551</v>
      </c>
      <c r="AG328" s="12" t="s">
        <v>373</v>
      </c>
      <c r="AH328" s="12" t="s">
        <v>374</v>
      </c>
      <c r="AI328" s="12" t="s">
        <v>375</v>
      </c>
      <c r="AJ328" s="12" t="s">
        <v>376</v>
      </c>
      <c r="AK328" s="12" t="s">
        <v>368</v>
      </c>
      <c r="AL328" s="12">
        <v>17</v>
      </c>
      <c r="AM328" s="12" t="s">
        <v>377</v>
      </c>
      <c r="AN328" s="12" t="s">
        <v>552</v>
      </c>
    </row>
    <row r="329" spans="1:40" ht="15" customHeight="1" x14ac:dyDescent="0.25">
      <c r="A329" s="12">
        <v>131080016</v>
      </c>
      <c r="B329" s="12" t="s">
        <v>591</v>
      </c>
      <c r="C329" s="12" t="s">
        <v>592</v>
      </c>
      <c r="D329" s="12" t="s">
        <v>161</v>
      </c>
      <c r="E329" s="12" t="s">
        <v>51</v>
      </c>
      <c r="F329" s="10" t="s">
        <v>213</v>
      </c>
      <c r="G329" s="10" t="s">
        <v>213</v>
      </c>
      <c r="K329" s="12" t="s">
        <v>174</v>
      </c>
      <c r="L329" s="12">
        <v>45.63353</v>
      </c>
      <c r="M329" s="12">
        <v>2.1015980000000001</v>
      </c>
      <c r="N329" s="11">
        <v>41186.729861111111</v>
      </c>
      <c r="O329" s="6" t="s">
        <v>162</v>
      </c>
      <c r="P329" s="29">
        <v>54.5</v>
      </c>
      <c r="Q329" s="54" t="s">
        <v>161</v>
      </c>
      <c r="R329" s="12" t="s">
        <v>148</v>
      </c>
      <c r="S329" s="16" t="s">
        <v>601</v>
      </c>
      <c r="T329" s="53" t="s">
        <v>161</v>
      </c>
      <c r="U329" s="12">
        <f t="shared" si="22"/>
        <v>54.5</v>
      </c>
      <c r="V329" s="12">
        <f t="shared" si="23"/>
        <v>27.25</v>
      </c>
      <c r="W329" s="12">
        <f t="shared" si="24"/>
        <v>7.3394495412844041E-2</v>
      </c>
      <c r="X329" s="12">
        <f t="shared" si="25"/>
        <v>1.3466879892264961E-3</v>
      </c>
      <c r="AA329" s="12"/>
      <c r="AC329" s="12" t="s">
        <v>180</v>
      </c>
      <c r="AD329" s="12" t="s">
        <v>213</v>
      </c>
      <c r="AE329" s="12" t="s">
        <v>550</v>
      </c>
      <c r="AF329" s="12" t="s">
        <v>551</v>
      </c>
      <c r="AG329" s="12" t="s">
        <v>373</v>
      </c>
      <c r="AH329" s="12" t="s">
        <v>374</v>
      </c>
      <c r="AI329" s="12" t="s">
        <v>375</v>
      </c>
      <c r="AJ329" s="12" t="s">
        <v>376</v>
      </c>
      <c r="AK329" s="12" t="s">
        <v>368</v>
      </c>
      <c r="AL329" s="12">
        <v>17</v>
      </c>
      <c r="AM329" s="12" t="s">
        <v>377</v>
      </c>
      <c r="AN329" s="12" t="s">
        <v>552</v>
      </c>
    </row>
    <row r="330" spans="1:40" ht="15" customHeight="1" x14ac:dyDescent="0.25">
      <c r="A330" s="12">
        <v>131080016</v>
      </c>
      <c r="B330" s="12" t="s">
        <v>591</v>
      </c>
      <c r="C330" s="12" t="s">
        <v>592</v>
      </c>
      <c r="D330" s="12" t="s">
        <v>161</v>
      </c>
      <c r="E330" s="12" t="s">
        <v>51</v>
      </c>
      <c r="F330" s="10" t="s">
        <v>213</v>
      </c>
      <c r="G330" s="10" t="s">
        <v>213</v>
      </c>
      <c r="K330" s="12" t="s">
        <v>174</v>
      </c>
      <c r="L330" s="12">
        <v>45.63353</v>
      </c>
      <c r="M330" s="12">
        <v>2.1015980000000001</v>
      </c>
      <c r="N330" s="11">
        <v>41186.729861111111</v>
      </c>
      <c r="O330" s="6" t="s">
        <v>162</v>
      </c>
      <c r="P330" s="29">
        <v>54.5</v>
      </c>
      <c r="Q330" s="54" t="s">
        <v>161</v>
      </c>
      <c r="R330" s="15" t="s">
        <v>148</v>
      </c>
      <c r="S330" s="16" t="s">
        <v>601</v>
      </c>
      <c r="T330" s="53" t="s">
        <v>161</v>
      </c>
      <c r="U330" s="12">
        <f t="shared" si="22"/>
        <v>54.5</v>
      </c>
      <c r="V330" s="12">
        <f t="shared" si="23"/>
        <v>27.25</v>
      </c>
      <c r="W330" s="12">
        <f t="shared" si="24"/>
        <v>7.3394495412844041E-2</v>
      </c>
      <c r="X330" s="12">
        <f t="shared" si="25"/>
        <v>1.3466879892264961E-3</v>
      </c>
      <c r="AA330" s="12"/>
      <c r="AC330" s="12" t="s">
        <v>180</v>
      </c>
      <c r="AD330" s="12" t="s">
        <v>213</v>
      </c>
      <c r="AE330" s="12" t="s">
        <v>550</v>
      </c>
      <c r="AF330" s="12" t="s">
        <v>551</v>
      </c>
      <c r="AG330" s="12" t="s">
        <v>373</v>
      </c>
      <c r="AH330" s="12" t="s">
        <v>374</v>
      </c>
      <c r="AI330" s="12" t="s">
        <v>375</v>
      </c>
      <c r="AJ330" s="12" t="s">
        <v>376</v>
      </c>
      <c r="AK330" s="12" t="s">
        <v>368</v>
      </c>
      <c r="AL330" s="12">
        <v>17</v>
      </c>
      <c r="AM330" s="12" t="s">
        <v>377</v>
      </c>
      <c r="AN330" s="12" t="s">
        <v>552</v>
      </c>
    </row>
    <row r="331" spans="1:40" ht="15" customHeight="1" x14ac:dyDescent="0.25">
      <c r="A331" s="12">
        <v>131080016</v>
      </c>
      <c r="B331" s="12" t="s">
        <v>591</v>
      </c>
      <c r="C331" s="12" t="s">
        <v>592</v>
      </c>
      <c r="D331" s="12" t="s">
        <v>161</v>
      </c>
      <c r="E331" s="12" t="s">
        <v>51</v>
      </c>
      <c r="F331" s="10" t="s">
        <v>213</v>
      </c>
      <c r="G331" s="10" t="s">
        <v>213</v>
      </c>
      <c r="K331" s="12" t="s">
        <v>174</v>
      </c>
      <c r="L331" s="12">
        <v>45.63353</v>
      </c>
      <c r="M331" s="12">
        <v>2.1015980000000001</v>
      </c>
      <c r="N331" s="11">
        <v>41186.729861111111</v>
      </c>
      <c r="O331" s="6" t="s">
        <v>52</v>
      </c>
      <c r="P331" s="29">
        <v>75.708716369062003</v>
      </c>
      <c r="Q331" s="54" t="s">
        <v>161</v>
      </c>
      <c r="R331" s="15" t="s">
        <v>53</v>
      </c>
      <c r="S331" s="16" t="s">
        <v>601</v>
      </c>
      <c r="T331" s="53" t="s">
        <v>161</v>
      </c>
      <c r="U331" s="12">
        <f t="shared" si="22"/>
        <v>75.708716369062003</v>
      </c>
      <c r="V331" s="12">
        <f t="shared" si="23"/>
        <v>37.854358184531002</v>
      </c>
      <c r="W331" s="12">
        <f t="shared" si="24"/>
        <v>5.2834075015893149E-2</v>
      </c>
      <c r="X331" s="12">
        <f t="shared" si="25"/>
        <v>6.9785987069625631E-4</v>
      </c>
      <c r="AA331" s="12"/>
      <c r="AC331" s="12" t="s">
        <v>181</v>
      </c>
      <c r="AD331" s="12" t="s">
        <v>213</v>
      </c>
      <c r="AE331" s="12" t="s">
        <v>550</v>
      </c>
      <c r="AF331" s="12" t="s">
        <v>551</v>
      </c>
      <c r="AG331" s="12" t="s">
        <v>373</v>
      </c>
      <c r="AH331" s="12" t="s">
        <v>374</v>
      </c>
      <c r="AI331" s="12" t="s">
        <v>375</v>
      </c>
      <c r="AJ331" s="12" t="s">
        <v>376</v>
      </c>
      <c r="AK331" s="12" t="s">
        <v>368</v>
      </c>
      <c r="AL331" s="12">
        <v>17</v>
      </c>
      <c r="AM331" s="12" t="s">
        <v>377</v>
      </c>
      <c r="AN331" s="12" t="s">
        <v>552</v>
      </c>
    </row>
    <row r="332" spans="1:40" ht="15" customHeight="1" x14ac:dyDescent="0.25">
      <c r="A332" s="12">
        <v>131080016</v>
      </c>
      <c r="B332" s="12" t="s">
        <v>591</v>
      </c>
      <c r="C332" s="12" t="s">
        <v>592</v>
      </c>
      <c r="D332" s="12" t="s">
        <v>161</v>
      </c>
      <c r="E332" s="12" t="s">
        <v>51</v>
      </c>
      <c r="F332" s="10" t="s">
        <v>213</v>
      </c>
      <c r="G332" s="10" t="s">
        <v>213</v>
      </c>
      <c r="K332" s="12" t="s">
        <v>174</v>
      </c>
      <c r="L332" s="12">
        <v>45.63353</v>
      </c>
      <c r="M332" s="12">
        <v>2.1015980000000001</v>
      </c>
      <c r="N332" s="11">
        <v>41186.729861111111</v>
      </c>
      <c r="O332" s="6" t="s">
        <v>52</v>
      </c>
      <c r="P332" s="29">
        <v>80.837937999999994</v>
      </c>
      <c r="Q332" s="54" t="s">
        <v>161</v>
      </c>
      <c r="R332" s="22" t="s">
        <v>53</v>
      </c>
      <c r="S332" s="16" t="s">
        <v>601</v>
      </c>
      <c r="T332" s="53" t="s">
        <v>161</v>
      </c>
      <c r="U332" s="12">
        <f t="shared" si="22"/>
        <v>80.837937999999994</v>
      </c>
      <c r="V332" s="12">
        <f t="shared" si="23"/>
        <v>40.418968999999997</v>
      </c>
      <c r="W332" s="12">
        <f t="shared" si="24"/>
        <v>4.9481717358995474E-2</v>
      </c>
      <c r="X332" s="12">
        <f t="shared" si="25"/>
        <v>6.1211008819887856E-4</v>
      </c>
      <c r="AA332" s="12"/>
      <c r="AC332" s="12" t="s">
        <v>181</v>
      </c>
      <c r="AD332" s="12" t="s">
        <v>213</v>
      </c>
      <c r="AE332" s="12" t="s">
        <v>550</v>
      </c>
      <c r="AF332" s="12" t="s">
        <v>551</v>
      </c>
      <c r="AG332" s="12" t="s">
        <v>373</v>
      </c>
      <c r="AH332" s="12" t="s">
        <v>374</v>
      </c>
      <c r="AI332" s="12" t="s">
        <v>375</v>
      </c>
      <c r="AJ332" s="12" t="s">
        <v>376</v>
      </c>
      <c r="AK332" s="12" t="s">
        <v>368</v>
      </c>
      <c r="AL332" s="12">
        <v>17</v>
      </c>
      <c r="AM332" s="12" t="s">
        <v>377</v>
      </c>
      <c r="AN332" s="12" t="s">
        <v>552</v>
      </c>
    </row>
    <row r="333" spans="1:40" ht="15" customHeight="1" x14ac:dyDescent="0.25">
      <c r="A333" s="12">
        <v>131080016</v>
      </c>
      <c r="B333" s="12" t="s">
        <v>591</v>
      </c>
      <c r="C333" s="12" t="s">
        <v>592</v>
      </c>
      <c r="D333" s="12" t="s">
        <v>161</v>
      </c>
      <c r="E333" s="12" t="s">
        <v>51</v>
      </c>
      <c r="F333" s="10" t="s">
        <v>213</v>
      </c>
      <c r="G333" s="10" t="s">
        <v>213</v>
      </c>
      <c r="K333" s="12" t="s">
        <v>174</v>
      </c>
      <c r="L333" s="12">
        <v>45.63353</v>
      </c>
      <c r="M333" s="12">
        <v>2.1015980000000001</v>
      </c>
      <c r="N333" s="11">
        <v>41186.729861111111</v>
      </c>
      <c r="O333" s="6" t="s">
        <v>54</v>
      </c>
      <c r="P333" s="29">
        <v>98.7</v>
      </c>
      <c r="Q333" s="54" t="s">
        <v>161</v>
      </c>
      <c r="R333" s="15" t="s">
        <v>11</v>
      </c>
      <c r="S333" s="16" t="s">
        <v>601</v>
      </c>
      <c r="T333" s="53" t="s">
        <v>161</v>
      </c>
      <c r="U333" s="12">
        <f t="shared" si="22"/>
        <v>98.7</v>
      </c>
      <c r="V333" s="12">
        <f t="shared" si="23"/>
        <v>49.35</v>
      </c>
      <c r="W333" s="12">
        <f t="shared" si="24"/>
        <v>4.0526849037487336E-2</v>
      </c>
      <c r="X333" s="12">
        <f t="shared" si="25"/>
        <v>4.10606373226822E-4</v>
      </c>
      <c r="AA333" s="12"/>
      <c r="AC333" s="12" t="s">
        <v>179</v>
      </c>
      <c r="AD333" s="12" t="s">
        <v>213</v>
      </c>
      <c r="AE333" s="12" t="s">
        <v>550</v>
      </c>
      <c r="AF333" s="12" t="s">
        <v>551</v>
      </c>
      <c r="AG333" s="12" t="s">
        <v>373</v>
      </c>
      <c r="AH333" s="12" t="s">
        <v>374</v>
      </c>
      <c r="AI333" s="12" t="s">
        <v>375</v>
      </c>
      <c r="AJ333" s="12" t="s">
        <v>376</v>
      </c>
      <c r="AK333" s="12" t="s">
        <v>368</v>
      </c>
      <c r="AL333" s="12">
        <v>17</v>
      </c>
      <c r="AM333" s="12" t="s">
        <v>377</v>
      </c>
      <c r="AN333" s="12" t="s">
        <v>552</v>
      </c>
    </row>
    <row r="334" spans="1:40" ht="15" customHeight="1" x14ac:dyDescent="0.25">
      <c r="A334" s="12">
        <v>131080016</v>
      </c>
      <c r="B334" s="12" t="s">
        <v>591</v>
      </c>
      <c r="C334" s="12" t="s">
        <v>592</v>
      </c>
      <c r="D334" s="12" t="s">
        <v>161</v>
      </c>
      <c r="E334" s="12" t="s">
        <v>51</v>
      </c>
      <c r="F334" s="10" t="s">
        <v>213</v>
      </c>
      <c r="G334" s="10" t="s">
        <v>213</v>
      </c>
      <c r="K334" s="12" t="s">
        <v>174</v>
      </c>
      <c r="L334" s="12">
        <v>45.63353</v>
      </c>
      <c r="M334" s="12">
        <v>2.1015980000000001</v>
      </c>
      <c r="N334" s="11">
        <v>41186.729861111111</v>
      </c>
      <c r="O334" s="6" t="s">
        <v>163</v>
      </c>
      <c r="P334" s="29">
        <v>99.8</v>
      </c>
      <c r="Q334" s="54" t="s">
        <v>161</v>
      </c>
      <c r="R334" s="12" t="s">
        <v>148</v>
      </c>
      <c r="S334" s="16" t="s">
        <v>601</v>
      </c>
      <c r="T334" s="53" t="s">
        <v>161</v>
      </c>
      <c r="U334" s="12">
        <f t="shared" si="22"/>
        <v>99.8</v>
      </c>
      <c r="V334" s="12">
        <f t="shared" si="23"/>
        <v>49.9</v>
      </c>
      <c r="W334" s="12">
        <f t="shared" si="24"/>
        <v>4.0080160320641288E-2</v>
      </c>
      <c r="X334" s="12">
        <f t="shared" si="25"/>
        <v>4.01604812832077E-4</v>
      </c>
      <c r="AA334" s="12"/>
      <c r="AC334" s="12" t="s">
        <v>180</v>
      </c>
      <c r="AD334" s="12" t="s">
        <v>213</v>
      </c>
      <c r="AE334" s="12" t="s">
        <v>550</v>
      </c>
      <c r="AF334" s="12" t="s">
        <v>551</v>
      </c>
      <c r="AG334" s="12" t="s">
        <v>373</v>
      </c>
      <c r="AH334" s="12" t="s">
        <v>374</v>
      </c>
      <c r="AI334" s="12" t="s">
        <v>375</v>
      </c>
      <c r="AJ334" s="12" t="s">
        <v>376</v>
      </c>
      <c r="AK334" s="12" t="s">
        <v>368</v>
      </c>
      <c r="AL334" s="12">
        <v>17</v>
      </c>
      <c r="AM334" s="12" t="s">
        <v>377</v>
      </c>
      <c r="AN334" s="12" t="s">
        <v>552</v>
      </c>
    </row>
    <row r="335" spans="1:40" ht="15" customHeight="1" x14ac:dyDescent="0.25">
      <c r="A335" s="12">
        <v>131080016</v>
      </c>
      <c r="B335" s="12" t="s">
        <v>591</v>
      </c>
      <c r="C335" s="12" t="s">
        <v>592</v>
      </c>
      <c r="D335" s="12" t="s">
        <v>161</v>
      </c>
      <c r="E335" s="12" t="s">
        <v>51</v>
      </c>
      <c r="F335" s="10" t="s">
        <v>213</v>
      </c>
      <c r="G335" s="10" t="s">
        <v>213</v>
      </c>
      <c r="K335" s="12" t="s">
        <v>174</v>
      </c>
      <c r="L335" s="12">
        <v>45.63353</v>
      </c>
      <c r="M335" s="12">
        <v>2.1015980000000001</v>
      </c>
      <c r="N335" s="11">
        <v>41186.729861111111</v>
      </c>
      <c r="O335" s="6" t="s">
        <v>65</v>
      </c>
      <c r="P335" s="29">
        <v>103</v>
      </c>
      <c r="Q335" s="54" t="s">
        <v>161</v>
      </c>
      <c r="R335" s="22" t="s">
        <v>11</v>
      </c>
      <c r="S335" s="16" t="s">
        <v>601</v>
      </c>
      <c r="T335" s="53" t="s">
        <v>161</v>
      </c>
      <c r="U335" s="12">
        <f t="shared" si="22"/>
        <v>103</v>
      </c>
      <c r="V335" s="12">
        <f t="shared" si="23"/>
        <v>51.5</v>
      </c>
      <c r="W335" s="12">
        <f t="shared" si="24"/>
        <v>3.8834951456310676E-2</v>
      </c>
      <c r="X335" s="12">
        <f t="shared" si="25"/>
        <v>3.7703836365350174E-4</v>
      </c>
      <c r="AA335" s="12"/>
      <c r="AC335" s="12" t="s">
        <v>179</v>
      </c>
      <c r="AD335" s="12" t="s">
        <v>213</v>
      </c>
      <c r="AE335" s="12" t="s">
        <v>550</v>
      </c>
      <c r="AF335" s="12" t="s">
        <v>551</v>
      </c>
      <c r="AG335" s="12" t="s">
        <v>373</v>
      </c>
      <c r="AH335" s="12" t="s">
        <v>374</v>
      </c>
      <c r="AI335" s="12" t="s">
        <v>375</v>
      </c>
      <c r="AJ335" s="12" t="s">
        <v>376</v>
      </c>
      <c r="AK335" s="12" t="s">
        <v>368</v>
      </c>
      <c r="AL335" s="12">
        <v>17</v>
      </c>
      <c r="AM335" s="12" t="s">
        <v>377</v>
      </c>
      <c r="AN335" s="12" t="s">
        <v>552</v>
      </c>
    </row>
    <row r="336" spans="1:40" ht="15" customHeight="1" x14ac:dyDescent="0.25">
      <c r="A336" s="12">
        <v>131080016</v>
      </c>
      <c r="B336" s="12" t="s">
        <v>591</v>
      </c>
      <c r="C336" s="12" t="s">
        <v>592</v>
      </c>
      <c r="D336" s="12" t="s">
        <v>161</v>
      </c>
      <c r="E336" s="12" t="s">
        <v>66</v>
      </c>
      <c r="F336" s="10" t="s">
        <v>213</v>
      </c>
      <c r="G336" s="10" t="s">
        <v>213</v>
      </c>
      <c r="K336" s="12" t="s">
        <v>174</v>
      </c>
      <c r="L336" s="12">
        <v>45.63353</v>
      </c>
      <c r="M336" s="12">
        <v>2.1015980000000001</v>
      </c>
      <c r="N336" s="11">
        <v>41186.729861111111</v>
      </c>
      <c r="O336" s="6" t="s">
        <v>52</v>
      </c>
      <c r="P336" s="29">
        <v>120.24048096192401</v>
      </c>
      <c r="Q336" s="54" t="s">
        <v>161</v>
      </c>
      <c r="R336" s="22" t="s">
        <v>165</v>
      </c>
      <c r="S336" s="16" t="s">
        <v>601</v>
      </c>
      <c r="T336" s="53" t="s">
        <v>161</v>
      </c>
      <c r="U336" s="12">
        <f t="shared" si="22"/>
        <v>120.24048096192401</v>
      </c>
      <c r="V336" s="12">
        <f t="shared" si="23"/>
        <v>60.120240480962003</v>
      </c>
      <c r="W336" s="12">
        <f t="shared" si="24"/>
        <v>3.3266666666666625E-2</v>
      </c>
      <c r="X336" s="12">
        <f t="shared" si="25"/>
        <v>2.7666777777777705E-4</v>
      </c>
      <c r="AA336" s="12"/>
      <c r="AC336" s="12" t="s">
        <v>181</v>
      </c>
      <c r="AD336" s="12" t="s">
        <v>213</v>
      </c>
      <c r="AE336" s="12" t="s">
        <v>550</v>
      </c>
      <c r="AF336" s="12" t="s">
        <v>551</v>
      </c>
      <c r="AG336" s="12" t="s">
        <v>373</v>
      </c>
      <c r="AH336" s="12" t="s">
        <v>374</v>
      </c>
      <c r="AI336" s="12" t="s">
        <v>375</v>
      </c>
      <c r="AJ336" s="12" t="s">
        <v>376</v>
      </c>
      <c r="AK336" s="12" t="s">
        <v>368</v>
      </c>
      <c r="AL336" s="12">
        <v>17</v>
      </c>
      <c r="AM336" s="12" t="s">
        <v>377</v>
      </c>
      <c r="AN336" s="12" t="s">
        <v>552</v>
      </c>
    </row>
    <row r="337" spans="1:40" ht="15" customHeight="1" x14ac:dyDescent="0.25">
      <c r="A337" s="12">
        <v>131080016</v>
      </c>
      <c r="B337" s="12" t="s">
        <v>591</v>
      </c>
      <c r="C337" s="12" t="s">
        <v>592</v>
      </c>
      <c r="D337" s="12" t="s">
        <v>161</v>
      </c>
      <c r="E337" s="12" t="s">
        <v>51</v>
      </c>
      <c r="F337" s="10" t="s">
        <v>213</v>
      </c>
      <c r="G337" s="10" t="s">
        <v>213</v>
      </c>
      <c r="K337" s="12" t="s">
        <v>174</v>
      </c>
      <c r="L337" s="12">
        <v>45.63353</v>
      </c>
      <c r="M337" s="12">
        <v>2.1015980000000001</v>
      </c>
      <c r="N337" s="11">
        <v>41186.729861111111</v>
      </c>
      <c r="O337" s="6" t="s">
        <v>14</v>
      </c>
      <c r="P337" s="29">
        <v>146</v>
      </c>
      <c r="Q337" s="54" t="s">
        <v>161</v>
      </c>
      <c r="R337" s="22" t="s">
        <v>11</v>
      </c>
      <c r="S337" s="16" t="s">
        <v>601</v>
      </c>
      <c r="T337" s="53" t="s">
        <v>161</v>
      </c>
      <c r="U337" s="12">
        <f t="shared" si="22"/>
        <v>146</v>
      </c>
      <c r="V337" s="12">
        <f t="shared" si="23"/>
        <v>73</v>
      </c>
      <c r="W337" s="12">
        <f t="shared" si="24"/>
        <v>2.7397260273972601E-2</v>
      </c>
      <c r="X337" s="12">
        <f t="shared" si="25"/>
        <v>1.8765246762994934E-4</v>
      </c>
      <c r="AA337" s="12"/>
      <c r="AC337" s="12" t="s">
        <v>179</v>
      </c>
      <c r="AD337" s="12" t="s">
        <v>213</v>
      </c>
      <c r="AE337" s="12" t="s">
        <v>550</v>
      </c>
      <c r="AF337" s="12" t="s">
        <v>551</v>
      </c>
      <c r="AG337" s="12" t="s">
        <v>373</v>
      </c>
      <c r="AH337" s="12" t="s">
        <v>374</v>
      </c>
      <c r="AI337" s="12" t="s">
        <v>375</v>
      </c>
      <c r="AJ337" s="12" t="s">
        <v>376</v>
      </c>
      <c r="AK337" s="12" t="s">
        <v>368</v>
      </c>
      <c r="AL337" s="12">
        <v>17</v>
      </c>
      <c r="AM337" s="12" t="s">
        <v>377</v>
      </c>
      <c r="AN337" s="12" t="s">
        <v>552</v>
      </c>
    </row>
    <row r="338" spans="1:40" ht="15" customHeight="1" x14ac:dyDescent="0.25">
      <c r="A338" s="12">
        <v>131080016</v>
      </c>
      <c r="B338" s="12" t="s">
        <v>591</v>
      </c>
      <c r="C338" s="12" t="s">
        <v>592</v>
      </c>
      <c r="D338" s="12" t="s">
        <v>161</v>
      </c>
      <c r="E338" s="12" t="s">
        <v>164</v>
      </c>
      <c r="F338" s="10" t="s">
        <v>213</v>
      </c>
      <c r="G338" s="10" t="s">
        <v>213</v>
      </c>
      <c r="K338" s="12" t="s">
        <v>174</v>
      </c>
      <c r="L338" s="12">
        <v>45.63353</v>
      </c>
      <c r="M338" s="12">
        <v>2.1015980000000001</v>
      </c>
      <c r="N338" s="11">
        <v>41186.729861111111</v>
      </c>
      <c r="O338" s="6" t="s">
        <v>163</v>
      </c>
      <c r="P338" s="29">
        <v>778.1</v>
      </c>
      <c r="Q338" s="54" t="s">
        <v>161</v>
      </c>
      <c r="R338" s="22" t="s">
        <v>148</v>
      </c>
      <c r="S338" s="16" t="s">
        <v>601</v>
      </c>
      <c r="T338" s="53" t="s">
        <v>161</v>
      </c>
      <c r="U338" s="12">
        <f t="shared" si="22"/>
        <v>778.1</v>
      </c>
      <c r="V338" s="12">
        <f t="shared" si="23"/>
        <v>389.05</v>
      </c>
      <c r="W338" s="12">
        <f t="shared" si="24"/>
        <v>5.1407274129289301E-3</v>
      </c>
      <c r="X338" s="12">
        <f t="shared" si="25"/>
        <v>6.6067695835097413E-6</v>
      </c>
      <c r="AA338" s="12"/>
      <c r="AC338" s="12" t="s">
        <v>180</v>
      </c>
      <c r="AD338" s="12" t="s">
        <v>213</v>
      </c>
      <c r="AE338" s="12" t="s">
        <v>550</v>
      </c>
      <c r="AF338" s="12" t="s">
        <v>551</v>
      </c>
      <c r="AG338" s="12" t="s">
        <v>373</v>
      </c>
      <c r="AH338" s="12" t="s">
        <v>374</v>
      </c>
      <c r="AI338" s="12" t="s">
        <v>375</v>
      </c>
      <c r="AJ338" s="12" t="s">
        <v>376</v>
      </c>
      <c r="AK338" s="12" t="s">
        <v>368</v>
      </c>
      <c r="AL338" s="12">
        <v>17</v>
      </c>
      <c r="AM338" s="12" t="s">
        <v>377</v>
      </c>
      <c r="AN338" s="12" t="s">
        <v>552</v>
      </c>
    </row>
    <row r="339" spans="1:40" ht="15" customHeight="1" x14ac:dyDescent="0.25">
      <c r="A339" s="12">
        <v>131080016</v>
      </c>
      <c r="B339" s="12" t="s">
        <v>591</v>
      </c>
      <c r="C339" s="12" t="s">
        <v>592</v>
      </c>
      <c r="D339" s="12" t="s">
        <v>161</v>
      </c>
      <c r="E339" s="12" t="s">
        <v>51</v>
      </c>
      <c r="F339" s="10" t="s">
        <v>213</v>
      </c>
      <c r="G339" s="10" t="s">
        <v>213</v>
      </c>
      <c r="K339" s="12" t="s">
        <v>174</v>
      </c>
      <c r="L339" s="12">
        <v>45.63353</v>
      </c>
      <c r="M339" s="12">
        <v>2.1015980000000001</v>
      </c>
      <c r="N339" s="11">
        <v>41186.729861111111</v>
      </c>
      <c r="O339" s="6" t="s">
        <v>10</v>
      </c>
      <c r="P339" s="29">
        <v>1080</v>
      </c>
      <c r="Q339" s="12">
        <v>135.756</v>
      </c>
      <c r="R339" s="22" t="s">
        <v>11</v>
      </c>
      <c r="S339" s="48" t="s">
        <v>161</v>
      </c>
      <c r="T339" s="53" t="s">
        <v>161</v>
      </c>
      <c r="U339" s="12">
        <f t="shared" si="22"/>
        <v>1080</v>
      </c>
      <c r="V339" s="12">
        <f t="shared" si="23"/>
        <v>135.756</v>
      </c>
      <c r="W339" s="12">
        <f t="shared" si="24"/>
        <v>5.8601089328617406E-2</v>
      </c>
      <c r="X339" s="12">
        <f t="shared" si="25"/>
        <v>5.4260267896867964E-5</v>
      </c>
      <c r="AA339" s="12"/>
      <c r="AC339" s="12" t="s">
        <v>179</v>
      </c>
      <c r="AD339" s="12" t="s">
        <v>213</v>
      </c>
      <c r="AE339" s="12" t="s">
        <v>550</v>
      </c>
      <c r="AF339" s="12" t="s">
        <v>551</v>
      </c>
      <c r="AG339" s="12" t="s">
        <v>373</v>
      </c>
      <c r="AH339" s="12" t="s">
        <v>374</v>
      </c>
      <c r="AI339" s="12" t="s">
        <v>375</v>
      </c>
      <c r="AJ339" s="12" t="s">
        <v>376</v>
      </c>
      <c r="AK339" s="12" t="s">
        <v>368</v>
      </c>
      <c r="AL339" s="12">
        <v>17</v>
      </c>
      <c r="AM339" s="12" t="s">
        <v>377</v>
      </c>
      <c r="AN339" s="12" t="s">
        <v>552</v>
      </c>
    </row>
    <row r="340" spans="1:40" ht="15" customHeight="1" x14ac:dyDescent="0.25">
      <c r="A340" s="12">
        <v>131080016</v>
      </c>
      <c r="B340" s="12" t="s">
        <v>591</v>
      </c>
      <c r="C340" s="12" t="s">
        <v>592</v>
      </c>
      <c r="D340" s="12" t="s">
        <v>161</v>
      </c>
      <c r="E340" s="12" t="s">
        <v>164</v>
      </c>
      <c r="F340" s="10" t="s">
        <v>213</v>
      </c>
      <c r="G340" s="10" t="s">
        <v>213</v>
      </c>
      <c r="K340" s="12" t="s">
        <v>174</v>
      </c>
      <c r="L340" s="12">
        <v>45.63353</v>
      </c>
      <c r="M340" s="12">
        <v>2.1015980000000001</v>
      </c>
      <c r="N340" s="11">
        <v>41186.729861111111</v>
      </c>
      <c r="O340" s="6" t="s">
        <v>163</v>
      </c>
      <c r="P340" s="29">
        <v>2077.6999999999998</v>
      </c>
      <c r="Q340" s="54" t="s">
        <v>161</v>
      </c>
      <c r="R340" s="22" t="s">
        <v>148</v>
      </c>
      <c r="S340" s="16" t="s">
        <v>601</v>
      </c>
      <c r="T340" s="53" t="s">
        <v>161</v>
      </c>
      <c r="U340" s="12">
        <f t="shared" si="22"/>
        <v>2077.6999999999998</v>
      </c>
      <c r="V340" s="12">
        <f t="shared" si="23"/>
        <v>1038.8499999999999</v>
      </c>
      <c r="W340" s="12">
        <f t="shared" si="24"/>
        <v>1.9252057563652117E-3</v>
      </c>
      <c r="X340" s="12">
        <f t="shared" si="25"/>
        <v>9.266043010854367E-7</v>
      </c>
      <c r="AA340" s="12"/>
      <c r="AC340" s="12" t="s">
        <v>180</v>
      </c>
      <c r="AD340" s="12" t="s">
        <v>213</v>
      </c>
      <c r="AE340" s="12" t="s">
        <v>550</v>
      </c>
      <c r="AF340" s="12" t="s">
        <v>551</v>
      </c>
      <c r="AG340" s="12" t="s">
        <v>373</v>
      </c>
      <c r="AH340" s="12" t="s">
        <v>374</v>
      </c>
      <c r="AI340" s="12" t="s">
        <v>375</v>
      </c>
      <c r="AJ340" s="12" t="s">
        <v>376</v>
      </c>
      <c r="AK340" s="12" t="s">
        <v>368</v>
      </c>
      <c r="AL340" s="12">
        <v>17</v>
      </c>
      <c r="AM340" s="12" t="s">
        <v>377</v>
      </c>
      <c r="AN340" s="12" t="s">
        <v>552</v>
      </c>
    </row>
    <row r="341" spans="1:40" ht="15" customHeight="1" x14ac:dyDescent="0.25">
      <c r="A341" s="15">
        <v>131080017</v>
      </c>
      <c r="B341" s="12" t="s">
        <v>593</v>
      </c>
      <c r="C341" s="12" t="s">
        <v>175</v>
      </c>
      <c r="D341" s="12" t="s">
        <v>161</v>
      </c>
      <c r="E341" s="15" t="s">
        <v>66</v>
      </c>
      <c r="F341" s="9" t="s">
        <v>214</v>
      </c>
      <c r="G341" s="9" t="s">
        <v>214</v>
      </c>
      <c r="H341" s="9"/>
      <c r="I341" s="15"/>
      <c r="J341" s="15"/>
      <c r="K341" s="15" t="s">
        <v>174</v>
      </c>
      <c r="L341" s="12">
        <v>45.608190999999998</v>
      </c>
      <c r="M341" s="12">
        <v>2.2442980000000001</v>
      </c>
      <c r="N341" s="11">
        <v>41186</v>
      </c>
      <c r="O341" s="7" t="s">
        <v>149</v>
      </c>
      <c r="P341" s="31">
        <v>10</v>
      </c>
      <c r="Q341" s="54" t="s">
        <v>161</v>
      </c>
      <c r="R341" s="22" t="s">
        <v>67</v>
      </c>
      <c r="S341" s="16" t="s">
        <v>601</v>
      </c>
      <c r="T341" s="53" t="s">
        <v>161</v>
      </c>
      <c r="U341" s="12">
        <f t="shared" si="22"/>
        <v>10</v>
      </c>
      <c r="V341" s="12">
        <f t="shared" si="23"/>
        <v>5</v>
      </c>
      <c r="W341" s="12">
        <f t="shared" si="24"/>
        <v>0.4</v>
      </c>
      <c r="X341" s="12">
        <f t="shared" si="25"/>
        <v>0.04</v>
      </c>
      <c r="Y341" s="12">
        <v>9.67</v>
      </c>
      <c r="Z341" s="12">
        <v>7.51</v>
      </c>
      <c r="AA341" s="11">
        <v>72.62</v>
      </c>
      <c r="AB341" s="31">
        <v>133380</v>
      </c>
      <c r="AC341" s="12" t="s">
        <v>574</v>
      </c>
      <c r="AD341" s="12" t="s">
        <v>214</v>
      </c>
      <c r="AE341" s="12" t="s">
        <v>548</v>
      </c>
      <c r="AF341" s="12" t="s">
        <v>549</v>
      </c>
      <c r="AG341" s="12" t="s">
        <v>417</v>
      </c>
      <c r="AH341" s="12" t="s">
        <v>366</v>
      </c>
      <c r="AI341" s="12" t="s">
        <v>418</v>
      </c>
      <c r="AJ341" s="12" t="s">
        <v>419</v>
      </c>
      <c r="AK341" s="12" t="s">
        <v>368</v>
      </c>
      <c r="AL341" s="12" t="s">
        <v>420</v>
      </c>
      <c r="AM341" s="12" t="s">
        <v>347</v>
      </c>
      <c r="AN341" s="12" t="s">
        <v>421</v>
      </c>
    </row>
    <row r="342" spans="1:40" ht="15" customHeight="1" x14ac:dyDescent="0.25">
      <c r="A342" s="15">
        <v>131080017</v>
      </c>
      <c r="B342" s="12" t="s">
        <v>593</v>
      </c>
      <c r="C342" s="12" t="s">
        <v>175</v>
      </c>
      <c r="D342" s="12" t="s">
        <v>161</v>
      </c>
      <c r="E342" s="15" t="s">
        <v>66</v>
      </c>
      <c r="F342" s="9" t="s">
        <v>214</v>
      </c>
      <c r="G342" s="9" t="s">
        <v>214</v>
      </c>
      <c r="H342" s="9"/>
      <c r="I342" s="15"/>
      <c r="J342" s="15"/>
      <c r="K342" s="15" t="s">
        <v>174</v>
      </c>
      <c r="L342" s="12">
        <v>45.608190999999998</v>
      </c>
      <c r="M342" s="12">
        <v>2.2442980000000001</v>
      </c>
      <c r="N342" s="11">
        <v>41186</v>
      </c>
      <c r="O342" s="7" t="s">
        <v>57</v>
      </c>
      <c r="P342" s="31">
        <v>2.4</v>
      </c>
      <c r="Q342" s="54" t="s">
        <v>161</v>
      </c>
      <c r="R342" s="22" t="s">
        <v>67</v>
      </c>
      <c r="S342" s="16" t="s">
        <v>601</v>
      </c>
      <c r="T342" s="53" t="s">
        <v>161</v>
      </c>
      <c r="U342" s="12">
        <f t="shared" si="22"/>
        <v>2.4</v>
      </c>
      <c r="V342" s="12">
        <f t="shared" si="23"/>
        <v>1.2</v>
      </c>
      <c r="W342" s="12">
        <f t="shared" si="24"/>
        <v>1.6666666666666667</v>
      </c>
      <c r="X342" s="12">
        <f t="shared" si="25"/>
        <v>0.69444444444444442</v>
      </c>
      <c r="Y342" s="12">
        <v>9.67</v>
      </c>
      <c r="Z342" s="12">
        <v>7.51</v>
      </c>
      <c r="AA342" s="11">
        <v>72.62</v>
      </c>
      <c r="AB342" s="31">
        <v>133380</v>
      </c>
      <c r="AC342" s="12" t="s">
        <v>574</v>
      </c>
      <c r="AD342" s="12" t="s">
        <v>214</v>
      </c>
      <c r="AE342" s="12" t="s">
        <v>548</v>
      </c>
      <c r="AF342" s="12" t="s">
        <v>549</v>
      </c>
      <c r="AG342" s="12" t="s">
        <v>417</v>
      </c>
      <c r="AH342" s="12" t="s">
        <v>366</v>
      </c>
      <c r="AI342" s="12" t="s">
        <v>418</v>
      </c>
      <c r="AJ342" s="12" t="s">
        <v>419</v>
      </c>
      <c r="AK342" s="12" t="s">
        <v>368</v>
      </c>
      <c r="AL342" s="12" t="s">
        <v>420</v>
      </c>
      <c r="AM342" s="12" t="s">
        <v>347</v>
      </c>
      <c r="AN342" s="12" t="s">
        <v>421</v>
      </c>
    </row>
    <row r="343" spans="1:40" ht="15" customHeight="1" x14ac:dyDescent="0.25">
      <c r="A343" s="15">
        <v>131080017</v>
      </c>
      <c r="B343" s="12" t="s">
        <v>593</v>
      </c>
      <c r="C343" s="12" t="s">
        <v>175</v>
      </c>
      <c r="D343" s="12" t="s">
        <v>161</v>
      </c>
      <c r="E343" s="15" t="s">
        <v>66</v>
      </c>
      <c r="F343" s="9" t="s">
        <v>214</v>
      </c>
      <c r="G343" s="9" t="s">
        <v>214</v>
      </c>
      <c r="H343" s="9"/>
      <c r="I343" s="15"/>
      <c r="J343" s="15"/>
      <c r="K343" s="15" t="s">
        <v>174</v>
      </c>
      <c r="L343" s="12">
        <v>45.608190999999998</v>
      </c>
      <c r="M343" s="12">
        <v>2.2442980000000001</v>
      </c>
      <c r="N343" s="11">
        <v>41186</v>
      </c>
      <c r="O343" s="7" t="s">
        <v>54</v>
      </c>
      <c r="P343" s="31">
        <v>4000</v>
      </c>
      <c r="Q343" s="54" t="s">
        <v>161</v>
      </c>
      <c r="R343" s="22" t="s">
        <v>67</v>
      </c>
      <c r="S343" s="16" t="s">
        <v>601</v>
      </c>
      <c r="T343" s="53" t="s">
        <v>161</v>
      </c>
      <c r="U343" s="12">
        <f t="shared" si="22"/>
        <v>4000</v>
      </c>
      <c r="V343" s="12">
        <f t="shared" si="23"/>
        <v>2000</v>
      </c>
      <c r="W343" s="12">
        <f t="shared" si="24"/>
        <v>1E-3</v>
      </c>
      <c r="X343" s="12">
        <f t="shared" si="25"/>
        <v>2.4999999999999999E-7</v>
      </c>
      <c r="Y343" s="12">
        <v>9.67</v>
      </c>
      <c r="Z343" s="12">
        <v>7.51</v>
      </c>
      <c r="AA343" s="11">
        <v>72.62</v>
      </c>
      <c r="AB343" s="31">
        <v>133380</v>
      </c>
      <c r="AC343" s="12" t="s">
        <v>574</v>
      </c>
      <c r="AD343" s="12" t="s">
        <v>214</v>
      </c>
      <c r="AE343" s="12" t="s">
        <v>548</v>
      </c>
      <c r="AF343" s="12" t="s">
        <v>549</v>
      </c>
      <c r="AG343" s="12" t="s">
        <v>417</v>
      </c>
      <c r="AH343" s="12" t="s">
        <v>366</v>
      </c>
      <c r="AI343" s="12" t="s">
        <v>418</v>
      </c>
      <c r="AJ343" s="12" t="s">
        <v>419</v>
      </c>
      <c r="AK343" s="12" t="s">
        <v>368</v>
      </c>
      <c r="AL343" s="12" t="s">
        <v>420</v>
      </c>
      <c r="AM343" s="12" t="s">
        <v>347</v>
      </c>
      <c r="AN343" s="12" t="s">
        <v>421</v>
      </c>
    </row>
    <row r="344" spans="1:40" ht="15" customHeight="1" x14ac:dyDescent="0.25">
      <c r="A344" s="15">
        <v>131080017</v>
      </c>
      <c r="B344" s="12" t="s">
        <v>593</v>
      </c>
      <c r="C344" s="12" t="s">
        <v>175</v>
      </c>
      <c r="D344" s="12" t="s">
        <v>161</v>
      </c>
      <c r="E344" s="15" t="s">
        <v>66</v>
      </c>
      <c r="F344" s="9" t="s">
        <v>214</v>
      </c>
      <c r="G344" s="9" t="s">
        <v>214</v>
      </c>
      <c r="H344" s="9"/>
      <c r="I344" s="15"/>
      <c r="J344" s="15"/>
      <c r="K344" s="15" t="s">
        <v>174</v>
      </c>
      <c r="L344" s="12">
        <v>45.608190999999998</v>
      </c>
      <c r="M344" s="12">
        <v>2.2442980000000001</v>
      </c>
      <c r="N344" s="11">
        <v>41186</v>
      </c>
      <c r="O344" s="7" t="s">
        <v>150</v>
      </c>
      <c r="P344" s="31">
        <v>2.7</v>
      </c>
      <c r="Q344" s="54" t="s">
        <v>161</v>
      </c>
      <c r="R344" s="22" t="s">
        <v>67</v>
      </c>
      <c r="S344" s="16" t="s">
        <v>601</v>
      </c>
      <c r="T344" s="53" t="s">
        <v>161</v>
      </c>
      <c r="U344" s="12">
        <f t="shared" si="22"/>
        <v>2.7</v>
      </c>
      <c r="V344" s="12">
        <f t="shared" si="23"/>
        <v>1.35</v>
      </c>
      <c r="W344" s="12">
        <f t="shared" si="24"/>
        <v>1.4814814814814814</v>
      </c>
      <c r="X344" s="12">
        <f t="shared" si="25"/>
        <v>0.5486968449931412</v>
      </c>
      <c r="Y344" s="12">
        <v>9.67</v>
      </c>
      <c r="Z344" s="12">
        <v>7.51</v>
      </c>
      <c r="AA344" s="11">
        <v>72.62</v>
      </c>
      <c r="AB344" s="31">
        <v>133380</v>
      </c>
      <c r="AC344" s="12" t="s">
        <v>574</v>
      </c>
      <c r="AD344" s="12" t="s">
        <v>214</v>
      </c>
      <c r="AE344" s="12" t="s">
        <v>548</v>
      </c>
      <c r="AF344" s="12" t="s">
        <v>549</v>
      </c>
      <c r="AG344" s="12" t="s">
        <v>417</v>
      </c>
      <c r="AH344" s="12" t="s">
        <v>366</v>
      </c>
      <c r="AI344" s="12" t="s">
        <v>418</v>
      </c>
      <c r="AJ344" s="12" t="s">
        <v>419</v>
      </c>
      <c r="AK344" s="12" t="s">
        <v>368</v>
      </c>
      <c r="AL344" s="12" t="s">
        <v>420</v>
      </c>
      <c r="AM344" s="12" t="s">
        <v>347</v>
      </c>
      <c r="AN344" s="12" t="s">
        <v>421</v>
      </c>
    </row>
    <row r="345" spans="1:40" ht="15" customHeight="1" x14ac:dyDescent="0.25">
      <c r="A345" s="15">
        <v>131080017</v>
      </c>
      <c r="B345" s="12" t="s">
        <v>593</v>
      </c>
      <c r="C345" s="12" t="s">
        <v>175</v>
      </c>
      <c r="D345" s="12" t="s">
        <v>161</v>
      </c>
      <c r="E345" s="15" t="s">
        <v>66</v>
      </c>
      <c r="F345" s="9" t="s">
        <v>214</v>
      </c>
      <c r="G345" s="9" t="s">
        <v>214</v>
      </c>
      <c r="H345" s="9"/>
      <c r="I345" s="15"/>
      <c r="J345" s="15"/>
      <c r="K345" s="15" t="s">
        <v>174</v>
      </c>
      <c r="L345" s="12">
        <v>45.608190999999998</v>
      </c>
      <c r="M345" s="12">
        <v>2.2442980000000001</v>
      </c>
      <c r="N345" s="11">
        <v>41186</v>
      </c>
      <c r="O345" s="7" t="s">
        <v>151</v>
      </c>
      <c r="P345" s="31">
        <v>150</v>
      </c>
      <c r="Q345" s="54" t="s">
        <v>161</v>
      </c>
      <c r="R345" s="15" t="s">
        <v>67</v>
      </c>
      <c r="S345" s="16" t="s">
        <v>601</v>
      </c>
      <c r="T345" s="53" t="s">
        <v>161</v>
      </c>
      <c r="U345" s="12">
        <f t="shared" si="22"/>
        <v>150</v>
      </c>
      <c r="V345" s="12">
        <f t="shared" si="23"/>
        <v>75</v>
      </c>
      <c r="W345" s="12">
        <f t="shared" si="24"/>
        <v>2.6666666666666668E-2</v>
      </c>
      <c r="X345" s="12">
        <f t="shared" si="25"/>
        <v>1.7777777777777779E-4</v>
      </c>
      <c r="Y345" s="12">
        <v>9.67</v>
      </c>
      <c r="Z345" s="12">
        <v>7.51</v>
      </c>
      <c r="AA345" s="11">
        <v>72.62</v>
      </c>
      <c r="AB345" s="31">
        <v>133380</v>
      </c>
      <c r="AC345" s="12" t="s">
        <v>574</v>
      </c>
      <c r="AD345" s="12" t="s">
        <v>214</v>
      </c>
      <c r="AE345" s="12" t="s">
        <v>548</v>
      </c>
      <c r="AF345" s="12" t="s">
        <v>549</v>
      </c>
      <c r="AG345" s="12" t="s">
        <v>417</v>
      </c>
      <c r="AH345" s="12" t="s">
        <v>366</v>
      </c>
      <c r="AI345" s="12" t="s">
        <v>418</v>
      </c>
      <c r="AJ345" s="12" t="s">
        <v>419</v>
      </c>
      <c r="AK345" s="12" t="s">
        <v>368</v>
      </c>
      <c r="AL345" s="12" t="s">
        <v>420</v>
      </c>
      <c r="AM345" s="12" t="s">
        <v>347</v>
      </c>
      <c r="AN345" s="12" t="s">
        <v>421</v>
      </c>
    </row>
    <row r="346" spans="1:40" ht="15" customHeight="1" x14ac:dyDescent="0.25">
      <c r="A346" s="15">
        <v>131080017</v>
      </c>
      <c r="B346" s="12" t="s">
        <v>593</v>
      </c>
      <c r="C346" s="12" t="s">
        <v>175</v>
      </c>
      <c r="D346" s="12" t="s">
        <v>161</v>
      </c>
      <c r="E346" s="15" t="s">
        <v>66</v>
      </c>
      <c r="F346" s="9" t="s">
        <v>214</v>
      </c>
      <c r="G346" s="9" t="s">
        <v>214</v>
      </c>
      <c r="H346" s="9"/>
      <c r="I346" s="15"/>
      <c r="J346" s="15"/>
      <c r="K346" s="15" t="s">
        <v>174</v>
      </c>
      <c r="L346" s="12">
        <v>45.608190999999998</v>
      </c>
      <c r="M346" s="12">
        <v>2.2442980000000001</v>
      </c>
      <c r="N346" s="11">
        <v>41186</v>
      </c>
      <c r="O346" s="7" t="s">
        <v>55</v>
      </c>
      <c r="P346" s="31">
        <v>4</v>
      </c>
      <c r="Q346" s="54" t="s">
        <v>161</v>
      </c>
      <c r="R346" s="15" t="s">
        <v>67</v>
      </c>
      <c r="S346" s="16" t="s">
        <v>601</v>
      </c>
      <c r="T346" s="53" t="s">
        <v>161</v>
      </c>
      <c r="U346" s="12">
        <f t="shared" si="22"/>
        <v>4</v>
      </c>
      <c r="V346" s="12">
        <f t="shared" si="23"/>
        <v>2</v>
      </c>
      <c r="W346" s="12">
        <f t="shared" si="24"/>
        <v>1</v>
      </c>
      <c r="X346" s="12">
        <f t="shared" si="25"/>
        <v>0.25</v>
      </c>
      <c r="Y346" s="12">
        <v>9.67</v>
      </c>
      <c r="Z346" s="12">
        <v>7.51</v>
      </c>
      <c r="AA346" s="11">
        <v>72.62</v>
      </c>
      <c r="AB346" s="31">
        <v>133380</v>
      </c>
      <c r="AC346" s="12" t="s">
        <v>574</v>
      </c>
      <c r="AD346" s="12" t="s">
        <v>214</v>
      </c>
      <c r="AE346" s="12" t="s">
        <v>548</v>
      </c>
      <c r="AF346" s="12" t="s">
        <v>549</v>
      </c>
      <c r="AG346" s="12" t="s">
        <v>417</v>
      </c>
      <c r="AH346" s="12" t="s">
        <v>366</v>
      </c>
      <c r="AI346" s="12" t="s">
        <v>418</v>
      </c>
      <c r="AJ346" s="12" t="s">
        <v>419</v>
      </c>
      <c r="AK346" s="12" t="s">
        <v>368</v>
      </c>
      <c r="AL346" s="12" t="s">
        <v>420</v>
      </c>
      <c r="AM346" s="12" t="s">
        <v>347</v>
      </c>
      <c r="AN346" s="12" t="s">
        <v>421</v>
      </c>
    </row>
    <row r="347" spans="1:40" ht="15" customHeight="1" x14ac:dyDescent="0.25">
      <c r="A347" s="15">
        <v>131080017</v>
      </c>
      <c r="B347" s="12" t="s">
        <v>593</v>
      </c>
      <c r="C347" s="12" t="s">
        <v>175</v>
      </c>
      <c r="D347" s="12" t="s">
        <v>161</v>
      </c>
      <c r="E347" s="15" t="s">
        <v>66</v>
      </c>
      <c r="F347" s="9" t="s">
        <v>214</v>
      </c>
      <c r="G347" s="9" t="s">
        <v>214</v>
      </c>
      <c r="H347" s="9"/>
      <c r="I347" s="15"/>
      <c r="J347" s="15"/>
      <c r="K347" s="15" t="s">
        <v>174</v>
      </c>
      <c r="L347" s="12">
        <v>45.608190999999998</v>
      </c>
      <c r="M347" s="12">
        <v>2.2442980000000001</v>
      </c>
      <c r="N347" s="11">
        <v>41186</v>
      </c>
      <c r="O347" s="7" t="s">
        <v>61</v>
      </c>
      <c r="P347" s="31">
        <v>3.3</v>
      </c>
      <c r="Q347" s="54" t="s">
        <v>161</v>
      </c>
      <c r="R347" s="15" t="s">
        <v>67</v>
      </c>
      <c r="S347" s="16" t="s">
        <v>601</v>
      </c>
      <c r="T347" s="53" t="s">
        <v>161</v>
      </c>
      <c r="U347" s="12">
        <f t="shared" si="22"/>
        <v>3.3</v>
      </c>
      <c r="V347" s="12">
        <f t="shared" si="23"/>
        <v>1.65</v>
      </c>
      <c r="W347" s="12">
        <f t="shared" si="24"/>
        <v>1.2121212121212122</v>
      </c>
      <c r="X347" s="12">
        <f t="shared" si="25"/>
        <v>0.36730945821854916</v>
      </c>
      <c r="Y347" s="12">
        <v>9.67</v>
      </c>
      <c r="Z347" s="12">
        <v>7.51</v>
      </c>
      <c r="AA347" s="11">
        <v>72.62</v>
      </c>
      <c r="AB347" s="31">
        <v>133380</v>
      </c>
      <c r="AC347" s="12" t="s">
        <v>574</v>
      </c>
      <c r="AD347" s="12" t="s">
        <v>214</v>
      </c>
      <c r="AE347" s="12" t="s">
        <v>548</v>
      </c>
      <c r="AF347" s="12" t="s">
        <v>549</v>
      </c>
      <c r="AG347" s="12" t="s">
        <v>417</v>
      </c>
      <c r="AH347" s="12" t="s">
        <v>366</v>
      </c>
      <c r="AI347" s="12" t="s">
        <v>418</v>
      </c>
      <c r="AJ347" s="12" t="s">
        <v>419</v>
      </c>
      <c r="AK347" s="12" t="s">
        <v>368</v>
      </c>
      <c r="AL347" s="12" t="s">
        <v>420</v>
      </c>
      <c r="AM347" s="12" t="s">
        <v>347</v>
      </c>
      <c r="AN347" s="12" t="s">
        <v>421</v>
      </c>
    </row>
    <row r="348" spans="1:40" ht="15" customHeight="1" x14ac:dyDescent="0.25">
      <c r="A348" s="15">
        <v>131080017</v>
      </c>
      <c r="B348" s="12" t="s">
        <v>593</v>
      </c>
      <c r="C348" s="12" t="s">
        <v>175</v>
      </c>
      <c r="D348" s="12" t="s">
        <v>161</v>
      </c>
      <c r="E348" s="15" t="s">
        <v>66</v>
      </c>
      <c r="F348" s="9" t="s">
        <v>214</v>
      </c>
      <c r="G348" s="9" t="s">
        <v>214</v>
      </c>
      <c r="H348" s="9"/>
      <c r="I348" s="15"/>
      <c r="J348" s="15"/>
      <c r="K348" s="15" t="s">
        <v>174</v>
      </c>
      <c r="L348" s="12">
        <v>45.608190999999998</v>
      </c>
      <c r="M348" s="12">
        <v>2.2442980000000001</v>
      </c>
      <c r="N348" s="11">
        <v>41186</v>
      </c>
      <c r="O348" s="7" t="s">
        <v>12</v>
      </c>
      <c r="P348" s="31">
        <v>6</v>
      </c>
      <c r="Q348" s="15">
        <v>1.3</v>
      </c>
      <c r="R348" s="22" t="s">
        <v>67</v>
      </c>
      <c r="S348" s="48" t="s">
        <v>161</v>
      </c>
      <c r="T348" s="53" t="s">
        <v>161</v>
      </c>
      <c r="U348" s="12">
        <f t="shared" si="22"/>
        <v>6</v>
      </c>
      <c r="V348" s="12">
        <f t="shared" si="23"/>
        <v>1.3</v>
      </c>
      <c r="W348" s="12">
        <f t="shared" si="24"/>
        <v>3.5502958579881652</v>
      </c>
      <c r="X348" s="12">
        <f t="shared" si="25"/>
        <v>0.59171597633136086</v>
      </c>
      <c r="Y348" s="12">
        <v>9.67</v>
      </c>
      <c r="Z348" s="12">
        <v>7.51</v>
      </c>
      <c r="AA348" s="11">
        <v>72.62</v>
      </c>
      <c r="AB348" s="31">
        <v>133380</v>
      </c>
      <c r="AC348" s="12" t="s">
        <v>574</v>
      </c>
      <c r="AD348" s="12" t="s">
        <v>214</v>
      </c>
      <c r="AE348" s="12" t="s">
        <v>548</v>
      </c>
      <c r="AF348" s="12" t="s">
        <v>549</v>
      </c>
      <c r="AG348" s="12" t="s">
        <v>417</v>
      </c>
      <c r="AH348" s="12" t="s">
        <v>366</v>
      </c>
      <c r="AI348" s="12" t="s">
        <v>418</v>
      </c>
      <c r="AJ348" s="12" t="s">
        <v>419</v>
      </c>
      <c r="AK348" s="12" t="s">
        <v>368</v>
      </c>
      <c r="AL348" s="12" t="s">
        <v>420</v>
      </c>
      <c r="AM348" s="12" t="s">
        <v>347</v>
      </c>
      <c r="AN348" s="12" t="s">
        <v>421</v>
      </c>
    </row>
    <row r="349" spans="1:40" ht="15" customHeight="1" x14ac:dyDescent="0.25">
      <c r="A349" s="15">
        <v>131080017</v>
      </c>
      <c r="B349" s="12" t="s">
        <v>593</v>
      </c>
      <c r="C349" s="12" t="s">
        <v>175</v>
      </c>
      <c r="D349" s="12" t="s">
        <v>161</v>
      </c>
      <c r="E349" s="15" t="s">
        <v>66</v>
      </c>
      <c r="F349" s="9" t="s">
        <v>214</v>
      </c>
      <c r="G349" s="9" t="s">
        <v>214</v>
      </c>
      <c r="H349" s="9"/>
      <c r="I349" s="15"/>
      <c r="J349" s="15"/>
      <c r="K349" s="15" t="s">
        <v>174</v>
      </c>
      <c r="L349" s="12">
        <v>45.608190999999998</v>
      </c>
      <c r="M349" s="12">
        <v>2.2442980000000001</v>
      </c>
      <c r="N349" s="11">
        <v>41186</v>
      </c>
      <c r="O349" s="7" t="s">
        <v>152</v>
      </c>
      <c r="P349" s="31">
        <v>2.5</v>
      </c>
      <c r="Q349" s="54" t="s">
        <v>161</v>
      </c>
      <c r="R349" s="15" t="s">
        <v>67</v>
      </c>
      <c r="S349" s="16" t="s">
        <v>601</v>
      </c>
      <c r="T349" s="53" t="s">
        <v>161</v>
      </c>
      <c r="U349" s="12">
        <f t="shared" si="22"/>
        <v>2.5</v>
      </c>
      <c r="V349" s="12">
        <f t="shared" si="23"/>
        <v>1.25</v>
      </c>
      <c r="W349" s="12">
        <f t="shared" si="24"/>
        <v>1.6</v>
      </c>
      <c r="X349" s="12">
        <f t="shared" si="25"/>
        <v>0.64</v>
      </c>
      <c r="Y349" s="12">
        <v>9.67</v>
      </c>
      <c r="Z349" s="12">
        <v>7.51</v>
      </c>
      <c r="AA349" s="11">
        <v>72.62</v>
      </c>
      <c r="AB349" s="31">
        <v>133380</v>
      </c>
      <c r="AC349" s="12" t="s">
        <v>574</v>
      </c>
      <c r="AD349" s="12" t="s">
        <v>214</v>
      </c>
      <c r="AE349" s="12" t="s">
        <v>548</v>
      </c>
      <c r="AF349" s="12" t="s">
        <v>549</v>
      </c>
      <c r="AG349" s="12" t="s">
        <v>417</v>
      </c>
      <c r="AH349" s="12" t="s">
        <v>366</v>
      </c>
      <c r="AI349" s="12" t="s">
        <v>418</v>
      </c>
      <c r="AJ349" s="12" t="s">
        <v>419</v>
      </c>
      <c r="AK349" s="12" t="s">
        <v>368</v>
      </c>
      <c r="AL349" s="12" t="s">
        <v>420</v>
      </c>
      <c r="AM349" s="12" t="s">
        <v>347</v>
      </c>
      <c r="AN349" s="12" t="s">
        <v>421</v>
      </c>
    </row>
    <row r="350" spans="1:40" ht="15" customHeight="1" x14ac:dyDescent="0.25">
      <c r="A350" s="15">
        <v>131080017</v>
      </c>
      <c r="B350" s="12" t="s">
        <v>593</v>
      </c>
      <c r="C350" s="12" t="s">
        <v>175</v>
      </c>
      <c r="D350" s="12" t="s">
        <v>161</v>
      </c>
      <c r="E350" s="15" t="s">
        <v>66</v>
      </c>
      <c r="F350" s="9" t="s">
        <v>214</v>
      </c>
      <c r="G350" s="9" t="s">
        <v>214</v>
      </c>
      <c r="H350" s="9"/>
      <c r="I350" s="15"/>
      <c r="J350" s="15"/>
      <c r="K350" s="15" t="s">
        <v>174</v>
      </c>
      <c r="L350" s="12">
        <v>45.608190999999998</v>
      </c>
      <c r="M350" s="12">
        <v>2.2442980000000001</v>
      </c>
      <c r="N350" s="11">
        <v>41186</v>
      </c>
      <c r="O350" s="7" t="s">
        <v>10</v>
      </c>
      <c r="P350" s="31">
        <v>8500</v>
      </c>
      <c r="Q350" s="15">
        <v>900</v>
      </c>
      <c r="R350" s="15" t="s">
        <v>67</v>
      </c>
      <c r="S350" s="48" t="s">
        <v>161</v>
      </c>
      <c r="T350" s="53" t="s">
        <v>161</v>
      </c>
      <c r="U350" s="12">
        <f t="shared" si="22"/>
        <v>8500</v>
      </c>
      <c r="V350" s="12">
        <f t="shared" si="23"/>
        <v>900</v>
      </c>
      <c r="W350" s="12">
        <f t="shared" si="24"/>
        <v>1.0493827160493827E-2</v>
      </c>
      <c r="X350" s="12">
        <f t="shared" si="25"/>
        <v>1.2345679012345679E-6</v>
      </c>
      <c r="Y350" s="12">
        <v>9.67</v>
      </c>
      <c r="Z350" s="12">
        <v>7.51</v>
      </c>
      <c r="AA350" s="11">
        <v>72.62</v>
      </c>
      <c r="AB350" s="31">
        <v>133380</v>
      </c>
      <c r="AC350" s="12" t="s">
        <v>574</v>
      </c>
      <c r="AD350" s="12" t="s">
        <v>214</v>
      </c>
      <c r="AE350" s="12" t="s">
        <v>548</v>
      </c>
      <c r="AF350" s="12" t="s">
        <v>549</v>
      </c>
      <c r="AG350" s="12" t="s">
        <v>417</v>
      </c>
      <c r="AH350" s="12" t="s">
        <v>366</v>
      </c>
      <c r="AI350" s="12" t="s">
        <v>418</v>
      </c>
      <c r="AJ350" s="12" t="s">
        <v>419</v>
      </c>
      <c r="AK350" s="12" t="s">
        <v>368</v>
      </c>
      <c r="AL350" s="12" t="s">
        <v>420</v>
      </c>
      <c r="AM350" s="12" t="s">
        <v>347</v>
      </c>
      <c r="AN350" s="12" t="s">
        <v>421</v>
      </c>
    </row>
    <row r="351" spans="1:40" ht="15" customHeight="1" x14ac:dyDescent="0.25">
      <c r="A351" s="15">
        <v>131080017</v>
      </c>
      <c r="B351" s="12" t="s">
        <v>593</v>
      </c>
      <c r="C351" s="12" t="s">
        <v>175</v>
      </c>
      <c r="D351" s="12" t="s">
        <v>161</v>
      </c>
      <c r="E351" s="15" t="s">
        <v>66</v>
      </c>
      <c r="F351" s="9" t="s">
        <v>214</v>
      </c>
      <c r="G351" s="9" t="s">
        <v>214</v>
      </c>
      <c r="H351" s="9"/>
      <c r="I351" s="15"/>
      <c r="J351" s="15"/>
      <c r="K351" s="15" t="s">
        <v>174</v>
      </c>
      <c r="L351" s="12">
        <v>45.608190999999998</v>
      </c>
      <c r="M351" s="12">
        <v>2.2442980000000001</v>
      </c>
      <c r="N351" s="11">
        <v>41186</v>
      </c>
      <c r="O351" s="7" t="s">
        <v>56</v>
      </c>
      <c r="P351" s="31">
        <v>7</v>
      </c>
      <c r="Q351" s="54" t="s">
        <v>161</v>
      </c>
      <c r="R351" s="22" t="s">
        <v>67</v>
      </c>
      <c r="S351" s="16" t="s">
        <v>601</v>
      </c>
      <c r="T351" s="53" t="s">
        <v>161</v>
      </c>
      <c r="U351" s="12">
        <f t="shared" si="22"/>
        <v>7</v>
      </c>
      <c r="V351" s="12">
        <f t="shared" si="23"/>
        <v>3.5</v>
      </c>
      <c r="W351" s="12">
        <f t="shared" si="24"/>
        <v>0.5714285714285714</v>
      </c>
      <c r="X351" s="12">
        <f t="shared" si="25"/>
        <v>8.1632653061224483E-2</v>
      </c>
      <c r="Y351" s="12">
        <v>9.67</v>
      </c>
      <c r="Z351" s="12">
        <v>7.51</v>
      </c>
      <c r="AA351" s="11">
        <v>72.62</v>
      </c>
      <c r="AB351" s="31">
        <v>133380</v>
      </c>
      <c r="AC351" s="12" t="s">
        <v>574</v>
      </c>
      <c r="AD351" s="12" t="s">
        <v>214</v>
      </c>
      <c r="AE351" s="12" t="s">
        <v>548</v>
      </c>
      <c r="AF351" s="12" t="s">
        <v>549</v>
      </c>
      <c r="AG351" s="12" t="s">
        <v>417</v>
      </c>
      <c r="AH351" s="12" t="s">
        <v>366</v>
      </c>
      <c r="AI351" s="12" t="s">
        <v>418</v>
      </c>
      <c r="AJ351" s="12" t="s">
        <v>419</v>
      </c>
      <c r="AK351" s="12" t="s">
        <v>368</v>
      </c>
      <c r="AL351" s="12" t="s">
        <v>420</v>
      </c>
      <c r="AM351" s="12" t="s">
        <v>347</v>
      </c>
      <c r="AN351" s="12" t="s">
        <v>421</v>
      </c>
    </row>
    <row r="352" spans="1:40" ht="15" customHeight="1" x14ac:dyDescent="0.25">
      <c r="A352" s="15">
        <v>131080017</v>
      </c>
      <c r="B352" s="12" t="s">
        <v>593</v>
      </c>
      <c r="C352" s="12" t="s">
        <v>175</v>
      </c>
      <c r="D352" s="12" t="s">
        <v>161</v>
      </c>
      <c r="E352" s="15" t="s">
        <v>66</v>
      </c>
      <c r="F352" s="9" t="s">
        <v>214</v>
      </c>
      <c r="G352" s="9" t="s">
        <v>214</v>
      </c>
      <c r="H352" s="9"/>
      <c r="I352" s="15"/>
      <c r="J352" s="15"/>
      <c r="K352" s="15" t="s">
        <v>174</v>
      </c>
      <c r="L352" s="15">
        <v>45.608190999999998</v>
      </c>
      <c r="M352" s="15">
        <v>2.2442980000000001</v>
      </c>
      <c r="N352" s="11">
        <v>41186</v>
      </c>
      <c r="O352" s="7" t="s">
        <v>153</v>
      </c>
      <c r="P352" s="31">
        <v>7</v>
      </c>
      <c r="Q352" s="54" t="s">
        <v>161</v>
      </c>
      <c r="R352" s="22" t="s">
        <v>67</v>
      </c>
      <c r="S352" s="16" t="s">
        <v>601</v>
      </c>
      <c r="T352" s="53" t="s">
        <v>161</v>
      </c>
      <c r="U352" s="12">
        <f t="shared" si="22"/>
        <v>7</v>
      </c>
      <c r="V352" s="12">
        <f t="shared" si="23"/>
        <v>3.5</v>
      </c>
      <c r="W352" s="12">
        <f t="shared" si="24"/>
        <v>0.5714285714285714</v>
      </c>
      <c r="X352" s="12">
        <f t="shared" si="25"/>
        <v>8.1632653061224483E-2</v>
      </c>
      <c r="Y352" s="12">
        <v>9.67</v>
      </c>
      <c r="Z352" s="12">
        <v>7.51</v>
      </c>
      <c r="AA352" s="11">
        <v>72.62</v>
      </c>
      <c r="AB352" s="31">
        <v>133380</v>
      </c>
      <c r="AC352" s="12" t="s">
        <v>574</v>
      </c>
      <c r="AD352" s="12" t="s">
        <v>214</v>
      </c>
      <c r="AE352" s="12" t="s">
        <v>548</v>
      </c>
      <c r="AF352" s="12" t="s">
        <v>549</v>
      </c>
      <c r="AG352" s="12" t="s">
        <v>417</v>
      </c>
      <c r="AH352" s="12" t="s">
        <v>366</v>
      </c>
      <c r="AI352" s="12" t="s">
        <v>418</v>
      </c>
      <c r="AJ352" s="12" t="s">
        <v>419</v>
      </c>
      <c r="AK352" s="12" t="s">
        <v>368</v>
      </c>
      <c r="AL352" s="12" t="s">
        <v>420</v>
      </c>
      <c r="AM352" s="12" t="s">
        <v>347</v>
      </c>
      <c r="AN352" s="12" t="s">
        <v>421</v>
      </c>
    </row>
    <row r="353" spans="1:40" ht="15" customHeight="1" x14ac:dyDescent="0.25">
      <c r="A353" s="15">
        <v>131080017</v>
      </c>
      <c r="B353" s="12" t="s">
        <v>593</v>
      </c>
      <c r="C353" s="12" t="s">
        <v>175</v>
      </c>
      <c r="D353" s="12" t="s">
        <v>161</v>
      </c>
      <c r="E353" s="15" t="s">
        <v>66</v>
      </c>
      <c r="F353" s="9" t="s">
        <v>214</v>
      </c>
      <c r="G353" s="9" t="s">
        <v>214</v>
      </c>
      <c r="H353" s="9"/>
      <c r="I353" s="15"/>
      <c r="J353" s="15"/>
      <c r="K353" s="15" t="s">
        <v>174</v>
      </c>
      <c r="L353" s="15">
        <v>45.608190999999998</v>
      </c>
      <c r="M353" s="15">
        <v>2.2442980000000001</v>
      </c>
      <c r="N353" s="11">
        <v>41186</v>
      </c>
      <c r="O353" s="7" t="s">
        <v>154</v>
      </c>
      <c r="P353" s="31">
        <v>50</v>
      </c>
      <c r="Q353" s="54" t="s">
        <v>161</v>
      </c>
      <c r="R353" s="22" t="s">
        <v>67</v>
      </c>
      <c r="S353" s="16" t="s">
        <v>601</v>
      </c>
      <c r="T353" s="53" t="s">
        <v>161</v>
      </c>
      <c r="U353" s="12">
        <f t="shared" si="22"/>
        <v>50</v>
      </c>
      <c r="V353" s="12">
        <f t="shared" si="23"/>
        <v>25</v>
      </c>
      <c r="W353" s="12">
        <f t="shared" si="24"/>
        <v>0.08</v>
      </c>
      <c r="X353" s="12">
        <f t="shared" si="25"/>
        <v>1.6000000000000001E-3</v>
      </c>
      <c r="Y353" s="12">
        <v>9.67</v>
      </c>
      <c r="Z353" s="12">
        <v>7.51</v>
      </c>
      <c r="AA353" s="11">
        <v>72.62</v>
      </c>
      <c r="AB353" s="31">
        <v>133380</v>
      </c>
      <c r="AC353" s="12" t="s">
        <v>574</v>
      </c>
      <c r="AD353" s="12" t="s">
        <v>214</v>
      </c>
      <c r="AE353" s="12" t="s">
        <v>548</v>
      </c>
      <c r="AF353" s="12" t="s">
        <v>549</v>
      </c>
      <c r="AG353" s="12" t="s">
        <v>417</v>
      </c>
      <c r="AH353" s="12" t="s">
        <v>366</v>
      </c>
      <c r="AI353" s="12" t="s">
        <v>418</v>
      </c>
      <c r="AJ353" s="12" t="s">
        <v>419</v>
      </c>
      <c r="AK353" s="12" t="s">
        <v>368</v>
      </c>
      <c r="AL353" s="12" t="s">
        <v>420</v>
      </c>
      <c r="AM353" s="12" t="s">
        <v>347</v>
      </c>
      <c r="AN353" s="12" t="s">
        <v>421</v>
      </c>
    </row>
    <row r="354" spans="1:40" ht="15" customHeight="1" x14ac:dyDescent="0.25">
      <c r="A354" s="15">
        <v>131080017</v>
      </c>
      <c r="B354" s="12" t="s">
        <v>593</v>
      </c>
      <c r="C354" s="12" t="s">
        <v>175</v>
      </c>
      <c r="D354" s="12" t="s">
        <v>161</v>
      </c>
      <c r="E354" s="15" t="s">
        <v>66</v>
      </c>
      <c r="F354" s="9" t="s">
        <v>214</v>
      </c>
      <c r="G354" s="9" t="s">
        <v>214</v>
      </c>
      <c r="H354" s="9"/>
      <c r="I354" s="15"/>
      <c r="J354" s="15"/>
      <c r="K354" s="15" t="s">
        <v>174</v>
      </c>
      <c r="L354" s="15">
        <v>45.608190999999998</v>
      </c>
      <c r="M354" s="15">
        <v>2.2442980000000001</v>
      </c>
      <c r="N354" s="11">
        <v>41186</v>
      </c>
      <c r="O354" s="7" t="s">
        <v>155</v>
      </c>
      <c r="P354" s="31">
        <v>270</v>
      </c>
      <c r="Q354" s="54" t="s">
        <v>161</v>
      </c>
      <c r="R354" s="22" t="s">
        <v>67</v>
      </c>
      <c r="S354" s="16" t="s">
        <v>601</v>
      </c>
      <c r="T354" s="53" t="s">
        <v>161</v>
      </c>
      <c r="U354" s="12">
        <f t="shared" si="22"/>
        <v>270</v>
      </c>
      <c r="V354" s="12">
        <f t="shared" si="23"/>
        <v>135</v>
      </c>
      <c r="W354" s="12">
        <f t="shared" si="24"/>
        <v>1.4814814814814815E-2</v>
      </c>
      <c r="X354" s="12">
        <f t="shared" si="25"/>
        <v>5.4869684499314129E-5</v>
      </c>
      <c r="Y354" s="12">
        <v>9.67</v>
      </c>
      <c r="Z354" s="12">
        <v>7.51</v>
      </c>
      <c r="AA354" s="11">
        <v>72.62</v>
      </c>
      <c r="AB354" s="31">
        <v>133380</v>
      </c>
      <c r="AC354" s="12" t="s">
        <v>574</v>
      </c>
      <c r="AD354" s="12" t="s">
        <v>214</v>
      </c>
      <c r="AE354" s="12" t="s">
        <v>548</v>
      </c>
      <c r="AF354" s="12" t="s">
        <v>549</v>
      </c>
      <c r="AG354" s="12" t="s">
        <v>417</v>
      </c>
      <c r="AH354" s="12" t="s">
        <v>366</v>
      </c>
      <c r="AI354" s="12" t="s">
        <v>418</v>
      </c>
      <c r="AJ354" s="12" t="s">
        <v>419</v>
      </c>
      <c r="AK354" s="12" t="s">
        <v>368</v>
      </c>
      <c r="AL354" s="12" t="s">
        <v>420</v>
      </c>
      <c r="AM354" s="12" t="s">
        <v>347</v>
      </c>
      <c r="AN354" s="12" t="s">
        <v>421</v>
      </c>
    </row>
    <row r="355" spans="1:40" ht="15" customHeight="1" x14ac:dyDescent="0.25">
      <c r="A355" s="15">
        <v>131080017</v>
      </c>
      <c r="B355" s="12" t="s">
        <v>593</v>
      </c>
      <c r="C355" s="12" t="s">
        <v>175</v>
      </c>
      <c r="D355" s="12" t="s">
        <v>161</v>
      </c>
      <c r="E355" s="15" t="s">
        <v>66</v>
      </c>
      <c r="F355" s="9" t="s">
        <v>214</v>
      </c>
      <c r="G355" s="9" t="s">
        <v>214</v>
      </c>
      <c r="H355" s="9"/>
      <c r="I355" s="15"/>
      <c r="J355" s="15"/>
      <c r="K355" s="15" t="s">
        <v>174</v>
      </c>
      <c r="L355" s="15">
        <v>45.608190999999998</v>
      </c>
      <c r="M355" s="15">
        <v>2.2442980000000001</v>
      </c>
      <c r="N355" s="11">
        <v>41186</v>
      </c>
      <c r="O355" s="7" t="s">
        <v>156</v>
      </c>
      <c r="P355" s="31">
        <v>8</v>
      </c>
      <c r="Q355" s="54" t="s">
        <v>161</v>
      </c>
      <c r="R355" s="22" t="s">
        <v>67</v>
      </c>
      <c r="S355" s="16" t="s">
        <v>601</v>
      </c>
      <c r="T355" s="53" t="s">
        <v>161</v>
      </c>
      <c r="U355" s="12">
        <f t="shared" si="22"/>
        <v>8</v>
      </c>
      <c r="V355" s="12">
        <f t="shared" si="23"/>
        <v>4</v>
      </c>
      <c r="W355" s="12">
        <f t="shared" si="24"/>
        <v>0.5</v>
      </c>
      <c r="X355" s="12">
        <f t="shared" si="25"/>
        <v>6.25E-2</v>
      </c>
      <c r="Y355" s="12">
        <v>9.67</v>
      </c>
      <c r="Z355" s="12">
        <v>7.51</v>
      </c>
      <c r="AA355" s="11">
        <v>72.62</v>
      </c>
      <c r="AB355" s="31">
        <v>133380</v>
      </c>
      <c r="AC355" s="12" t="s">
        <v>574</v>
      </c>
      <c r="AD355" s="12" t="s">
        <v>214</v>
      </c>
      <c r="AE355" s="12" t="s">
        <v>548</v>
      </c>
      <c r="AF355" s="12" t="s">
        <v>549</v>
      </c>
      <c r="AG355" s="12" t="s">
        <v>417</v>
      </c>
      <c r="AH355" s="12" t="s">
        <v>366</v>
      </c>
      <c r="AI355" s="12" t="s">
        <v>418</v>
      </c>
      <c r="AJ355" s="12" t="s">
        <v>419</v>
      </c>
      <c r="AK355" s="12" t="s">
        <v>368</v>
      </c>
      <c r="AL355" s="12" t="s">
        <v>420</v>
      </c>
      <c r="AM355" s="12" t="s">
        <v>347</v>
      </c>
      <c r="AN355" s="12" t="s">
        <v>421</v>
      </c>
    </row>
    <row r="356" spans="1:40" ht="15" customHeight="1" x14ac:dyDescent="0.25">
      <c r="A356" s="15">
        <v>131080017</v>
      </c>
      <c r="B356" s="12" t="s">
        <v>593</v>
      </c>
      <c r="C356" s="12" t="s">
        <v>175</v>
      </c>
      <c r="D356" s="12" t="s">
        <v>161</v>
      </c>
      <c r="E356" s="15" t="s">
        <v>66</v>
      </c>
      <c r="F356" s="9" t="s">
        <v>214</v>
      </c>
      <c r="G356" s="9" t="s">
        <v>214</v>
      </c>
      <c r="H356" s="9"/>
      <c r="I356" s="15"/>
      <c r="J356" s="15"/>
      <c r="K356" s="15" t="s">
        <v>174</v>
      </c>
      <c r="L356" s="15">
        <v>45.608190999999998</v>
      </c>
      <c r="M356" s="15">
        <v>2.2442980000000001</v>
      </c>
      <c r="N356" s="11">
        <v>41186</v>
      </c>
      <c r="O356" s="7" t="s">
        <v>18</v>
      </c>
      <c r="P356" s="31">
        <v>53</v>
      </c>
      <c r="Q356" s="15">
        <v>9</v>
      </c>
      <c r="R356" s="22" t="s">
        <v>67</v>
      </c>
      <c r="S356" s="48" t="s">
        <v>161</v>
      </c>
      <c r="T356" s="53" t="s">
        <v>161</v>
      </c>
      <c r="U356" s="12">
        <f t="shared" si="22"/>
        <v>53</v>
      </c>
      <c r="V356" s="12">
        <f t="shared" si="23"/>
        <v>9</v>
      </c>
      <c r="W356" s="12">
        <f t="shared" si="24"/>
        <v>0.65432098765432101</v>
      </c>
      <c r="X356" s="12">
        <f t="shared" si="25"/>
        <v>1.2345679012345678E-2</v>
      </c>
      <c r="Y356" s="12">
        <v>9.67</v>
      </c>
      <c r="Z356" s="12">
        <v>7.51</v>
      </c>
      <c r="AA356" s="11">
        <v>72.62</v>
      </c>
      <c r="AB356" s="31">
        <v>133380</v>
      </c>
      <c r="AC356" s="12" t="s">
        <v>574</v>
      </c>
      <c r="AD356" s="12" t="s">
        <v>214</v>
      </c>
      <c r="AE356" s="12" t="s">
        <v>548</v>
      </c>
      <c r="AF356" s="12" t="s">
        <v>549</v>
      </c>
      <c r="AG356" s="12" t="s">
        <v>417</v>
      </c>
      <c r="AH356" s="12" t="s">
        <v>366</v>
      </c>
      <c r="AI356" s="12" t="s">
        <v>418</v>
      </c>
      <c r="AJ356" s="12" t="s">
        <v>419</v>
      </c>
      <c r="AK356" s="12" t="s">
        <v>368</v>
      </c>
      <c r="AL356" s="12" t="s">
        <v>420</v>
      </c>
      <c r="AM356" s="12" t="s">
        <v>347</v>
      </c>
      <c r="AN356" s="12" t="s">
        <v>421</v>
      </c>
    </row>
    <row r="357" spans="1:40" ht="15" customHeight="1" x14ac:dyDescent="0.25">
      <c r="A357" s="15">
        <v>131080017</v>
      </c>
      <c r="B357" s="12" t="s">
        <v>593</v>
      </c>
      <c r="C357" s="12" t="s">
        <v>175</v>
      </c>
      <c r="D357" s="12" t="s">
        <v>161</v>
      </c>
      <c r="E357" s="15" t="s">
        <v>66</v>
      </c>
      <c r="F357" s="9" t="s">
        <v>214</v>
      </c>
      <c r="G357" s="9" t="s">
        <v>214</v>
      </c>
      <c r="H357" s="9"/>
      <c r="I357" s="15"/>
      <c r="J357" s="15"/>
      <c r="K357" s="15" t="s">
        <v>174</v>
      </c>
      <c r="L357" s="15">
        <v>45.608190999999998</v>
      </c>
      <c r="M357" s="15">
        <v>2.2442980000000001</v>
      </c>
      <c r="N357" s="11">
        <v>41186</v>
      </c>
      <c r="O357" s="7" t="s">
        <v>19</v>
      </c>
      <c r="P357" s="31">
        <v>36</v>
      </c>
      <c r="Q357" s="12">
        <v>4</v>
      </c>
      <c r="R357" s="22" t="s">
        <v>67</v>
      </c>
      <c r="S357" s="48" t="s">
        <v>161</v>
      </c>
      <c r="T357" s="53" t="s">
        <v>161</v>
      </c>
      <c r="U357" s="12">
        <f t="shared" si="22"/>
        <v>36</v>
      </c>
      <c r="V357" s="12">
        <f t="shared" si="23"/>
        <v>4</v>
      </c>
      <c r="W357" s="12">
        <f t="shared" si="24"/>
        <v>2.25</v>
      </c>
      <c r="X357" s="12">
        <f t="shared" si="25"/>
        <v>6.25E-2</v>
      </c>
      <c r="Y357" s="12">
        <v>9.67</v>
      </c>
      <c r="Z357" s="12">
        <v>7.51</v>
      </c>
      <c r="AA357" s="11">
        <v>72.62</v>
      </c>
      <c r="AB357" s="31">
        <v>133380</v>
      </c>
      <c r="AC357" s="12" t="s">
        <v>574</v>
      </c>
      <c r="AD357" s="12" t="s">
        <v>214</v>
      </c>
      <c r="AE357" s="12" t="s">
        <v>548</v>
      </c>
      <c r="AF357" s="12" t="s">
        <v>549</v>
      </c>
      <c r="AG357" s="12" t="s">
        <v>417</v>
      </c>
      <c r="AH357" s="12" t="s">
        <v>366</v>
      </c>
      <c r="AI357" s="12" t="s">
        <v>418</v>
      </c>
      <c r="AJ357" s="12" t="s">
        <v>419</v>
      </c>
      <c r="AK357" s="12" t="s">
        <v>368</v>
      </c>
      <c r="AL357" s="12" t="s">
        <v>420</v>
      </c>
      <c r="AM357" s="12" t="s">
        <v>347</v>
      </c>
      <c r="AN357" s="12" t="s">
        <v>421</v>
      </c>
    </row>
    <row r="358" spans="1:40" ht="15" customHeight="1" x14ac:dyDescent="0.25">
      <c r="A358" s="15">
        <v>131080017</v>
      </c>
      <c r="B358" s="12" t="s">
        <v>593</v>
      </c>
      <c r="C358" s="12" t="s">
        <v>175</v>
      </c>
      <c r="D358" s="12" t="s">
        <v>161</v>
      </c>
      <c r="E358" s="15" t="s">
        <v>66</v>
      </c>
      <c r="F358" s="9" t="s">
        <v>214</v>
      </c>
      <c r="G358" s="9" t="s">
        <v>214</v>
      </c>
      <c r="H358" s="9"/>
      <c r="I358" s="15"/>
      <c r="J358" s="15"/>
      <c r="K358" s="15" t="s">
        <v>174</v>
      </c>
      <c r="L358" s="15">
        <v>45.608190999999998</v>
      </c>
      <c r="M358" s="15">
        <v>2.2442980000000001</v>
      </c>
      <c r="N358" s="11">
        <v>41186</v>
      </c>
      <c r="O358" s="7" t="s">
        <v>20</v>
      </c>
      <c r="P358" s="31">
        <v>34</v>
      </c>
      <c r="Q358" s="12">
        <v>14</v>
      </c>
      <c r="R358" s="22" t="s">
        <v>67</v>
      </c>
      <c r="S358" s="48" t="s">
        <v>161</v>
      </c>
      <c r="T358" s="53" t="s">
        <v>161</v>
      </c>
      <c r="U358" s="12">
        <f t="shared" si="22"/>
        <v>34</v>
      </c>
      <c r="V358" s="12">
        <f t="shared" si="23"/>
        <v>14</v>
      </c>
      <c r="W358" s="12">
        <f t="shared" si="24"/>
        <v>0.17346938775510204</v>
      </c>
      <c r="X358" s="12">
        <f t="shared" si="25"/>
        <v>5.1020408163265302E-3</v>
      </c>
      <c r="Y358" s="12">
        <v>9.67</v>
      </c>
      <c r="Z358" s="12">
        <v>7.51</v>
      </c>
      <c r="AA358" s="11">
        <v>72.62</v>
      </c>
      <c r="AB358" s="31">
        <v>133380</v>
      </c>
      <c r="AC358" s="12" t="s">
        <v>574</v>
      </c>
      <c r="AD358" s="12" t="s">
        <v>214</v>
      </c>
      <c r="AE358" s="12" t="s">
        <v>548</v>
      </c>
      <c r="AF358" s="12" t="s">
        <v>549</v>
      </c>
      <c r="AG358" s="12" t="s">
        <v>417</v>
      </c>
      <c r="AH358" s="12" t="s">
        <v>366</v>
      </c>
      <c r="AI358" s="12" t="s">
        <v>418</v>
      </c>
      <c r="AJ358" s="12" t="s">
        <v>419</v>
      </c>
      <c r="AK358" s="12" t="s">
        <v>368</v>
      </c>
      <c r="AL358" s="12" t="s">
        <v>420</v>
      </c>
      <c r="AM358" s="12" t="s">
        <v>347</v>
      </c>
      <c r="AN358" s="12" t="s">
        <v>421</v>
      </c>
    </row>
    <row r="359" spans="1:40" ht="15" customHeight="1" x14ac:dyDescent="0.25">
      <c r="A359" s="15">
        <v>131080017</v>
      </c>
      <c r="B359" s="12" t="s">
        <v>593</v>
      </c>
      <c r="C359" s="12" t="s">
        <v>175</v>
      </c>
      <c r="D359" s="12" t="s">
        <v>161</v>
      </c>
      <c r="E359" s="15" t="s">
        <v>66</v>
      </c>
      <c r="F359" s="9" t="s">
        <v>214</v>
      </c>
      <c r="G359" s="9" t="s">
        <v>214</v>
      </c>
      <c r="H359" s="9"/>
      <c r="I359" s="15"/>
      <c r="J359" s="15"/>
      <c r="K359" s="15" t="s">
        <v>174</v>
      </c>
      <c r="L359" s="15">
        <v>45.608190999999998</v>
      </c>
      <c r="M359" s="15">
        <v>2.2442980000000001</v>
      </c>
      <c r="N359" s="11">
        <v>41186</v>
      </c>
      <c r="O359" s="7" t="s">
        <v>21</v>
      </c>
      <c r="P359" s="31">
        <v>12.9</v>
      </c>
      <c r="Q359" s="12">
        <v>2.1</v>
      </c>
      <c r="R359" s="22" t="s">
        <v>67</v>
      </c>
      <c r="S359" s="48" t="s">
        <v>161</v>
      </c>
      <c r="T359" s="53" t="s">
        <v>161</v>
      </c>
      <c r="U359" s="12">
        <f t="shared" si="22"/>
        <v>12.9</v>
      </c>
      <c r="V359" s="12">
        <f t="shared" si="23"/>
        <v>2.1</v>
      </c>
      <c r="W359" s="12">
        <f t="shared" si="24"/>
        <v>2.925170068027211</v>
      </c>
      <c r="X359" s="12">
        <f t="shared" si="25"/>
        <v>0.22675736961451246</v>
      </c>
      <c r="Y359" s="12">
        <v>9.67</v>
      </c>
      <c r="Z359" s="12">
        <v>7.51</v>
      </c>
      <c r="AA359" s="11">
        <v>72.62</v>
      </c>
      <c r="AB359" s="31">
        <v>133380</v>
      </c>
      <c r="AC359" s="12" t="s">
        <v>574</v>
      </c>
      <c r="AD359" s="12" t="s">
        <v>214</v>
      </c>
      <c r="AE359" s="12" t="s">
        <v>548</v>
      </c>
      <c r="AF359" s="12" t="s">
        <v>549</v>
      </c>
      <c r="AG359" s="12" t="s">
        <v>417</v>
      </c>
      <c r="AH359" s="12" t="s">
        <v>366</v>
      </c>
      <c r="AI359" s="12" t="s">
        <v>418</v>
      </c>
      <c r="AJ359" s="12" t="s">
        <v>419</v>
      </c>
      <c r="AK359" s="12" t="s">
        <v>368</v>
      </c>
      <c r="AL359" s="12" t="s">
        <v>420</v>
      </c>
      <c r="AM359" s="12" t="s">
        <v>347</v>
      </c>
      <c r="AN359" s="12" t="s">
        <v>421</v>
      </c>
    </row>
    <row r="360" spans="1:40" ht="15" customHeight="1" x14ac:dyDescent="0.25">
      <c r="A360" s="15">
        <v>131080017</v>
      </c>
      <c r="B360" s="12" t="s">
        <v>593</v>
      </c>
      <c r="C360" s="12" t="s">
        <v>175</v>
      </c>
      <c r="D360" s="12" t="s">
        <v>161</v>
      </c>
      <c r="E360" s="15" t="s">
        <v>66</v>
      </c>
      <c r="F360" s="9" t="s">
        <v>214</v>
      </c>
      <c r="G360" s="9" t="s">
        <v>214</v>
      </c>
      <c r="H360" s="9"/>
      <c r="I360" s="15"/>
      <c r="J360" s="15"/>
      <c r="K360" s="15" t="s">
        <v>174</v>
      </c>
      <c r="L360" s="12">
        <v>45.608190999999998</v>
      </c>
      <c r="M360" s="12">
        <v>2.2442980000000001</v>
      </c>
      <c r="N360" s="11">
        <v>41186</v>
      </c>
      <c r="O360" s="7" t="s">
        <v>157</v>
      </c>
      <c r="P360" s="31">
        <v>26</v>
      </c>
      <c r="Q360" s="12">
        <v>9</v>
      </c>
      <c r="R360" s="22" t="s">
        <v>67</v>
      </c>
      <c r="S360" s="48" t="s">
        <v>161</v>
      </c>
      <c r="T360" s="53" t="s">
        <v>161</v>
      </c>
      <c r="U360" s="12">
        <f t="shared" si="22"/>
        <v>26</v>
      </c>
      <c r="V360" s="12">
        <f t="shared" si="23"/>
        <v>9</v>
      </c>
      <c r="W360" s="12">
        <f t="shared" si="24"/>
        <v>0.32098765432098764</v>
      </c>
      <c r="X360" s="12">
        <f t="shared" si="25"/>
        <v>1.2345679012345678E-2</v>
      </c>
      <c r="Y360" s="12">
        <v>9.67</v>
      </c>
      <c r="Z360" s="12">
        <v>7.51</v>
      </c>
      <c r="AA360" s="11">
        <v>72.62</v>
      </c>
      <c r="AB360" s="31">
        <v>133380</v>
      </c>
      <c r="AC360" s="12" t="s">
        <v>574</v>
      </c>
      <c r="AD360" s="12" t="s">
        <v>214</v>
      </c>
      <c r="AE360" s="12" t="s">
        <v>548</v>
      </c>
      <c r="AF360" s="12" t="s">
        <v>549</v>
      </c>
      <c r="AG360" s="12" t="s">
        <v>417</v>
      </c>
      <c r="AH360" s="12" t="s">
        <v>366</v>
      </c>
      <c r="AI360" s="12" t="s">
        <v>418</v>
      </c>
      <c r="AJ360" s="12" t="s">
        <v>419</v>
      </c>
      <c r="AK360" s="12" t="s">
        <v>368</v>
      </c>
      <c r="AL360" s="12" t="s">
        <v>420</v>
      </c>
      <c r="AM360" s="12" t="s">
        <v>347</v>
      </c>
      <c r="AN360" s="12" t="s">
        <v>421</v>
      </c>
    </row>
    <row r="361" spans="1:40" ht="15" customHeight="1" x14ac:dyDescent="0.25">
      <c r="A361" s="15">
        <v>131080017</v>
      </c>
      <c r="B361" s="12" t="s">
        <v>593</v>
      </c>
      <c r="C361" s="12" t="s">
        <v>175</v>
      </c>
      <c r="D361" s="12" t="s">
        <v>161</v>
      </c>
      <c r="E361" s="15" t="s">
        <v>66</v>
      </c>
      <c r="F361" s="9" t="s">
        <v>214</v>
      </c>
      <c r="G361" s="9" t="s">
        <v>214</v>
      </c>
      <c r="H361" s="9"/>
      <c r="I361" s="15"/>
      <c r="J361" s="15"/>
      <c r="K361" s="15" t="s">
        <v>174</v>
      </c>
      <c r="L361" s="12">
        <v>45.608190999999998</v>
      </c>
      <c r="M361" s="12">
        <v>2.2442980000000001</v>
      </c>
      <c r="N361" s="11">
        <v>41186</v>
      </c>
      <c r="O361" s="7" t="s">
        <v>158</v>
      </c>
      <c r="P361" s="31">
        <v>310</v>
      </c>
      <c r="Q361" s="54" t="s">
        <v>161</v>
      </c>
      <c r="R361" s="15" t="s">
        <v>67</v>
      </c>
      <c r="S361" s="16" t="s">
        <v>601</v>
      </c>
      <c r="T361" s="53" t="s">
        <v>161</v>
      </c>
      <c r="U361" s="12">
        <f t="shared" si="22"/>
        <v>310</v>
      </c>
      <c r="V361" s="12">
        <f t="shared" si="23"/>
        <v>155</v>
      </c>
      <c r="W361" s="12">
        <f t="shared" si="24"/>
        <v>1.2903225806451613E-2</v>
      </c>
      <c r="X361" s="12">
        <f t="shared" si="25"/>
        <v>4.1623309053069721E-5</v>
      </c>
      <c r="Y361" s="12">
        <v>9.67</v>
      </c>
      <c r="Z361" s="12">
        <v>7.51</v>
      </c>
      <c r="AA361" s="11">
        <v>72.62</v>
      </c>
      <c r="AB361" s="31">
        <v>133380</v>
      </c>
      <c r="AC361" s="12" t="s">
        <v>574</v>
      </c>
      <c r="AD361" s="12" t="s">
        <v>214</v>
      </c>
      <c r="AE361" s="12" t="s">
        <v>548</v>
      </c>
      <c r="AF361" s="12" t="s">
        <v>549</v>
      </c>
      <c r="AG361" s="12" t="s">
        <v>417</v>
      </c>
      <c r="AH361" s="12" t="s">
        <v>366</v>
      </c>
      <c r="AI361" s="12" t="s">
        <v>418</v>
      </c>
      <c r="AJ361" s="12" t="s">
        <v>419</v>
      </c>
      <c r="AK361" s="12" t="s">
        <v>368</v>
      </c>
      <c r="AL361" s="12" t="s">
        <v>420</v>
      </c>
      <c r="AM361" s="12" t="s">
        <v>347</v>
      </c>
      <c r="AN361" s="12" t="s">
        <v>421</v>
      </c>
    </row>
    <row r="362" spans="1:40" ht="15" customHeight="1" x14ac:dyDescent="0.25">
      <c r="A362" s="15">
        <v>131080017</v>
      </c>
      <c r="B362" s="12" t="s">
        <v>593</v>
      </c>
      <c r="C362" s="12" t="s">
        <v>175</v>
      </c>
      <c r="D362" s="12" t="s">
        <v>161</v>
      </c>
      <c r="E362" s="15" t="s">
        <v>66</v>
      </c>
      <c r="F362" s="9" t="s">
        <v>214</v>
      </c>
      <c r="G362" s="9" t="s">
        <v>214</v>
      </c>
      <c r="H362" s="9"/>
      <c r="I362" s="15"/>
      <c r="J362" s="15"/>
      <c r="K362" s="15" t="s">
        <v>174</v>
      </c>
      <c r="L362" s="12">
        <v>45.608190999999998</v>
      </c>
      <c r="M362" s="12">
        <v>2.2442980000000001</v>
      </c>
      <c r="N362" s="11">
        <v>41186</v>
      </c>
      <c r="O362" s="7" t="s">
        <v>28</v>
      </c>
      <c r="P362" s="31">
        <v>1900</v>
      </c>
      <c r="Q362" s="54" t="s">
        <v>161</v>
      </c>
      <c r="R362" s="15" t="s">
        <v>67</v>
      </c>
      <c r="S362" s="16" t="s">
        <v>601</v>
      </c>
      <c r="T362" s="53" t="s">
        <v>161</v>
      </c>
      <c r="U362" s="12">
        <f t="shared" si="22"/>
        <v>1900</v>
      </c>
      <c r="V362" s="12">
        <f t="shared" si="23"/>
        <v>950</v>
      </c>
      <c r="W362" s="12">
        <f t="shared" si="24"/>
        <v>2.1052631578947368E-3</v>
      </c>
      <c r="X362" s="12">
        <f t="shared" si="25"/>
        <v>1.10803324099723E-6</v>
      </c>
      <c r="Y362" s="12">
        <v>9.67</v>
      </c>
      <c r="Z362" s="12">
        <v>7.51</v>
      </c>
      <c r="AA362" s="11">
        <v>72.62</v>
      </c>
      <c r="AB362" s="31">
        <v>133380</v>
      </c>
      <c r="AC362" s="12" t="s">
        <v>574</v>
      </c>
      <c r="AD362" s="12" t="s">
        <v>214</v>
      </c>
      <c r="AE362" s="12" t="s">
        <v>548</v>
      </c>
      <c r="AF362" s="12" t="s">
        <v>549</v>
      </c>
      <c r="AG362" s="12" t="s">
        <v>417</v>
      </c>
      <c r="AH362" s="12" t="s">
        <v>366</v>
      </c>
      <c r="AI362" s="12" t="s">
        <v>418</v>
      </c>
      <c r="AJ362" s="12" t="s">
        <v>419</v>
      </c>
      <c r="AK362" s="12" t="s">
        <v>368</v>
      </c>
      <c r="AL362" s="12" t="s">
        <v>420</v>
      </c>
      <c r="AM362" s="12" t="s">
        <v>347</v>
      </c>
      <c r="AN362" s="12" t="s">
        <v>421</v>
      </c>
    </row>
    <row r="363" spans="1:40" ht="15" customHeight="1" x14ac:dyDescent="0.25">
      <c r="A363" s="15">
        <v>131080017</v>
      </c>
      <c r="B363" s="12" t="s">
        <v>593</v>
      </c>
      <c r="C363" s="12" t="s">
        <v>175</v>
      </c>
      <c r="D363" s="12" t="s">
        <v>161</v>
      </c>
      <c r="E363" s="15" t="s">
        <v>66</v>
      </c>
      <c r="F363" s="9" t="s">
        <v>214</v>
      </c>
      <c r="G363" s="9" t="s">
        <v>214</v>
      </c>
      <c r="H363" s="9"/>
      <c r="I363" s="15"/>
      <c r="J363" s="15"/>
      <c r="K363" s="15" t="s">
        <v>174</v>
      </c>
      <c r="L363" s="15">
        <v>45.608190999999998</v>
      </c>
      <c r="M363" s="15">
        <v>2.2442980000000001</v>
      </c>
      <c r="N363" s="11">
        <v>41186</v>
      </c>
      <c r="O363" s="7" t="s">
        <v>16</v>
      </c>
      <c r="P363" s="31">
        <v>130</v>
      </c>
      <c r="Q363" s="54" t="s">
        <v>161</v>
      </c>
      <c r="R363" s="15" t="s">
        <v>67</v>
      </c>
      <c r="S363" s="16" t="s">
        <v>601</v>
      </c>
      <c r="T363" s="53" t="s">
        <v>161</v>
      </c>
      <c r="U363" s="12">
        <f t="shared" si="22"/>
        <v>130</v>
      </c>
      <c r="V363" s="12">
        <f t="shared" si="23"/>
        <v>65</v>
      </c>
      <c r="W363" s="12">
        <f t="shared" si="24"/>
        <v>3.0769230769230771E-2</v>
      </c>
      <c r="X363" s="12">
        <f t="shared" si="25"/>
        <v>2.3668639053254438E-4</v>
      </c>
      <c r="Y363" s="12">
        <v>9.67</v>
      </c>
      <c r="Z363" s="12">
        <v>7.51</v>
      </c>
      <c r="AA363" s="11">
        <v>72.62</v>
      </c>
      <c r="AB363" s="31">
        <v>133380</v>
      </c>
      <c r="AC363" s="12" t="s">
        <v>574</v>
      </c>
      <c r="AD363" s="12" t="s">
        <v>214</v>
      </c>
      <c r="AE363" s="12" t="s">
        <v>548</v>
      </c>
      <c r="AF363" s="12" t="s">
        <v>549</v>
      </c>
      <c r="AG363" s="12" t="s">
        <v>417</v>
      </c>
      <c r="AH363" s="12" t="s">
        <v>366</v>
      </c>
      <c r="AI363" s="12" t="s">
        <v>418</v>
      </c>
      <c r="AJ363" s="12" t="s">
        <v>419</v>
      </c>
      <c r="AK363" s="12" t="s">
        <v>368</v>
      </c>
      <c r="AL363" s="12" t="s">
        <v>420</v>
      </c>
      <c r="AM363" s="12" t="s">
        <v>347</v>
      </c>
      <c r="AN363" s="12" t="s">
        <v>421</v>
      </c>
    </row>
    <row r="364" spans="1:40" ht="15" customHeight="1" x14ac:dyDescent="0.25">
      <c r="A364" s="15">
        <v>131080017</v>
      </c>
      <c r="B364" s="12" t="s">
        <v>593</v>
      </c>
      <c r="C364" s="12" t="s">
        <v>175</v>
      </c>
      <c r="D364" s="12" t="s">
        <v>161</v>
      </c>
      <c r="E364" s="15" t="s">
        <v>66</v>
      </c>
      <c r="F364" s="9" t="s">
        <v>214</v>
      </c>
      <c r="G364" s="9" t="s">
        <v>214</v>
      </c>
      <c r="H364" s="9"/>
      <c r="I364" s="15"/>
      <c r="J364" s="15"/>
      <c r="K364" s="15" t="s">
        <v>174</v>
      </c>
      <c r="L364" s="15">
        <v>45.608190999999998</v>
      </c>
      <c r="M364" s="15">
        <v>2.2442980000000001</v>
      </c>
      <c r="N364" s="11">
        <v>41186</v>
      </c>
      <c r="O364" s="7" t="s">
        <v>15</v>
      </c>
      <c r="P364" s="31">
        <v>70</v>
      </c>
      <c r="Q364" s="12">
        <v>8</v>
      </c>
      <c r="R364" s="22" t="s">
        <v>67</v>
      </c>
      <c r="S364" s="48" t="s">
        <v>161</v>
      </c>
      <c r="T364" s="53" t="s">
        <v>161</v>
      </c>
      <c r="U364" s="12">
        <f t="shared" si="22"/>
        <v>70</v>
      </c>
      <c r="V364" s="12">
        <f t="shared" si="23"/>
        <v>8</v>
      </c>
      <c r="W364" s="12">
        <f t="shared" si="24"/>
        <v>1.09375</v>
      </c>
      <c r="X364" s="12">
        <f t="shared" si="25"/>
        <v>1.5625E-2</v>
      </c>
      <c r="Y364" s="12">
        <v>9.67</v>
      </c>
      <c r="Z364" s="12">
        <v>7.51</v>
      </c>
      <c r="AA364" s="11">
        <v>72.62</v>
      </c>
      <c r="AB364" s="31">
        <v>133380</v>
      </c>
      <c r="AC364" s="12" t="s">
        <v>574</v>
      </c>
      <c r="AD364" s="12" t="s">
        <v>214</v>
      </c>
      <c r="AE364" s="12" t="s">
        <v>548</v>
      </c>
      <c r="AF364" s="12" t="s">
        <v>549</v>
      </c>
      <c r="AG364" s="12" t="s">
        <v>417</v>
      </c>
      <c r="AH364" s="12" t="s">
        <v>366</v>
      </c>
      <c r="AI364" s="12" t="s">
        <v>418</v>
      </c>
      <c r="AJ364" s="12" t="s">
        <v>419</v>
      </c>
      <c r="AK364" s="12" t="s">
        <v>368</v>
      </c>
      <c r="AL364" s="12" t="s">
        <v>420</v>
      </c>
      <c r="AM364" s="12" t="s">
        <v>347</v>
      </c>
      <c r="AN364" s="12" t="s">
        <v>421</v>
      </c>
    </row>
    <row r="365" spans="1:40" ht="15" customHeight="1" x14ac:dyDescent="0.25">
      <c r="A365" s="15">
        <v>131080017</v>
      </c>
      <c r="B365" s="12" t="s">
        <v>593</v>
      </c>
      <c r="C365" s="12" t="s">
        <v>175</v>
      </c>
      <c r="D365" s="12" t="s">
        <v>161</v>
      </c>
      <c r="E365" s="15" t="s">
        <v>66</v>
      </c>
      <c r="F365" s="9" t="s">
        <v>214</v>
      </c>
      <c r="G365" s="9" t="s">
        <v>214</v>
      </c>
      <c r="H365" s="9"/>
      <c r="I365" s="15"/>
      <c r="J365" s="15"/>
      <c r="K365" s="15" t="s">
        <v>174</v>
      </c>
      <c r="L365" s="15">
        <v>45.608190999999998</v>
      </c>
      <c r="M365" s="15">
        <v>2.2442980000000001</v>
      </c>
      <c r="N365" s="11">
        <v>41186</v>
      </c>
      <c r="O365" s="7" t="s">
        <v>159</v>
      </c>
      <c r="P365" s="31">
        <v>69</v>
      </c>
      <c r="Q365" s="15">
        <v>9</v>
      </c>
      <c r="R365" s="15" t="s">
        <v>67</v>
      </c>
      <c r="S365" s="48" t="s">
        <v>161</v>
      </c>
      <c r="T365" s="53" t="s">
        <v>161</v>
      </c>
      <c r="U365" s="12">
        <f t="shared" si="22"/>
        <v>69</v>
      </c>
      <c r="V365" s="12">
        <f t="shared" si="23"/>
        <v>9</v>
      </c>
      <c r="W365" s="12">
        <f t="shared" si="24"/>
        <v>0.85185185185185186</v>
      </c>
      <c r="X365" s="12">
        <f t="shared" si="25"/>
        <v>1.2345679012345678E-2</v>
      </c>
      <c r="Y365" s="12">
        <v>9.67</v>
      </c>
      <c r="Z365" s="12">
        <v>7.51</v>
      </c>
      <c r="AA365" s="11">
        <v>72.62</v>
      </c>
      <c r="AB365" s="31">
        <v>133380</v>
      </c>
      <c r="AC365" s="12" t="s">
        <v>574</v>
      </c>
      <c r="AD365" s="12" t="s">
        <v>214</v>
      </c>
      <c r="AE365" s="12" t="s">
        <v>548</v>
      </c>
      <c r="AF365" s="12" t="s">
        <v>549</v>
      </c>
      <c r="AG365" s="12" t="s">
        <v>417</v>
      </c>
      <c r="AH365" s="12" t="s">
        <v>366</v>
      </c>
      <c r="AI365" s="12" t="s">
        <v>418</v>
      </c>
      <c r="AJ365" s="12" t="s">
        <v>419</v>
      </c>
      <c r="AK365" s="12" t="s">
        <v>368</v>
      </c>
      <c r="AL365" s="12" t="s">
        <v>420</v>
      </c>
      <c r="AM365" s="12" t="s">
        <v>347</v>
      </c>
      <c r="AN365" s="12" t="s">
        <v>421</v>
      </c>
    </row>
    <row r="366" spans="1:40" ht="15" customHeight="1" x14ac:dyDescent="0.25">
      <c r="A366" s="15">
        <v>131080017</v>
      </c>
      <c r="B366" s="12" t="s">
        <v>593</v>
      </c>
      <c r="C366" s="12" t="s">
        <v>175</v>
      </c>
      <c r="D366" s="12" t="s">
        <v>161</v>
      </c>
      <c r="E366" s="15" t="s">
        <v>66</v>
      </c>
      <c r="F366" s="9" t="s">
        <v>214</v>
      </c>
      <c r="G366" s="9" t="s">
        <v>214</v>
      </c>
      <c r="H366" s="9"/>
      <c r="I366" s="15"/>
      <c r="J366" s="15"/>
      <c r="K366" s="15" t="s">
        <v>174</v>
      </c>
      <c r="L366" s="15">
        <v>45.608190999999998</v>
      </c>
      <c r="M366" s="15">
        <v>2.2442980000000001</v>
      </c>
      <c r="N366" s="11">
        <v>41186</v>
      </c>
      <c r="O366" s="7" t="s">
        <v>17</v>
      </c>
      <c r="P366" s="31">
        <v>38</v>
      </c>
      <c r="Q366" s="12">
        <v>10</v>
      </c>
      <c r="R366" s="15" t="s">
        <v>67</v>
      </c>
      <c r="S366" s="48" t="s">
        <v>161</v>
      </c>
      <c r="T366" s="53" t="s">
        <v>161</v>
      </c>
      <c r="U366" s="12">
        <f t="shared" si="22"/>
        <v>38</v>
      </c>
      <c r="V366" s="12">
        <f t="shared" si="23"/>
        <v>10</v>
      </c>
      <c r="W366" s="12">
        <f t="shared" si="24"/>
        <v>0.38</v>
      </c>
      <c r="X366" s="12">
        <f t="shared" si="25"/>
        <v>0.01</v>
      </c>
      <c r="Y366" s="12">
        <v>9.67</v>
      </c>
      <c r="Z366" s="12">
        <v>7.51</v>
      </c>
      <c r="AA366" s="11">
        <v>72.62</v>
      </c>
      <c r="AB366" s="31">
        <v>133380</v>
      </c>
      <c r="AC366" s="12" t="s">
        <v>574</v>
      </c>
      <c r="AD366" s="12" t="s">
        <v>214</v>
      </c>
      <c r="AE366" s="12" t="s">
        <v>548</v>
      </c>
      <c r="AF366" s="12" t="s">
        <v>549</v>
      </c>
      <c r="AG366" s="12" t="s">
        <v>417</v>
      </c>
      <c r="AH366" s="12" t="s">
        <v>366</v>
      </c>
      <c r="AI366" s="12" t="s">
        <v>418</v>
      </c>
      <c r="AJ366" s="12" t="s">
        <v>419</v>
      </c>
      <c r="AK366" s="12" t="s">
        <v>368</v>
      </c>
      <c r="AL366" s="12" t="s">
        <v>420</v>
      </c>
      <c r="AM366" s="12" t="s">
        <v>347</v>
      </c>
      <c r="AN366" s="12" t="s">
        <v>421</v>
      </c>
    </row>
    <row r="367" spans="1:40" ht="15" customHeight="1" x14ac:dyDescent="0.25">
      <c r="A367" s="12">
        <v>131080017</v>
      </c>
      <c r="B367" s="12" t="s">
        <v>593</v>
      </c>
      <c r="C367" s="12" t="s">
        <v>175</v>
      </c>
      <c r="D367" s="12" t="s">
        <v>161</v>
      </c>
      <c r="E367" s="12" t="s">
        <v>66</v>
      </c>
      <c r="F367" s="9" t="s">
        <v>214</v>
      </c>
      <c r="G367" s="9" t="s">
        <v>214</v>
      </c>
      <c r="K367" s="12" t="s">
        <v>174</v>
      </c>
      <c r="L367" s="12">
        <v>45.608190999999998</v>
      </c>
      <c r="M367" s="12">
        <v>2.2442980000000001</v>
      </c>
      <c r="N367" s="11">
        <v>41186.729861111111</v>
      </c>
      <c r="O367" s="6" t="s">
        <v>167</v>
      </c>
      <c r="P367" s="29">
        <v>0.53967999999999994</v>
      </c>
      <c r="Q367" s="54" t="s">
        <v>161</v>
      </c>
      <c r="R367" s="22" t="s">
        <v>148</v>
      </c>
      <c r="S367" s="16" t="s">
        <v>601</v>
      </c>
      <c r="T367" s="53" t="s">
        <v>161</v>
      </c>
      <c r="U367" s="12">
        <f t="shared" si="22"/>
        <v>0.53967999999999994</v>
      </c>
      <c r="V367" s="12">
        <f t="shared" si="23"/>
        <v>0.26983999999999997</v>
      </c>
      <c r="W367" s="12">
        <f t="shared" si="24"/>
        <v>7.4117995849392235</v>
      </c>
      <c r="X367" s="12">
        <f t="shared" si="25"/>
        <v>13.733693271826313</v>
      </c>
      <c r="AA367" s="12"/>
      <c r="AC367" s="12" t="s">
        <v>183</v>
      </c>
      <c r="AD367" s="12" t="s">
        <v>214</v>
      </c>
      <c r="AE367" s="12" t="s">
        <v>548</v>
      </c>
      <c r="AF367" s="12" t="s">
        <v>549</v>
      </c>
      <c r="AG367" s="12" t="s">
        <v>417</v>
      </c>
      <c r="AH367" s="12" t="s">
        <v>366</v>
      </c>
      <c r="AI367" s="12" t="s">
        <v>418</v>
      </c>
      <c r="AJ367" s="12" t="s">
        <v>419</v>
      </c>
      <c r="AK367" s="12" t="s">
        <v>368</v>
      </c>
      <c r="AL367" s="12" t="s">
        <v>420</v>
      </c>
      <c r="AM367" s="12" t="s">
        <v>347</v>
      </c>
      <c r="AN367" s="12" t="s">
        <v>421</v>
      </c>
    </row>
    <row r="368" spans="1:40" ht="15" customHeight="1" x14ac:dyDescent="0.25">
      <c r="A368" s="12">
        <v>131080017</v>
      </c>
      <c r="B368" s="12" t="s">
        <v>593</v>
      </c>
      <c r="C368" s="12" t="s">
        <v>175</v>
      </c>
      <c r="D368" s="12" t="s">
        <v>161</v>
      </c>
      <c r="E368" s="12" t="s">
        <v>66</v>
      </c>
      <c r="F368" s="9" t="s">
        <v>214</v>
      </c>
      <c r="G368" s="9" t="s">
        <v>214</v>
      </c>
      <c r="K368" s="12" t="s">
        <v>174</v>
      </c>
      <c r="L368" s="12">
        <v>45.608190999999998</v>
      </c>
      <c r="M368" s="12">
        <v>2.2442980000000001</v>
      </c>
      <c r="N368" s="11">
        <v>41186.729861111111</v>
      </c>
      <c r="O368" s="6" t="s">
        <v>22</v>
      </c>
      <c r="P368" s="29">
        <v>0.82490000000000008</v>
      </c>
      <c r="Q368" s="12">
        <v>0.62692399999999993</v>
      </c>
      <c r="R368" s="22" t="s">
        <v>67</v>
      </c>
      <c r="S368" s="48" t="s">
        <v>161</v>
      </c>
      <c r="T368" s="53" t="s">
        <v>161</v>
      </c>
      <c r="U368" s="12">
        <f t="shared" si="22"/>
        <v>0.82490000000000008</v>
      </c>
      <c r="V368" s="12">
        <f t="shared" si="23"/>
        <v>0.62692399999999993</v>
      </c>
      <c r="W368" s="12">
        <f t="shared" si="24"/>
        <v>2.098802205186292</v>
      </c>
      <c r="X368" s="12">
        <f t="shared" si="25"/>
        <v>2.54431107429542</v>
      </c>
      <c r="AA368" s="12"/>
      <c r="AC368" s="12" t="s">
        <v>185</v>
      </c>
      <c r="AD368" s="12" t="s">
        <v>214</v>
      </c>
      <c r="AE368" s="12" t="s">
        <v>548</v>
      </c>
      <c r="AF368" s="12" t="s">
        <v>549</v>
      </c>
      <c r="AG368" s="12" t="s">
        <v>417</v>
      </c>
      <c r="AH368" s="12" t="s">
        <v>366</v>
      </c>
      <c r="AI368" s="12" t="s">
        <v>418</v>
      </c>
      <c r="AJ368" s="12" t="s">
        <v>419</v>
      </c>
      <c r="AK368" s="12" t="s">
        <v>368</v>
      </c>
      <c r="AL368" s="12" t="s">
        <v>420</v>
      </c>
      <c r="AM368" s="12" t="s">
        <v>347</v>
      </c>
      <c r="AN368" s="12" t="s">
        <v>421</v>
      </c>
    </row>
    <row r="369" spans="1:40" ht="15" customHeight="1" x14ac:dyDescent="0.25">
      <c r="A369" s="12">
        <v>131080017</v>
      </c>
      <c r="B369" s="12" t="s">
        <v>593</v>
      </c>
      <c r="C369" s="12" t="s">
        <v>175</v>
      </c>
      <c r="D369" s="12" t="s">
        <v>161</v>
      </c>
      <c r="E369" s="12" t="s">
        <v>51</v>
      </c>
      <c r="F369" s="9" t="s">
        <v>214</v>
      </c>
      <c r="G369" s="9" t="s">
        <v>214</v>
      </c>
      <c r="K369" s="12" t="s">
        <v>174</v>
      </c>
      <c r="L369" s="12">
        <v>45.608190999999998</v>
      </c>
      <c r="M369" s="12">
        <v>2.2442980000000001</v>
      </c>
      <c r="N369" s="11">
        <v>41186.729861111111</v>
      </c>
      <c r="O369" s="6" t="s">
        <v>167</v>
      </c>
      <c r="P369" s="29">
        <v>2.00875</v>
      </c>
      <c r="Q369" s="54" t="s">
        <v>161</v>
      </c>
      <c r="R369" s="22" t="s">
        <v>148</v>
      </c>
      <c r="S369" s="16" t="s">
        <v>601</v>
      </c>
      <c r="T369" s="53" t="s">
        <v>161</v>
      </c>
      <c r="U369" s="12">
        <f t="shared" si="22"/>
        <v>2.00875</v>
      </c>
      <c r="V369" s="12">
        <f t="shared" si="23"/>
        <v>1.004375</v>
      </c>
      <c r="W369" s="12">
        <f t="shared" si="24"/>
        <v>1.9912881144990664</v>
      </c>
      <c r="X369" s="12">
        <f t="shared" si="25"/>
        <v>0.99130708873631179</v>
      </c>
      <c r="AA369" s="12"/>
      <c r="AC369" s="12" t="s">
        <v>183</v>
      </c>
      <c r="AD369" s="12" t="s">
        <v>214</v>
      </c>
      <c r="AE369" s="12" t="s">
        <v>548</v>
      </c>
      <c r="AF369" s="12" t="s">
        <v>549</v>
      </c>
      <c r="AG369" s="12" t="s">
        <v>417</v>
      </c>
      <c r="AH369" s="12" t="s">
        <v>366</v>
      </c>
      <c r="AI369" s="12" t="s">
        <v>418</v>
      </c>
      <c r="AJ369" s="12" t="s">
        <v>419</v>
      </c>
      <c r="AK369" s="12" t="s">
        <v>368</v>
      </c>
      <c r="AL369" s="12" t="s">
        <v>420</v>
      </c>
      <c r="AM369" s="12" t="s">
        <v>347</v>
      </c>
      <c r="AN369" s="12" t="s">
        <v>421</v>
      </c>
    </row>
    <row r="370" spans="1:40" ht="15" customHeight="1" x14ac:dyDescent="0.25">
      <c r="A370" s="12">
        <v>131080017</v>
      </c>
      <c r="B370" s="12" t="s">
        <v>593</v>
      </c>
      <c r="C370" s="12" t="s">
        <v>175</v>
      </c>
      <c r="D370" s="12" t="s">
        <v>161</v>
      </c>
      <c r="E370" s="12" t="s">
        <v>66</v>
      </c>
      <c r="F370" s="9" t="s">
        <v>214</v>
      </c>
      <c r="G370" s="9" t="s">
        <v>214</v>
      </c>
      <c r="K370" s="12" t="s">
        <v>174</v>
      </c>
      <c r="L370" s="12">
        <v>45.608190999999998</v>
      </c>
      <c r="M370" s="12">
        <v>2.2442980000000001</v>
      </c>
      <c r="N370" s="11">
        <v>41186.729861111111</v>
      </c>
      <c r="O370" s="6" t="s">
        <v>167</v>
      </c>
      <c r="P370" s="29">
        <v>3.9990799999999997</v>
      </c>
      <c r="Q370" s="54" t="s">
        <v>161</v>
      </c>
      <c r="R370" s="22" t="s">
        <v>148</v>
      </c>
      <c r="S370" s="16" t="s">
        <v>601</v>
      </c>
      <c r="T370" s="53" t="s">
        <v>161</v>
      </c>
      <c r="U370" s="12">
        <f t="shared" si="22"/>
        <v>3.9990799999999997</v>
      </c>
      <c r="V370" s="12">
        <f t="shared" si="23"/>
        <v>1.9995399999999999</v>
      </c>
      <c r="W370" s="12">
        <f t="shared" si="24"/>
        <v>1.0002300529121697</v>
      </c>
      <c r="X370" s="12">
        <f t="shared" si="25"/>
        <v>0.25011503968717053</v>
      </c>
      <c r="AA370" s="12"/>
      <c r="AC370" s="12" t="s">
        <v>183</v>
      </c>
      <c r="AD370" s="12" t="s">
        <v>214</v>
      </c>
      <c r="AE370" s="12" t="s">
        <v>548</v>
      </c>
      <c r="AF370" s="12" t="s">
        <v>549</v>
      </c>
      <c r="AG370" s="12" t="s">
        <v>417</v>
      </c>
      <c r="AH370" s="12" t="s">
        <v>366</v>
      </c>
      <c r="AI370" s="12" t="s">
        <v>418</v>
      </c>
      <c r="AJ370" s="12" t="s">
        <v>419</v>
      </c>
      <c r="AK370" s="12" t="s">
        <v>368</v>
      </c>
      <c r="AL370" s="12" t="s">
        <v>420</v>
      </c>
      <c r="AM370" s="12" t="s">
        <v>347</v>
      </c>
      <c r="AN370" s="12" t="s">
        <v>421</v>
      </c>
    </row>
    <row r="371" spans="1:40" ht="15" customHeight="1" x14ac:dyDescent="0.25">
      <c r="A371" s="12">
        <v>131080017</v>
      </c>
      <c r="B371" s="12" t="s">
        <v>593</v>
      </c>
      <c r="C371" s="12" t="s">
        <v>175</v>
      </c>
      <c r="D371" s="12" t="s">
        <v>161</v>
      </c>
      <c r="E371" s="12" t="s">
        <v>66</v>
      </c>
      <c r="F371" s="9" t="s">
        <v>214</v>
      </c>
      <c r="G371" s="9" t="s">
        <v>214</v>
      </c>
      <c r="K371" s="12" t="s">
        <v>174</v>
      </c>
      <c r="L371" s="12">
        <v>45.608190999999998</v>
      </c>
      <c r="M371" s="12">
        <v>2.2442980000000001</v>
      </c>
      <c r="N371" s="11">
        <v>41186.729861111111</v>
      </c>
      <c r="O371" s="6" t="s">
        <v>167</v>
      </c>
      <c r="P371" s="29">
        <v>4.02806</v>
      </c>
      <c r="Q371" s="54" t="s">
        <v>161</v>
      </c>
      <c r="R371" s="22" t="s">
        <v>148</v>
      </c>
      <c r="S371" s="16" t="s">
        <v>601</v>
      </c>
      <c r="T371" s="53" t="s">
        <v>161</v>
      </c>
      <c r="U371" s="12">
        <f t="shared" si="22"/>
        <v>4.02806</v>
      </c>
      <c r="V371" s="12">
        <f t="shared" si="23"/>
        <v>2.01403</v>
      </c>
      <c r="W371" s="12">
        <f t="shared" si="24"/>
        <v>0.99303386742004829</v>
      </c>
      <c r="X371" s="12">
        <f t="shared" si="25"/>
        <v>0.24652906546080455</v>
      </c>
      <c r="AA371" s="12"/>
      <c r="AC371" s="12" t="s">
        <v>183</v>
      </c>
      <c r="AD371" s="12" t="s">
        <v>214</v>
      </c>
      <c r="AE371" s="12" t="s">
        <v>548</v>
      </c>
      <c r="AF371" s="12" t="s">
        <v>549</v>
      </c>
      <c r="AG371" s="12" t="s">
        <v>417</v>
      </c>
      <c r="AH371" s="12" t="s">
        <v>366</v>
      </c>
      <c r="AI371" s="12" t="s">
        <v>418</v>
      </c>
      <c r="AJ371" s="12" t="s">
        <v>419</v>
      </c>
      <c r="AK371" s="12" t="s">
        <v>368</v>
      </c>
      <c r="AL371" s="12" t="s">
        <v>420</v>
      </c>
      <c r="AM371" s="12" t="s">
        <v>347</v>
      </c>
      <c r="AN371" s="12" t="s">
        <v>421</v>
      </c>
    </row>
    <row r="372" spans="1:40" ht="15" customHeight="1" x14ac:dyDescent="0.25">
      <c r="A372" s="12">
        <v>131080017</v>
      </c>
      <c r="B372" s="12" t="s">
        <v>593</v>
      </c>
      <c r="C372" s="12" t="s">
        <v>175</v>
      </c>
      <c r="D372" s="12" t="s">
        <v>161</v>
      </c>
      <c r="E372" s="12" t="s">
        <v>51</v>
      </c>
      <c r="F372" s="9" t="s">
        <v>214</v>
      </c>
      <c r="G372" s="9" t="s">
        <v>214</v>
      </c>
      <c r="K372" s="12" t="s">
        <v>174</v>
      </c>
      <c r="L372" s="12">
        <v>45.608190999999998</v>
      </c>
      <c r="M372" s="12">
        <v>2.2442980000000001</v>
      </c>
      <c r="N372" s="11">
        <v>41186.729861111111</v>
      </c>
      <c r="O372" s="6" t="s">
        <v>70</v>
      </c>
      <c r="P372" s="29">
        <v>4.0790000000000006</v>
      </c>
      <c r="Q372" s="12">
        <v>1.1829099999999999</v>
      </c>
      <c r="R372" s="22" t="s">
        <v>11</v>
      </c>
      <c r="S372" s="48" t="s">
        <v>161</v>
      </c>
      <c r="T372" s="53" t="s">
        <v>161</v>
      </c>
      <c r="U372" s="12">
        <f t="shared" si="22"/>
        <v>4.0790000000000006</v>
      </c>
      <c r="V372" s="12">
        <f t="shared" si="23"/>
        <v>1.1829099999999999</v>
      </c>
      <c r="W372" s="12">
        <f t="shared" si="24"/>
        <v>2.9150787989525546</v>
      </c>
      <c r="X372" s="12">
        <f t="shared" si="25"/>
        <v>0.71465525838503419</v>
      </c>
      <c r="AA372" s="12"/>
      <c r="AC372" s="12" t="s">
        <v>182</v>
      </c>
      <c r="AD372" s="12" t="s">
        <v>214</v>
      </c>
      <c r="AE372" s="12" t="s">
        <v>548</v>
      </c>
      <c r="AF372" s="12" t="s">
        <v>549</v>
      </c>
      <c r="AG372" s="12" t="s">
        <v>417</v>
      </c>
      <c r="AH372" s="12" t="s">
        <v>366</v>
      </c>
      <c r="AI372" s="12" t="s">
        <v>418</v>
      </c>
      <c r="AJ372" s="12" t="s">
        <v>419</v>
      </c>
      <c r="AK372" s="12" t="s">
        <v>368</v>
      </c>
      <c r="AL372" s="12" t="s">
        <v>420</v>
      </c>
      <c r="AM372" s="12" t="s">
        <v>347</v>
      </c>
      <c r="AN372" s="12" t="s">
        <v>421</v>
      </c>
    </row>
    <row r="373" spans="1:40" ht="15" customHeight="1" x14ac:dyDescent="0.25">
      <c r="A373" s="12">
        <v>131080017</v>
      </c>
      <c r="B373" s="12" t="s">
        <v>593</v>
      </c>
      <c r="C373" s="12" t="s">
        <v>175</v>
      </c>
      <c r="D373" s="12" t="s">
        <v>161</v>
      </c>
      <c r="E373" s="12" t="s">
        <v>66</v>
      </c>
      <c r="F373" s="9" t="s">
        <v>214</v>
      </c>
      <c r="G373" s="9" t="s">
        <v>214</v>
      </c>
      <c r="K373" s="12" t="s">
        <v>174</v>
      </c>
      <c r="L373" s="12">
        <v>45.608190999999998</v>
      </c>
      <c r="M373" s="12">
        <v>2.2442980000000001</v>
      </c>
      <c r="N373" s="11">
        <v>41186.729861111111</v>
      </c>
      <c r="O373" s="6" t="s">
        <v>68</v>
      </c>
      <c r="P373" s="29">
        <v>4.08</v>
      </c>
      <c r="Q373" s="54" t="s">
        <v>161</v>
      </c>
      <c r="R373" s="22" t="s">
        <v>67</v>
      </c>
      <c r="S373" s="16" t="s">
        <v>601</v>
      </c>
      <c r="T373" s="53" t="s">
        <v>161</v>
      </c>
      <c r="U373" s="12">
        <f t="shared" si="22"/>
        <v>4.08</v>
      </c>
      <c r="V373" s="12">
        <f t="shared" si="23"/>
        <v>2.04</v>
      </c>
      <c r="W373" s="12">
        <f t="shared" si="24"/>
        <v>0.98039215686274517</v>
      </c>
      <c r="X373" s="12">
        <f t="shared" si="25"/>
        <v>0.24029219530949636</v>
      </c>
      <c r="AA373" s="12"/>
      <c r="AC373" s="12" t="s">
        <v>179</v>
      </c>
      <c r="AD373" s="12" t="s">
        <v>214</v>
      </c>
      <c r="AE373" s="12" t="s">
        <v>548</v>
      </c>
      <c r="AF373" s="12" t="s">
        <v>549</v>
      </c>
      <c r="AG373" s="12" t="s">
        <v>417</v>
      </c>
      <c r="AH373" s="12" t="s">
        <v>366</v>
      </c>
      <c r="AI373" s="12" t="s">
        <v>418</v>
      </c>
      <c r="AJ373" s="12" t="s">
        <v>419</v>
      </c>
      <c r="AK373" s="12" t="s">
        <v>368</v>
      </c>
      <c r="AL373" s="12" t="s">
        <v>420</v>
      </c>
      <c r="AM373" s="12" t="s">
        <v>347</v>
      </c>
      <c r="AN373" s="12" t="s">
        <v>421</v>
      </c>
    </row>
    <row r="374" spans="1:40" ht="15" customHeight="1" x14ac:dyDescent="0.25">
      <c r="A374" s="12">
        <v>131080017</v>
      </c>
      <c r="B374" s="12" t="s">
        <v>593</v>
      </c>
      <c r="C374" s="12" t="s">
        <v>175</v>
      </c>
      <c r="D374" s="12" t="s">
        <v>161</v>
      </c>
      <c r="E374" s="12" t="s">
        <v>66</v>
      </c>
      <c r="F374" s="9" t="s">
        <v>214</v>
      </c>
      <c r="G374" s="9" t="s">
        <v>214</v>
      </c>
      <c r="K374" s="12" t="s">
        <v>174</v>
      </c>
      <c r="L374" s="12">
        <v>45.608190999999998</v>
      </c>
      <c r="M374" s="12">
        <v>2.2442980000000001</v>
      </c>
      <c r="N374" s="11">
        <v>41186.729861111111</v>
      </c>
      <c r="O374" s="6" t="s">
        <v>61</v>
      </c>
      <c r="P374" s="29">
        <v>4.53</v>
      </c>
      <c r="Q374" s="54" t="s">
        <v>161</v>
      </c>
      <c r="R374" s="22" t="s">
        <v>67</v>
      </c>
      <c r="S374" s="16" t="s">
        <v>601</v>
      </c>
      <c r="T374" s="53" t="s">
        <v>161</v>
      </c>
      <c r="U374" s="12">
        <f t="shared" si="22"/>
        <v>4.53</v>
      </c>
      <c r="V374" s="12">
        <f t="shared" si="23"/>
        <v>2.2650000000000001</v>
      </c>
      <c r="W374" s="12">
        <f t="shared" si="24"/>
        <v>0.88300220750551872</v>
      </c>
      <c r="X374" s="12">
        <f t="shared" si="25"/>
        <v>0.1949232246149048</v>
      </c>
      <c r="AA374" s="12"/>
      <c r="AC374" s="12" t="s">
        <v>179</v>
      </c>
      <c r="AD374" s="12" t="s">
        <v>214</v>
      </c>
      <c r="AE374" s="12" t="s">
        <v>548</v>
      </c>
      <c r="AF374" s="12" t="s">
        <v>549</v>
      </c>
      <c r="AG374" s="12" t="s">
        <v>417</v>
      </c>
      <c r="AH374" s="12" t="s">
        <v>366</v>
      </c>
      <c r="AI374" s="12" t="s">
        <v>418</v>
      </c>
      <c r="AJ374" s="12" t="s">
        <v>419</v>
      </c>
      <c r="AK374" s="12" t="s">
        <v>368</v>
      </c>
      <c r="AL374" s="12" t="s">
        <v>420</v>
      </c>
      <c r="AM374" s="12" t="s">
        <v>347</v>
      </c>
      <c r="AN374" s="12" t="s">
        <v>421</v>
      </c>
    </row>
    <row r="375" spans="1:40" ht="15" customHeight="1" x14ac:dyDescent="0.25">
      <c r="A375" s="12">
        <v>131080017</v>
      </c>
      <c r="B375" s="12" t="s">
        <v>593</v>
      </c>
      <c r="C375" s="12" t="s">
        <v>175</v>
      </c>
      <c r="D375" s="12" t="s">
        <v>161</v>
      </c>
      <c r="E375" s="12" t="s">
        <v>66</v>
      </c>
      <c r="F375" s="9" t="s">
        <v>214</v>
      </c>
      <c r="G375" s="9" t="s">
        <v>214</v>
      </c>
      <c r="K375" s="12" t="s">
        <v>174</v>
      </c>
      <c r="L375" s="12">
        <v>45.608190999999998</v>
      </c>
      <c r="M375" s="12">
        <v>2.2442980000000001</v>
      </c>
      <c r="N375" s="11">
        <v>41186.729861111111</v>
      </c>
      <c r="O375" s="6" t="s">
        <v>62</v>
      </c>
      <c r="P375" s="29">
        <v>4.6100000000000003</v>
      </c>
      <c r="Q375" s="54" t="s">
        <v>161</v>
      </c>
      <c r="R375" s="22" t="s">
        <v>67</v>
      </c>
      <c r="S375" s="16" t="s">
        <v>601</v>
      </c>
      <c r="T375" s="53" t="s">
        <v>161</v>
      </c>
      <c r="U375" s="12">
        <f t="shared" si="22"/>
        <v>4.6100000000000003</v>
      </c>
      <c r="V375" s="12">
        <f t="shared" si="23"/>
        <v>2.3050000000000002</v>
      </c>
      <c r="W375" s="12">
        <f t="shared" si="24"/>
        <v>0.86767895878524948</v>
      </c>
      <c r="X375" s="12">
        <f t="shared" si="25"/>
        <v>0.18821669387966364</v>
      </c>
      <c r="AA375" s="12"/>
      <c r="AC375" s="12" t="s">
        <v>179</v>
      </c>
      <c r="AD375" s="12" t="s">
        <v>214</v>
      </c>
      <c r="AE375" s="12" t="s">
        <v>548</v>
      </c>
      <c r="AF375" s="12" t="s">
        <v>549</v>
      </c>
      <c r="AG375" s="12" t="s">
        <v>417</v>
      </c>
      <c r="AH375" s="12" t="s">
        <v>366</v>
      </c>
      <c r="AI375" s="12" t="s">
        <v>418</v>
      </c>
      <c r="AJ375" s="12" t="s">
        <v>419</v>
      </c>
      <c r="AK375" s="12" t="s">
        <v>368</v>
      </c>
      <c r="AL375" s="12" t="s">
        <v>420</v>
      </c>
      <c r="AM375" s="12" t="s">
        <v>347</v>
      </c>
      <c r="AN375" s="12" t="s">
        <v>421</v>
      </c>
    </row>
    <row r="376" spans="1:40" ht="15" customHeight="1" x14ac:dyDescent="0.25">
      <c r="A376" s="12">
        <v>131080017</v>
      </c>
      <c r="B376" s="12" t="s">
        <v>593</v>
      </c>
      <c r="C376" s="12" t="s">
        <v>175</v>
      </c>
      <c r="D376" s="12" t="s">
        <v>161</v>
      </c>
      <c r="E376" s="12" t="s">
        <v>66</v>
      </c>
      <c r="F376" s="9" t="s">
        <v>214</v>
      </c>
      <c r="G376" s="9" t="s">
        <v>214</v>
      </c>
      <c r="K376" s="12" t="s">
        <v>174</v>
      </c>
      <c r="L376" s="12">
        <v>45.608190999999998</v>
      </c>
      <c r="M376" s="12">
        <v>2.2442980000000001</v>
      </c>
      <c r="N376" s="11">
        <v>41186.729861111111</v>
      </c>
      <c r="O376" s="6" t="s">
        <v>57</v>
      </c>
      <c r="P376" s="29">
        <v>5.0200000000000005</v>
      </c>
      <c r="Q376" s="54" t="s">
        <v>161</v>
      </c>
      <c r="R376" s="22" t="s">
        <v>67</v>
      </c>
      <c r="S376" s="16" t="s">
        <v>601</v>
      </c>
      <c r="T376" s="53" t="s">
        <v>161</v>
      </c>
      <c r="U376" s="12">
        <f t="shared" si="22"/>
        <v>5.0200000000000005</v>
      </c>
      <c r="V376" s="12">
        <f t="shared" si="23"/>
        <v>2.5100000000000002</v>
      </c>
      <c r="W376" s="12">
        <f t="shared" si="24"/>
        <v>0.79681274900398391</v>
      </c>
      <c r="X376" s="12">
        <f t="shared" si="25"/>
        <v>0.15872763924382149</v>
      </c>
      <c r="AA376" s="12"/>
      <c r="AC376" s="12" t="s">
        <v>179</v>
      </c>
      <c r="AD376" s="12" t="s">
        <v>214</v>
      </c>
      <c r="AE376" s="12" t="s">
        <v>548</v>
      </c>
      <c r="AF376" s="12" t="s">
        <v>549</v>
      </c>
      <c r="AG376" s="12" t="s">
        <v>417</v>
      </c>
      <c r="AH376" s="12" t="s">
        <v>366</v>
      </c>
      <c r="AI376" s="12" t="s">
        <v>418</v>
      </c>
      <c r="AJ376" s="12" t="s">
        <v>419</v>
      </c>
      <c r="AK376" s="12" t="s">
        <v>368</v>
      </c>
      <c r="AL376" s="12" t="s">
        <v>420</v>
      </c>
      <c r="AM376" s="12" t="s">
        <v>347</v>
      </c>
      <c r="AN376" s="12" t="s">
        <v>421</v>
      </c>
    </row>
    <row r="377" spans="1:40" ht="15" customHeight="1" x14ac:dyDescent="0.25">
      <c r="A377" s="12">
        <v>131080017</v>
      </c>
      <c r="B377" s="12" t="s">
        <v>593</v>
      </c>
      <c r="C377" s="12" t="s">
        <v>175</v>
      </c>
      <c r="D377" s="12" t="s">
        <v>161</v>
      </c>
      <c r="E377" s="12" t="s">
        <v>66</v>
      </c>
      <c r="F377" s="9" t="s">
        <v>214</v>
      </c>
      <c r="G377" s="9" t="s">
        <v>214</v>
      </c>
      <c r="K377" s="12" t="s">
        <v>174</v>
      </c>
      <c r="L377" s="12">
        <v>45.608190999999998</v>
      </c>
      <c r="M377" s="12">
        <v>2.2442980000000001</v>
      </c>
      <c r="N377" s="11">
        <v>41186.729861111111</v>
      </c>
      <c r="O377" s="6" t="s">
        <v>55</v>
      </c>
      <c r="P377" s="29">
        <v>5.25</v>
      </c>
      <c r="Q377" s="54" t="s">
        <v>161</v>
      </c>
      <c r="R377" s="15" t="s">
        <v>67</v>
      </c>
      <c r="S377" s="16" t="s">
        <v>601</v>
      </c>
      <c r="T377" s="53" t="s">
        <v>161</v>
      </c>
      <c r="U377" s="12">
        <f t="shared" si="22"/>
        <v>5.25</v>
      </c>
      <c r="V377" s="12">
        <f t="shared" si="23"/>
        <v>2.625</v>
      </c>
      <c r="W377" s="12">
        <f t="shared" si="24"/>
        <v>0.76190476190476186</v>
      </c>
      <c r="X377" s="12">
        <f t="shared" si="25"/>
        <v>0.14512471655328799</v>
      </c>
      <c r="AA377" s="12"/>
      <c r="AC377" s="12" t="s">
        <v>179</v>
      </c>
      <c r="AD377" s="12" t="s">
        <v>214</v>
      </c>
      <c r="AE377" s="12" t="s">
        <v>548</v>
      </c>
      <c r="AF377" s="12" t="s">
        <v>549</v>
      </c>
      <c r="AG377" s="12" t="s">
        <v>417</v>
      </c>
      <c r="AH377" s="12" t="s">
        <v>366</v>
      </c>
      <c r="AI377" s="12" t="s">
        <v>418</v>
      </c>
      <c r="AJ377" s="12" t="s">
        <v>419</v>
      </c>
      <c r="AK377" s="12" t="s">
        <v>368</v>
      </c>
      <c r="AL377" s="12" t="s">
        <v>420</v>
      </c>
      <c r="AM377" s="12" t="s">
        <v>347</v>
      </c>
      <c r="AN377" s="12" t="s">
        <v>421</v>
      </c>
    </row>
    <row r="378" spans="1:40" ht="15" customHeight="1" x14ac:dyDescent="0.25">
      <c r="A378" s="12">
        <v>131080017</v>
      </c>
      <c r="B378" s="12" t="s">
        <v>593</v>
      </c>
      <c r="C378" s="12" t="s">
        <v>175</v>
      </c>
      <c r="D378" s="12" t="s">
        <v>161</v>
      </c>
      <c r="E378" s="12" t="s">
        <v>66</v>
      </c>
      <c r="F378" s="9" t="s">
        <v>214</v>
      </c>
      <c r="G378" s="9" t="s">
        <v>214</v>
      </c>
      <c r="K378" s="12" t="s">
        <v>174</v>
      </c>
      <c r="L378" s="12">
        <v>45.608190999999998</v>
      </c>
      <c r="M378" s="12">
        <v>2.2442980000000001</v>
      </c>
      <c r="N378" s="11">
        <v>41186.729861111111</v>
      </c>
      <c r="O378" s="6" t="s">
        <v>56</v>
      </c>
      <c r="P378" s="29">
        <v>5.32</v>
      </c>
      <c r="Q378" s="54" t="s">
        <v>161</v>
      </c>
      <c r="R378" s="15" t="s">
        <v>67</v>
      </c>
      <c r="S378" s="16" t="s">
        <v>601</v>
      </c>
      <c r="T378" s="53" t="s">
        <v>161</v>
      </c>
      <c r="U378" s="12">
        <f t="shared" si="22"/>
        <v>5.32</v>
      </c>
      <c r="V378" s="12">
        <f t="shared" si="23"/>
        <v>2.66</v>
      </c>
      <c r="W378" s="12">
        <f t="shared" si="24"/>
        <v>0.75187969924812026</v>
      </c>
      <c r="X378" s="12">
        <f t="shared" si="25"/>
        <v>0.14133077053536094</v>
      </c>
      <c r="AA378" s="12"/>
      <c r="AC378" s="12" t="s">
        <v>179</v>
      </c>
      <c r="AD378" s="12" t="s">
        <v>214</v>
      </c>
      <c r="AE378" s="12" t="s">
        <v>548</v>
      </c>
      <c r="AF378" s="12" t="s">
        <v>549</v>
      </c>
      <c r="AG378" s="12" t="s">
        <v>417</v>
      </c>
      <c r="AH378" s="12" t="s">
        <v>366</v>
      </c>
      <c r="AI378" s="12" t="s">
        <v>418</v>
      </c>
      <c r="AJ378" s="12" t="s">
        <v>419</v>
      </c>
      <c r="AK378" s="12" t="s">
        <v>368</v>
      </c>
      <c r="AL378" s="12" t="s">
        <v>420</v>
      </c>
      <c r="AM378" s="12" t="s">
        <v>347</v>
      </c>
      <c r="AN378" s="12" t="s">
        <v>421</v>
      </c>
    </row>
    <row r="379" spans="1:40" ht="15" customHeight="1" x14ac:dyDescent="0.25">
      <c r="A379" s="12">
        <v>131080017</v>
      </c>
      <c r="B379" s="12" t="s">
        <v>593</v>
      </c>
      <c r="C379" s="12" t="s">
        <v>175</v>
      </c>
      <c r="D379" s="12" t="s">
        <v>161</v>
      </c>
      <c r="E379" s="12" t="s">
        <v>66</v>
      </c>
      <c r="F379" s="9" t="s">
        <v>214</v>
      </c>
      <c r="G379" s="9" t="s">
        <v>214</v>
      </c>
      <c r="K379" s="12" t="s">
        <v>174</v>
      </c>
      <c r="L379" s="12">
        <v>45.608190999999998</v>
      </c>
      <c r="M379" s="12">
        <v>2.2442980000000001</v>
      </c>
      <c r="N379" s="11">
        <v>41186.729861111111</v>
      </c>
      <c r="O379" s="6" t="s">
        <v>12</v>
      </c>
      <c r="P379" s="29">
        <v>8.64</v>
      </c>
      <c r="Q379" s="12">
        <v>1.871424</v>
      </c>
      <c r="R379" s="15" t="s">
        <v>67</v>
      </c>
      <c r="S379" s="48" t="s">
        <v>161</v>
      </c>
      <c r="T379" s="53" t="s">
        <v>161</v>
      </c>
      <c r="U379" s="12">
        <f t="shared" si="22"/>
        <v>8.64</v>
      </c>
      <c r="V379" s="12">
        <f t="shared" si="23"/>
        <v>1.871424</v>
      </c>
      <c r="W379" s="12">
        <f t="shared" si="24"/>
        <v>2.467001155709124</v>
      </c>
      <c r="X379" s="12">
        <f t="shared" si="25"/>
        <v>0.28553254117003746</v>
      </c>
      <c r="AA379" s="12"/>
      <c r="AC379" s="12" t="s">
        <v>179</v>
      </c>
      <c r="AD379" s="12" t="s">
        <v>214</v>
      </c>
      <c r="AE379" s="12" t="s">
        <v>548</v>
      </c>
      <c r="AF379" s="12" t="s">
        <v>549</v>
      </c>
      <c r="AG379" s="12" t="s">
        <v>417</v>
      </c>
      <c r="AH379" s="12" t="s">
        <v>366</v>
      </c>
      <c r="AI379" s="12" t="s">
        <v>418</v>
      </c>
      <c r="AJ379" s="12" t="s">
        <v>419</v>
      </c>
      <c r="AK379" s="12" t="s">
        <v>368</v>
      </c>
      <c r="AL379" s="12" t="s">
        <v>420</v>
      </c>
      <c r="AM379" s="12" t="s">
        <v>347</v>
      </c>
      <c r="AN379" s="12" t="s">
        <v>421</v>
      </c>
    </row>
    <row r="380" spans="1:40" ht="15" customHeight="1" x14ac:dyDescent="0.25">
      <c r="A380" s="12">
        <v>131080017</v>
      </c>
      <c r="B380" s="12" t="s">
        <v>593</v>
      </c>
      <c r="C380" s="12" t="s">
        <v>175</v>
      </c>
      <c r="D380" s="12" t="s">
        <v>161</v>
      </c>
      <c r="E380" s="12" t="s">
        <v>66</v>
      </c>
      <c r="F380" s="9" t="s">
        <v>214</v>
      </c>
      <c r="G380" s="9" t="s">
        <v>214</v>
      </c>
      <c r="K380" s="12" t="s">
        <v>174</v>
      </c>
      <c r="L380" s="12">
        <v>45.608190999999998</v>
      </c>
      <c r="M380" s="12">
        <v>2.2442980000000001</v>
      </c>
      <c r="N380" s="11">
        <v>41186.729861111111</v>
      </c>
      <c r="O380" s="6" t="s">
        <v>21</v>
      </c>
      <c r="P380" s="29">
        <v>10.8</v>
      </c>
      <c r="Q380" s="12">
        <v>3.6061199999999998</v>
      </c>
      <c r="R380" s="22" t="s">
        <v>67</v>
      </c>
      <c r="S380" s="48" t="s">
        <v>161</v>
      </c>
      <c r="T380" s="53" t="s">
        <v>161</v>
      </c>
      <c r="U380" s="12">
        <f t="shared" si="22"/>
        <v>10.8</v>
      </c>
      <c r="V380" s="12">
        <f t="shared" si="23"/>
        <v>3.6061199999999998</v>
      </c>
      <c r="W380" s="12">
        <f t="shared" si="24"/>
        <v>0.83050720865806305</v>
      </c>
      <c r="X380" s="12">
        <f t="shared" si="25"/>
        <v>7.6898815616487315E-2</v>
      </c>
      <c r="AA380" s="12"/>
      <c r="AC380" s="12" t="s">
        <v>179</v>
      </c>
      <c r="AD380" s="12" t="s">
        <v>214</v>
      </c>
      <c r="AE380" s="12" t="s">
        <v>548</v>
      </c>
      <c r="AF380" s="12" t="s">
        <v>549</v>
      </c>
      <c r="AG380" s="12" t="s">
        <v>417</v>
      </c>
      <c r="AH380" s="12" t="s">
        <v>366</v>
      </c>
      <c r="AI380" s="12" t="s">
        <v>418</v>
      </c>
      <c r="AJ380" s="12" t="s">
        <v>419</v>
      </c>
      <c r="AK380" s="12" t="s">
        <v>368</v>
      </c>
      <c r="AL380" s="12" t="s">
        <v>420</v>
      </c>
      <c r="AM380" s="12" t="s">
        <v>347</v>
      </c>
      <c r="AN380" s="12" t="s">
        <v>421</v>
      </c>
    </row>
    <row r="381" spans="1:40" ht="15" customHeight="1" x14ac:dyDescent="0.25">
      <c r="A381" s="12">
        <v>131080017</v>
      </c>
      <c r="B381" s="12" t="s">
        <v>593</v>
      </c>
      <c r="C381" s="12" t="s">
        <v>175</v>
      </c>
      <c r="D381" s="12" t="s">
        <v>161</v>
      </c>
      <c r="E381" s="12" t="s">
        <v>66</v>
      </c>
      <c r="F381" s="9" t="s">
        <v>214</v>
      </c>
      <c r="G381" s="9" t="s">
        <v>214</v>
      </c>
      <c r="K381" s="12" t="s">
        <v>174</v>
      </c>
      <c r="L381" s="12">
        <v>45.608190999999998</v>
      </c>
      <c r="M381" s="12">
        <v>2.2442980000000001</v>
      </c>
      <c r="N381" s="11">
        <v>41186.729861111111</v>
      </c>
      <c r="O381" s="6" t="s">
        <v>22</v>
      </c>
      <c r="P381" s="29">
        <v>12.161000000000001</v>
      </c>
      <c r="Q381" s="54" t="s">
        <v>161</v>
      </c>
      <c r="R381" s="15" t="s">
        <v>67</v>
      </c>
      <c r="S381" s="16" t="s">
        <v>601</v>
      </c>
      <c r="T381" s="53" t="s">
        <v>161</v>
      </c>
      <c r="U381" s="12">
        <f t="shared" si="22"/>
        <v>12.161000000000001</v>
      </c>
      <c r="V381" s="12">
        <f t="shared" si="23"/>
        <v>6.0805000000000007</v>
      </c>
      <c r="W381" s="12">
        <f t="shared" si="24"/>
        <v>0.32892031905270941</v>
      </c>
      <c r="X381" s="12">
        <f t="shared" si="25"/>
        <v>2.7047144071434041E-2</v>
      </c>
      <c r="AA381" s="12"/>
      <c r="AC381" s="12" t="s">
        <v>179</v>
      </c>
      <c r="AD381" s="12" t="s">
        <v>214</v>
      </c>
      <c r="AE381" s="12" t="s">
        <v>548</v>
      </c>
      <c r="AF381" s="12" t="s">
        <v>549</v>
      </c>
      <c r="AG381" s="12" t="s">
        <v>417</v>
      </c>
      <c r="AH381" s="12" t="s">
        <v>366</v>
      </c>
      <c r="AI381" s="12" t="s">
        <v>418</v>
      </c>
      <c r="AJ381" s="12" t="s">
        <v>419</v>
      </c>
      <c r="AK381" s="12" t="s">
        <v>368</v>
      </c>
      <c r="AL381" s="12" t="s">
        <v>420</v>
      </c>
      <c r="AM381" s="12" t="s">
        <v>347</v>
      </c>
      <c r="AN381" s="12" t="s">
        <v>421</v>
      </c>
    </row>
    <row r="382" spans="1:40" ht="15" customHeight="1" x14ac:dyDescent="0.25">
      <c r="A382" s="12">
        <v>131080017</v>
      </c>
      <c r="B382" s="12" t="s">
        <v>593</v>
      </c>
      <c r="C382" s="12" t="s">
        <v>175</v>
      </c>
      <c r="D382" s="12" t="s">
        <v>161</v>
      </c>
      <c r="E382" s="12" t="s">
        <v>66</v>
      </c>
      <c r="F382" s="9" t="s">
        <v>214</v>
      </c>
      <c r="G382" s="9" t="s">
        <v>214</v>
      </c>
      <c r="K382" s="12" t="s">
        <v>174</v>
      </c>
      <c r="L382" s="12">
        <v>45.608190999999998</v>
      </c>
      <c r="M382" s="12">
        <v>2.2442980000000001</v>
      </c>
      <c r="N382" s="11">
        <v>41186.729861111111</v>
      </c>
      <c r="O382" s="6" t="s">
        <v>52</v>
      </c>
      <c r="P382" s="29">
        <v>13.769848455066199</v>
      </c>
      <c r="Q382" s="54" t="s">
        <v>161</v>
      </c>
      <c r="R382" s="15" t="s">
        <v>166</v>
      </c>
      <c r="S382" s="16" t="s">
        <v>601</v>
      </c>
      <c r="T382" s="53" t="s">
        <v>161</v>
      </c>
      <c r="U382" s="12">
        <f t="shared" si="22"/>
        <v>13.769848455066199</v>
      </c>
      <c r="V382" s="12">
        <f t="shared" si="23"/>
        <v>6.8849242275330997</v>
      </c>
      <c r="W382" s="12">
        <f t="shared" si="24"/>
        <v>0.29048976196454224</v>
      </c>
      <c r="X382" s="12">
        <f t="shared" si="25"/>
        <v>2.1096075451554105E-2</v>
      </c>
      <c r="AA382" s="12"/>
      <c r="AC382" s="12" t="s">
        <v>181</v>
      </c>
      <c r="AD382" s="12" t="s">
        <v>214</v>
      </c>
      <c r="AE382" s="12" t="s">
        <v>548</v>
      </c>
      <c r="AF382" s="12" t="s">
        <v>549</v>
      </c>
      <c r="AG382" s="12" t="s">
        <v>417</v>
      </c>
      <c r="AH382" s="12" t="s">
        <v>366</v>
      </c>
      <c r="AI382" s="12" t="s">
        <v>418</v>
      </c>
      <c r="AJ382" s="12" t="s">
        <v>419</v>
      </c>
      <c r="AK382" s="12" t="s">
        <v>368</v>
      </c>
      <c r="AL382" s="12" t="s">
        <v>420</v>
      </c>
      <c r="AM382" s="12" t="s">
        <v>347</v>
      </c>
      <c r="AN382" s="12" t="s">
        <v>421</v>
      </c>
    </row>
    <row r="383" spans="1:40" ht="15" customHeight="1" x14ac:dyDescent="0.25">
      <c r="A383" s="12">
        <v>131080017</v>
      </c>
      <c r="B383" s="12" t="s">
        <v>593</v>
      </c>
      <c r="C383" s="12" t="s">
        <v>175</v>
      </c>
      <c r="D383" s="12" t="s">
        <v>161</v>
      </c>
      <c r="E383" s="12" t="s">
        <v>66</v>
      </c>
      <c r="F383" s="9" t="s">
        <v>214</v>
      </c>
      <c r="G383" s="9" t="s">
        <v>214</v>
      </c>
      <c r="K383" s="12" t="s">
        <v>174</v>
      </c>
      <c r="L383" s="12">
        <v>45.608190999999998</v>
      </c>
      <c r="M383" s="12">
        <v>2.2442980000000001</v>
      </c>
      <c r="N383" s="11">
        <v>41186.729861111111</v>
      </c>
      <c r="O383" s="6" t="s">
        <v>162</v>
      </c>
      <c r="P383" s="29">
        <v>14.200000000000001</v>
      </c>
      <c r="Q383" s="54" t="s">
        <v>161</v>
      </c>
      <c r="R383" s="15" t="s">
        <v>148</v>
      </c>
      <c r="S383" s="16" t="s">
        <v>601</v>
      </c>
      <c r="T383" s="53" t="s">
        <v>161</v>
      </c>
      <c r="U383" s="12">
        <f t="shared" si="22"/>
        <v>14.200000000000001</v>
      </c>
      <c r="V383" s="12">
        <f t="shared" si="23"/>
        <v>7.1000000000000005</v>
      </c>
      <c r="W383" s="12">
        <f t="shared" si="24"/>
        <v>0.28169014084507038</v>
      </c>
      <c r="X383" s="12">
        <f t="shared" si="25"/>
        <v>1.9837333862328898E-2</v>
      </c>
      <c r="AA383" s="12"/>
      <c r="AC383" s="12" t="s">
        <v>180</v>
      </c>
      <c r="AD383" s="12" t="s">
        <v>214</v>
      </c>
      <c r="AE383" s="12" t="s">
        <v>548</v>
      </c>
      <c r="AF383" s="12" t="s">
        <v>549</v>
      </c>
      <c r="AG383" s="12" t="s">
        <v>417</v>
      </c>
      <c r="AH383" s="12" t="s">
        <v>366</v>
      </c>
      <c r="AI383" s="12" t="s">
        <v>418</v>
      </c>
      <c r="AJ383" s="12" t="s">
        <v>419</v>
      </c>
      <c r="AK383" s="12" t="s">
        <v>368</v>
      </c>
      <c r="AL383" s="12" t="s">
        <v>420</v>
      </c>
      <c r="AM383" s="12" t="s">
        <v>347</v>
      </c>
      <c r="AN383" s="12" t="s">
        <v>421</v>
      </c>
    </row>
    <row r="384" spans="1:40" ht="15" customHeight="1" x14ac:dyDescent="0.25">
      <c r="A384" s="12">
        <v>131080017</v>
      </c>
      <c r="B384" s="12" t="s">
        <v>593</v>
      </c>
      <c r="C384" s="12" t="s">
        <v>175</v>
      </c>
      <c r="D384" s="12" t="s">
        <v>161</v>
      </c>
      <c r="E384" s="12" t="s">
        <v>66</v>
      </c>
      <c r="F384" s="9" t="s">
        <v>214</v>
      </c>
      <c r="G384" s="9" t="s">
        <v>214</v>
      </c>
      <c r="K384" s="12" t="s">
        <v>174</v>
      </c>
      <c r="L384" s="12">
        <v>45.608190999999998</v>
      </c>
      <c r="M384" s="12">
        <v>2.2442980000000001</v>
      </c>
      <c r="N384" s="11">
        <v>41186.729861111111</v>
      </c>
      <c r="O384" s="6" t="s">
        <v>60</v>
      </c>
      <c r="P384" s="29">
        <v>22.2</v>
      </c>
      <c r="Q384" s="54" t="s">
        <v>161</v>
      </c>
      <c r="R384" s="15" t="s">
        <v>67</v>
      </c>
      <c r="S384" s="16" t="s">
        <v>601</v>
      </c>
      <c r="T384" s="53" t="s">
        <v>161</v>
      </c>
      <c r="U384" s="12">
        <f t="shared" si="22"/>
        <v>22.2</v>
      </c>
      <c r="V384" s="12">
        <f t="shared" si="23"/>
        <v>11.1</v>
      </c>
      <c r="W384" s="12">
        <f t="shared" si="24"/>
        <v>0.18018018018018017</v>
      </c>
      <c r="X384" s="12">
        <f t="shared" si="25"/>
        <v>8.1162243324405491E-3</v>
      </c>
      <c r="AA384" s="12"/>
      <c r="AC384" s="12" t="s">
        <v>179</v>
      </c>
      <c r="AD384" s="12" t="s">
        <v>214</v>
      </c>
      <c r="AE384" s="12" t="s">
        <v>548</v>
      </c>
      <c r="AF384" s="12" t="s">
        <v>549</v>
      </c>
      <c r="AG384" s="12" t="s">
        <v>417</v>
      </c>
      <c r="AH384" s="12" t="s">
        <v>366</v>
      </c>
      <c r="AI384" s="12" t="s">
        <v>418</v>
      </c>
      <c r="AJ384" s="12" t="s">
        <v>419</v>
      </c>
      <c r="AK384" s="12" t="s">
        <v>368</v>
      </c>
      <c r="AL384" s="12" t="s">
        <v>420</v>
      </c>
      <c r="AM384" s="12" t="s">
        <v>347</v>
      </c>
      <c r="AN384" s="12" t="s">
        <v>421</v>
      </c>
    </row>
    <row r="385" spans="1:40" ht="15" customHeight="1" x14ac:dyDescent="0.25">
      <c r="A385" s="12">
        <v>131080017</v>
      </c>
      <c r="B385" s="12" t="s">
        <v>593</v>
      </c>
      <c r="C385" s="12" t="s">
        <v>175</v>
      </c>
      <c r="D385" s="12" t="s">
        <v>161</v>
      </c>
      <c r="E385" s="12" t="s">
        <v>66</v>
      </c>
      <c r="F385" s="9" t="s">
        <v>214</v>
      </c>
      <c r="G385" s="9" t="s">
        <v>214</v>
      </c>
      <c r="K385" s="12" t="s">
        <v>174</v>
      </c>
      <c r="L385" s="12">
        <v>45.608190999999998</v>
      </c>
      <c r="M385" s="12">
        <v>2.2442980000000001</v>
      </c>
      <c r="N385" s="11">
        <v>41186.729861111111</v>
      </c>
      <c r="O385" s="6" t="s">
        <v>28</v>
      </c>
      <c r="P385" s="29">
        <v>22.48</v>
      </c>
      <c r="Q385" s="12">
        <v>3.5968</v>
      </c>
      <c r="R385" s="12" t="s">
        <v>67</v>
      </c>
      <c r="S385" s="48" t="s">
        <v>161</v>
      </c>
      <c r="T385" s="53" t="s">
        <v>161</v>
      </c>
      <c r="U385" s="12">
        <f t="shared" si="22"/>
        <v>22.48</v>
      </c>
      <c r="V385" s="12">
        <f t="shared" si="23"/>
        <v>3.5968</v>
      </c>
      <c r="W385" s="12">
        <f t="shared" si="24"/>
        <v>1.7376556939501779</v>
      </c>
      <c r="X385" s="12">
        <f t="shared" si="25"/>
        <v>7.7297851154367339E-2</v>
      </c>
      <c r="AA385" s="12"/>
      <c r="AC385" s="12" t="s">
        <v>185</v>
      </c>
      <c r="AD385" s="12" t="s">
        <v>214</v>
      </c>
      <c r="AE385" s="12" t="s">
        <v>548</v>
      </c>
      <c r="AF385" s="12" t="s">
        <v>549</v>
      </c>
      <c r="AG385" s="12" t="s">
        <v>417</v>
      </c>
      <c r="AH385" s="12" t="s">
        <v>366</v>
      </c>
      <c r="AI385" s="12" t="s">
        <v>418</v>
      </c>
      <c r="AJ385" s="12" t="s">
        <v>419</v>
      </c>
      <c r="AK385" s="12" t="s">
        <v>368</v>
      </c>
      <c r="AL385" s="12" t="s">
        <v>420</v>
      </c>
      <c r="AM385" s="12" t="s">
        <v>347</v>
      </c>
      <c r="AN385" s="12" t="s">
        <v>421</v>
      </c>
    </row>
    <row r="386" spans="1:40" ht="15" customHeight="1" x14ac:dyDescent="0.25">
      <c r="A386" s="12">
        <v>131080017</v>
      </c>
      <c r="B386" s="12" t="s">
        <v>593</v>
      </c>
      <c r="C386" s="12" t="s">
        <v>175</v>
      </c>
      <c r="D386" s="12" t="s">
        <v>161</v>
      </c>
      <c r="E386" s="12" t="s">
        <v>66</v>
      </c>
      <c r="F386" s="9" t="s">
        <v>214</v>
      </c>
      <c r="G386" s="9" t="s">
        <v>214</v>
      </c>
      <c r="K386" s="12" t="s">
        <v>174</v>
      </c>
      <c r="L386" s="12">
        <v>45.608190999999998</v>
      </c>
      <c r="M386" s="12">
        <v>2.2442980000000001</v>
      </c>
      <c r="N386" s="11">
        <v>41186.729861111111</v>
      </c>
      <c r="O386" s="6" t="s">
        <v>59</v>
      </c>
      <c r="P386" s="29">
        <v>22.8</v>
      </c>
      <c r="Q386" s="54" t="s">
        <v>161</v>
      </c>
      <c r="R386" s="12" t="s">
        <v>67</v>
      </c>
      <c r="S386" s="16" t="s">
        <v>601</v>
      </c>
      <c r="T386" s="53" t="s">
        <v>161</v>
      </c>
      <c r="U386" s="12">
        <f t="shared" ref="U386:U449" si="26">IF(Q386="",P386,P386)</f>
        <v>22.8</v>
      </c>
      <c r="V386" s="12">
        <f t="shared" ref="V386:V449" si="27">IF(Q386="",P386/2,Q386)</f>
        <v>11.4</v>
      </c>
      <c r="W386" s="12">
        <f t="shared" si="24"/>
        <v>0.17543859649122806</v>
      </c>
      <c r="X386" s="12">
        <f t="shared" si="25"/>
        <v>7.6946752847029849E-3</v>
      </c>
      <c r="AA386" s="12"/>
      <c r="AC386" s="12" t="s">
        <v>179</v>
      </c>
      <c r="AD386" s="12" t="s">
        <v>214</v>
      </c>
      <c r="AE386" s="12" t="s">
        <v>548</v>
      </c>
      <c r="AF386" s="12" t="s">
        <v>549</v>
      </c>
      <c r="AG386" s="12" t="s">
        <v>417</v>
      </c>
      <c r="AH386" s="12" t="s">
        <v>366</v>
      </c>
      <c r="AI386" s="12" t="s">
        <v>418</v>
      </c>
      <c r="AJ386" s="12" t="s">
        <v>419</v>
      </c>
      <c r="AK386" s="12" t="s">
        <v>368</v>
      </c>
      <c r="AL386" s="12" t="s">
        <v>420</v>
      </c>
      <c r="AM386" s="12" t="s">
        <v>347</v>
      </c>
      <c r="AN386" s="12" t="s">
        <v>421</v>
      </c>
    </row>
    <row r="387" spans="1:40" ht="15" customHeight="1" x14ac:dyDescent="0.25">
      <c r="A387" s="12">
        <v>131080017</v>
      </c>
      <c r="B387" s="12" t="s">
        <v>593</v>
      </c>
      <c r="C387" s="12" t="s">
        <v>175</v>
      </c>
      <c r="D387" s="12" t="s">
        <v>161</v>
      </c>
      <c r="E387" s="12" t="s">
        <v>66</v>
      </c>
      <c r="F387" s="9" t="s">
        <v>214</v>
      </c>
      <c r="G387" s="9" t="s">
        <v>214</v>
      </c>
      <c r="K387" s="12" t="s">
        <v>174</v>
      </c>
      <c r="L387" s="12">
        <v>45.608190999999998</v>
      </c>
      <c r="M387" s="12">
        <v>2.2442980000000001</v>
      </c>
      <c r="N387" s="11">
        <v>41186.729861111111</v>
      </c>
      <c r="O387" s="6" t="s">
        <v>13</v>
      </c>
      <c r="P387" s="29">
        <v>24.44</v>
      </c>
      <c r="Q387" s="12">
        <v>3.9104000000000001</v>
      </c>
      <c r="R387" s="15" t="s">
        <v>67</v>
      </c>
      <c r="S387" s="48" t="s">
        <v>161</v>
      </c>
      <c r="T387" s="53" t="s">
        <v>161</v>
      </c>
      <c r="U387" s="12">
        <f t="shared" si="26"/>
        <v>24.44</v>
      </c>
      <c r="V387" s="12">
        <f t="shared" si="27"/>
        <v>3.9104000000000001</v>
      </c>
      <c r="W387" s="12">
        <f t="shared" si="24"/>
        <v>1.5983019639934533</v>
      </c>
      <c r="X387" s="12">
        <f t="shared" si="25"/>
        <v>6.5396970703496454E-2</v>
      </c>
      <c r="AA387" s="12"/>
      <c r="AC387" s="12" t="s">
        <v>185</v>
      </c>
      <c r="AD387" s="12" t="s">
        <v>214</v>
      </c>
      <c r="AE387" s="12" t="s">
        <v>548</v>
      </c>
      <c r="AF387" s="12" t="s">
        <v>549</v>
      </c>
      <c r="AG387" s="12" t="s">
        <v>417</v>
      </c>
      <c r="AH387" s="12" t="s">
        <v>366</v>
      </c>
      <c r="AI387" s="12" t="s">
        <v>418</v>
      </c>
      <c r="AJ387" s="12" t="s">
        <v>419</v>
      </c>
      <c r="AK387" s="12" t="s">
        <v>368</v>
      </c>
      <c r="AL387" s="12" t="s">
        <v>420</v>
      </c>
      <c r="AM387" s="12" t="s">
        <v>347</v>
      </c>
      <c r="AN387" s="12" t="s">
        <v>421</v>
      </c>
    </row>
    <row r="388" spans="1:40" ht="15" customHeight="1" x14ac:dyDescent="0.25">
      <c r="A388" s="12">
        <v>131080017</v>
      </c>
      <c r="B388" s="12" t="s">
        <v>593</v>
      </c>
      <c r="C388" s="12" t="s">
        <v>175</v>
      </c>
      <c r="D388" s="12" t="s">
        <v>161</v>
      </c>
      <c r="E388" s="12" t="s">
        <v>66</v>
      </c>
      <c r="F388" s="9" t="s">
        <v>214</v>
      </c>
      <c r="G388" s="9" t="s">
        <v>214</v>
      </c>
      <c r="K388" s="12" t="s">
        <v>174</v>
      </c>
      <c r="L388" s="12">
        <v>45.608190999999998</v>
      </c>
      <c r="M388" s="12">
        <v>2.2442980000000001</v>
      </c>
      <c r="N388" s="11">
        <v>41186.729861111111</v>
      </c>
      <c r="O388" s="6" t="s">
        <v>58</v>
      </c>
      <c r="P388" s="29">
        <v>25.7</v>
      </c>
      <c r="Q388" s="54" t="s">
        <v>161</v>
      </c>
      <c r="R388" s="15" t="s">
        <v>67</v>
      </c>
      <c r="S388" s="16" t="s">
        <v>601</v>
      </c>
      <c r="T388" s="53" t="s">
        <v>161</v>
      </c>
      <c r="U388" s="12">
        <f t="shared" si="26"/>
        <v>25.7</v>
      </c>
      <c r="V388" s="12">
        <f t="shared" si="27"/>
        <v>12.85</v>
      </c>
      <c r="W388" s="12">
        <f t="shared" si="24"/>
        <v>0.1556420233463035</v>
      </c>
      <c r="X388" s="12">
        <f t="shared" si="25"/>
        <v>6.0561098578328209E-3</v>
      </c>
      <c r="AA388" s="12"/>
      <c r="AC388" s="12" t="s">
        <v>179</v>
      </c>
      <c r="AD388" s="12" t="s">
        <v>214</v>
      </c>
      <c r="AE388" s="12" t="s">
        <v>548</v>
      </c>
      <c r="AF388" s="12" t="s">
        <v>549</v>
      </c>
      <c r="AG388" s="12" t="s">
        <v>417</v>
      </c>
      <c r="AH388" s="12" t="s">
        <v>366</v>
      </c>
      <c r="AI388" s="12" t="s">
        <v>418</v>
      </c>
      <c r="AJ388" s="12" t="s">
        <v>419</v>
      </c>
      <c r="AK388" s="12" t="s">
        <v>368</v>
      </c>
      <c r="AL388" s="12" t="s">
        <v>420</v>
      </c>
      <c r="AM388" s="12" t="s">
        <v>347</v>
      </c>
      <c r="AN388" s="12" t="s">
        <v>421</v>
      </c>
    </row>
    <row r="389" spans="1:40" ht="15" customHeight="1" x14ac:dyDescent="0.25">
      <c r="A389" s="12">
        <v>131080017</v>
      </c>
      <c r="B389" s="12" t="s">
        <v>593</v>
      </c>
      <c r="C389" s="12" t="s">
        <v>175</v>
      </c>
      <c r="D389" s="12" t="s">
        <v>161</v>
      </c>
      <c r="E389" s="12" t="s">
        <v>66</v>
      </c>
      <c r="F389" s="9" t="s">
        <v>214</v>
      </c>
      <c r="G389" s="9" t="s">
        <v>214</v>
      </c>
      <c r="K389" s="12" t="s">
        <v>174</v>
      </c>
      <c r="L389" s="12">
        <v>45.608190999999998</v>
      </c>
      <c r="M389" s="12">
        <v>2.2442980000000001</v>
      </c>
      <c r="N389" s="11">
        <v>41186.729861111111</v>
      </c>
      <c r="O389" s="6" t="s">
        <v>54</v>
      </c>
      <c r="P389" s="29">
        <v>36.9</v>
      </c>
      <c r="Q389" s="54" t="s">
        <v>161</v>
      </c>
      <c r="R389" s="15" t="s">
        <v>67</v>
      </c>
      <c r="S389" s="16" t="s">
        <v>601</v>
      </c>
      <c r="T389" s="53" t="s">
        <v>161</v>
      </c>
      <c r="U389" s="12">
        <f t="shared" si="26"/>
        <v>36.9</v>
      </c>
      <c r="V389" s="12">
        <f t="shared" si="27"/>
        <v>18.45</v>
      </c>
      <c r="W389" s="12">
        <f t="shared" si="24"/>
        <v>0.10840108401084012</v>
      </c>
      <c r="X389" s="12">
        <f t="shared" si="25"/>
        <v>2.9376987536813039E-3</v>
      </c>
      <c r="AA389" s="12"/>
      <c r="AC389" s="12" t="s">
        <v>179</v>
      </c>
      <c r="AD389" s="12" t="s">
        <v>214</v>
      </c>
      <c r="AE389" s="12" t="s">
        <v>548</v>
      </c>
      <c r="AF389" s="12" t="s">
        <v>549</v>
      </c>
      <c r="AG389" s="12" t="s">
        <v>417</v>
      </c>
      <c r="AH389" s="12" t="s">
        <v>366</v>
      </c>
      <c r="AI389" s="12" t="s">
        <v>418</v>
      </c>
      <c r="AJ389" s="12" t="s">
        <v>419</v>
      </c>
      <c r="AK389" s="12" t="s">
        <v>368</v>
      </c>
      <c r="AL389" s="12" t="s">
        <v>420</v>
      </c>
      <c r="AM389" s="12" t="s">
        <v>347</v>
      </c>
      <c r="AN389" s="12" t="s">
        <v>421</v>
      </c>
    </row>
    <row r="390" spans="1:40" ht="15" customHeight="1" x14ac:dyDescent="0.25">
      <c r="A390" s="12">
        <v>131080017</v>
      </c>
      <c r="B390" s="12" t="s">
        <v>593</v>
      </c>
      <c r="C390" s="12" t="s">
        <v>175</v>
      </c>
      <c r="D390" s="12" t="s">
        <v>161</v>
      </c>
      <c r="E390" s="12" t="s">
        <v>66</v>
      </c>
      <c r="F390" s="9" t="s">
        <v>214</v>
      </c>
      <c r="G390" s="9" t="s">
        <v>214</v>
      </c>
      <c r="K390" s="12" t="s">
        <v>174</v>
      </c>
      <c r="L390" s="12">
        <v>45.608190999999998</v>
      </c>
      <c r="M390" s="12">
        <v>2.2442980000000001</v>
      </c>
      <c r="N390" s="11">
        <v>41186.729861111111</v>
      </c>
      <c r="O390" s="6" t="s">
        <v>157</v>
      </c>
      <c r="P390" s="29">
        <v>37</v>
      </c>
      <c r="Q390" s="54" t="s">
        <v>161</v>
      </c>
      <c r="R390" s="15" t="s">
        <v>67</v>
      </c>
      <c r="S390" s="16" t="s">
        <v>601</v>
      </c>
      <c r="T390" s="53" t="s">
        <v>161</v>
      </c>
      <c r="U390" s="12">
        <f t="shared" si="26"/>
        <v>37</v>
      </c>
      <c r="V390" s="12">
        <f t="shared" si="27"/>
        <v>18.5</v>
      </c>
      <c r="W390" s="12">
        <f t="shared" ref="W390:W453" si="28">U390/V390^2</f>
        <v>0.10810810810810811</v>
      </c>
      <c r="X390" s="12">
        <f t="shared" ref="X390:X453" si="29">1/V390^2</f>
        <v>2.9218407596785976E-3</v>
      </c>
      <c r="AA390" s="12"/>
      <c r="AC390" s="12" t="s">
        <v>179</v>
      </c>
      <c r="AD390" s="12" t="s">
        <v>214</v>
      </c>
      <c r="AE390" s="12" t="s">
        <v>548</v>
      </c>
      <c r="AF390" s="12" t="s">
        <v>549</v>
      </c>
      <c r="AG390" s="12" t="s">
        <v>417</v>
      </c>
      <c r="AH390" s="12" t="s">
        <v>366</v>
      </c>
      <c r="AI390" s="12" t="s">
        <v>418</v>
      </c>
      <c r="AJ390" s="12" t="s">
        <v>419</v>
      </c>
      <c r="AK390" s="12" t="s">
        <v>368</v>
      </c>
      <c r="AL390" s="12" t="s">
        <v>420</v>
      </c>
      <c r="AM390" s="12" t="s">
        <v>347</v>
      </c>
      <c r="AN390" s="12" t="s">
        <v>421</v>
      </c>
    </row>
    <row r="391" spans="1:40" ht="15" customHeight="1" x14ac:dyDescent="0.25">
      <c r="A391" s="12">
        <v>131080017</v>
      </c>
      <c r="B391" s="12" t="s">
        <v>593</v>
      </c>
      <c r="C391" s="12" t="s">
        <v>175</v>
      </c>
      <c r="D391" s="12" t="s">
        <v>161</v>
      </c>
      <c r="E391" s="12" t="s">
        <v>66</v>
      </c>
      <c r="F391" s="9" t="s">
        <v>214</v>
      </c>
      <c r="G391" s="9" t="s">
        <v>214</v>
      </c>
      <c r="K391" s="12" t="s">
        <v>174</v>
      </c>
      <c r="L391" s="12">
        <v>45.608190999999998</v>
      </c>
      <c r="M391" s="12">
        <v>2.2442980000000001</v>
      </c>
      <c r="N391" s="11">
        <v>41186.729861111111</v>
      </c>
      <c r="O391" s="6" t="s">
        <v>19</v>
      </c>
      <c r="P391" s="29">
        <v>38.300000000000004</v>
      </c>
      <c r="Q391" s="12">
        <v>9.7703299999999995</v>
      </c>
      <c r="R391" s="15" t="s">
        <v>67</v>
      </c>
      <c r="S391" s="48" t="s">
        <v>161</v>
      </c>
      <c r="T391" s="53" t="s">
        <v>161</v>
      </c>
      <c r="U391" s="12">
        <f t="shared" si="26"/>
        <v>38.300000000000004</v>
      </c>
      <c r="V391" s="12">
        <f t="shared" si="27"/>
        <v>9.7703299999999995</v>
      </c>
      <c r="W391" s="12">
        <f t="shared" si="28"/>
        <v>0.40121790771149829</v>
      </c>
      <c r="X391" s="12">
        <f t="shared" si="29"/>
        <v>1.0475663386723191E-2</v>
      </c>
      <c r="AA391" s="12"/>
      <c r="AC391" s="12" t="s">
        <v>179</v>
      </c>
      <c r="AD391" s="12" t="s">
        <v>214</v>
      </c>
      <c r="AE391" s="12" t="s">
        <v>548</v>
      </c>
      <c r="AF391" s="12" t="s">
        <v>549</v>
      </c>
      <c r="AG391" s="12" t="s">
        <v>417</v>
      </c>
      <c r="AH391" s="12" t="s">
        <v>366</v>
      </c>
      <c r="AI391" s="12" t="s">
        <v>418</v>
      </c>
      <c r="AJ391" s="12" t="s">
        <v>419</v>
      </c>
      <c r="AK391" s="12" t="s">
        <v>368</v>
      </c>
      <c r="AL391" s="12" t="s">
        <v>420</v>
      </c>
      <c r="AM391" s="12" t="s">
        <v>347</v>
      </c>
      <c r="AN391" s="12" t="s">
        <v>421</v>
      </c>
    </row>
    <row r="392" spans="1:40" ht="15" customHeight="1" x14ac:dyDescent="0.25">
      <c r="A392" s="12">
        <v>131080017</v>
      </c>
      <c r="B392" s="12" t="s">
        <v>593</v>
      </c>
      <c r="C392" s="12" t="s">
        <v>175</v>
      </c>
      <c r="D392" s="12" t="s">
        <v>161</v>
      </c>
      <c r="E392" s="12" t="s">
        <v>66</v>
      </c>
      <c r="F392" s="9" t="s">
        <v>214</v>
      </c>
      <c r="G392" s="9" t="s">
        <v>214</v>
      </c>
      <c r="K392" s="12" t="s">
        <v>174</v>
      </c>
      <c r="L392" s="12">
        <v>45.608190999999998</v>
      </c>
      <c r="M392" s="12">
        <v>2.2442980000000001</v>
      </c>
      <c r="N392" s="11">
        <v>41186.729861111111</v>
      </c>
      <c r="O392" s="6" t="s">
        <v>20</v>
      </c>
      <c r="P392" s="29">
        <v>39.35</v>
      </c>
      <c r="Q392" s="12">
        <v>20.658749999999998</v>
      </c>
      <c r="R392" s="15" t="s">
        <v>67</v>
      </c>
      <c r="S392" s="48" t="s">
        <v>161</v>
      </c>
      <c r="T392" s="53" t="s">
        <v>161</v>
      </c>
      <c r="U392" s="12">
        <f t="shared" si="26"/>
        <v>39.35</v>
      </c>
      <c r="V392" s="12">
        <f t="shared" si="27"/>
        <v>20.658749999999998</v>
      </c>
      <c r="W392" s="12">
        <f t="shared" si="28"/>
        <v>9.2201217632330384E-2</v>
      </c>
      <c r="X392" s="12">
        <f t="shared" si="29"/>
        <v>2.3431059118762484E-3</v>
      </c>
      <c r="AA392" s="12"/>
      <c r="AC392" s="12" t="s">
        <v>179</v>
      </c>
      <c r="AD392" s="12" t="s">
        <v>214</v>
      </c>
      <c r="AE392" s="12" t="s">
        <v>548</v>
      </c>
      <c r="AF392" s="12" t="s">
        <v>549</v>
      </c>
      <c r="AG392" s="12" t="s">
        <v>417</v>
      </c>
      <c r="AH392" s="12" t="s">
        <v>366</v>
      </c>
      <c r="AI392" s="12" t="s">
        <v>418</v>
      </c>
      <c r="AJ392" s="12" t="s">
        <v>419</v>
      </c>
      <c r="AK392" s="12" t="s">
        <v>368</v>
      </c>
      <c r="AL392" s="12" t="s">
        <v>420</v>
      </c>
      <c r="AM392" s="12" t="s">
        <v>347</v>
      </c>
      <c r="AN392" s="12" t="s">
        <v>421</v>
      </c>
    </row>
    <row r="393" spans="1:40" ht="15" customHeight="1" x14ac:dyDescent="0.25">
      <c r="A393" s="12">
        <v>131080017</v>
      </c>
      <c r="B393" s="12" t="s">
        <v>593</v>
      </c>
      <c r="C393" s="12" t="s">
        <v>175</v>
      </c>
      <c r="D393" s="12" t="s">
        <v>161</v>
      </c>
      <c r="E393" s="12" t="s">
        <v>66</v>
      </c>
      <c r="F393" s="9" t="s">
        <v>214</v>
      </c>
      <c r="G393" s="9" t="s">
        <v>214</v>
      </c>
      <c r="K393" s="12" t="s">
        <v>174</v>
      </c>
      <c r="L393" s="12">
        <v>45.608190999999998</v>
      </c>
      <c r="M393" s="12">
        <v>2.2442980000000001</v>
      </c>
      <c r="N393" s="11">
        <v>41186.729861111111</v>
      </c>
      <c r="O393" s="6" t="s">
        <v>16</v>
      </c>
      <c r="P393" s="29">
        <v>41</v>
      </c>
      <c r="Q393" s="12">
        <v>9.02</v>
      </c>
      <c r="R393" s="15" t="s">
        <v>67</v>
      </c>
      <c r="S393" s="48" t="s">
        <v>161</v>
      </c>
      <c r="T393" s="53" t="s">
        <v>161</v>
      </c>
      <c r="U393" s="12">
        <f t="shared" si="26"/>
        <v>41</v>
      </c>
      <c r="V393" s="12">
        <f t="shared" si="27"/>
        <v>9.02</v>
      </c>
      <c r="W393" s="12">
        <f t="shared" si="28"/>
        <v>0.5039306591413022</v>
      </c>
      <c r="X393" s="12">
        <f t="shared" si="29"/>
        <v>1.2290991686373223E-2</v>
      </c>
      <c r="AA393" s="12"/>
      <c r="AC393" s="12" t="s">
        <v>184</v>
      </c>
      <c r="AD393" s="12" t="s">
        <v>214</v>
      </c>
      <c r="AE393" s="12" t="s">
        <v>548</v>
      </c>
      <c r="AF393" s="12" t="s">
        <v>549</v>
      </c>
      <c r="AG393" s="12" t="s">
        <v>417</v>
      </c>
      <c r="AH393" s="12" t="s">
        <v>366</v>
      </c>
      <c r="AI393" s="12" t="s">
        <v>418</v>
      </c>
      <c r="AJ393" s="12" t="s">
        <v>419</v>
      </c>
      <c r="AK393" s="12" t="s">
        <v>368</v>
      </c>
      <c r="AL393" s="12" t="s">
        <v>420</v>
      </c>
      <c r="AM393" s="12" t="s">
        <v>347</v>
      </c>
      <c r="AN393" s="12" t="s">
        <v>421</v>
      </c>
    </row>
    <row r="394" spans="1:40" ht="15" customHeight="1" x14ac:dyDescent="0.25">
      <c r="A394" s="12">
        <v>131080017</v>
      </c>
      <c r="B394" s="12" t="s">
        <v>593</v>
      </c>
      <c r="C394" s="12" t="s">
        <v>175</v>
      </c>
      <c r="D394" s="12" t="s">
        <v>161</v>
      </c>
      <c r="E394" s="12" t="s">
        <v>66</v>
      </c>
      <c r="F394" s="9" t="s">
        <v>214</v>
      </c>
      <c r="G394" s="9" t="s">
        <v>214</v>
      </c>
      <c r="K394" s="12" t="s">
        <v>174</v>
      </c>
      <c r="L394" s="12">
        <v>45.608190999999998</v>
      </c>
      <c r="M394" s="12">
        <v>2.2442980000000001</v>
      </c>
      <c r="N394" s="11">
        <v>41186.729861111111</v>
      </c>
      <c r="O394" s="6" t="s">
        <v>17</v>
      </c>
      <c r="P394" s="29">
        <v>46.4</v>
      </c>
      <c r="Q394" s="54" t="s">
        <v>161</v>
      </c>
      <c r="R394" s="15" t="s">
        <v>67</v>
      </c>
      <c r="S394" s="16" t="s">
        <v>601</v>
      </c>
      <c r="T394" s="53" t="s">
        <v>161</v>
      </c>
      <c r="U394" s="12">
        <f t="shared" si="26"/>
        <v>46.4</v>
      </c>
      <c r="V394" s="12">
        <f t="shared" si="27"/>
        <v>23.2</v>
      </c>
      <c r="W394" s="12">
        <f t="shared" si="28"/>
        <v>8.620689655172413E-2</v>
      </c>
      <c r="X394" s="12">
        <f t="shared" si="29"/>
        <v>1.8579072532699168E-3</v>
      </c>
      <c r="AA394" s="12"/>
      <c r="AC394" s="12" t="s">
        <v>179</v>
      </c>
      <c r="AD394" s="12" t="s">
        <v>214</v>
      </c>
      <c r="AE394" s="12" t="s">
        <v>548</v>
      </c>
      <c r="AF394" s="12" t="s">
        <v>549</v>
      </c>
      <c r="AG394" s="12" t="s">
        <v>417</v>
      </c>
      <c r="AH394" s="12" t="s">
        <v>366</v>
      </c>
      <c r="AI394" s="12" t="s">
        <v>418</v>
      </c>
      <c r="AJ394" s="12" t="s">
        <v>419</v>
      </c>
      <c r="AK394" s="12" t="s">
        <v>368</v>
      </c>
      <c r="AL394" s="12" t="s">
        <v>420</v>
      </c>
      <c r="AM394" s="12" t="s">
        <v>347</v>
      </c>
      <c r="AN394" s="12" t="s">
        <v>421</v>
      </c>
    </row>
    <row r="395" spans="1:40" ht="15" customHeight="1" x14ac:dyDescent="0.25">
      <c r="A395" s="12">
        <v>131080017</v>
      </c>
      <c r="B395" s="12" t="s">
        <v>593</v>
      </c>
      <c r="C395" s="12" t="s">
        <v>175</v>
      </c>
      <c r="D395" s="12" t="s">
        <v>161</v>
      </c>
      <c r="E395" s="12" t="s">
        <v>66</v>
      </c>
      <c r="F395" s="9" t="s">
        <v>214</v>
      </c>
      <c r="G395" s="9" t="s">
        <v>214</v>
      </c>
      <c r="K395" s="12" t="s">
        <v>174</v>
      </c>
      <c r="L395" s="12">
        <v>45.608190999999998</v>
      </c>
      <c r="M395" s="12">
        <v>2.2442980000000001</v>
      </c>
      <c r="N395" s="11">
        <v>41186.729861111111</v>
      </c>
      <c r="O395" s="6" t="s">
        <v>18</v>
      </c>
      <c r="P395" s="29">
        <v>70.7</v>
      </c>
      <c r="Q395" s="12">
        <v>17.455829999999999</v>
      </c>
      <c r="R395" s="12" t="s">
        <v>67</v>
      </c>
      <c r="S395" s="48" t="s">
        <v>161</v>
      </c>
      <c r="T395" s="53" t="s">
        <v>161</v>
      </c>
      <c r="U395" s="12">
        <f t="shared" si="26"/>
        <v>70.7</v>
      </c>
      <c r="V395" s="12">
        <f t="shared" si="27"/>
        <v>17.455829999999999</v>
      </c>
      <c r="W395" s="12">
        <f t="shared" si="28"/>
        <v>0.23202693668831126</v>
      </c>
      <c r="X395" s="12">
        <f t="shared" si="29"/>
        <v>3.2818520040779529E-3</v>
      </c>
      <c r="AA395" s="12"/>
      <c r="AC395" s="12" t="s">
        <v>179</v>
      </c>
      <c r="AD395" s="12" t="s">
        <v>214</v>
      </c>
      <c r="AE395" s="12" t="s">
        <v>548</v>
      </c>
      <c r="AF395" s="12" t="s">
        <v>549</v>
      </c>
      <c r="AG395" s="12" t="s">
        <v>417</v>
      </c>
      <c r="AH395" s="12" t="s">
        <v>366</v>
      </c>
      <c r="AI395" s="12" t="s">
        <v>418</v>
      </c>
      <c r="AJ395" s="12" t="s">
        <v>419</v>
      </c>
      <c r="AK395" s="12" t="s">
        <v>368</v>
      </c>
      <c r="AL395" s="12" t="s">
        <v>420</v>
      </c>
      <c r="AM395" s="12" t="s">
        <v>347</v>
      </c>
      <c r="AN395" s="12" t="s">
        <v>421</v>
      </c>
    </row>
    <row r="396" spans="1:40" ht="15" customHeight="1" x14ac:dyDescent="0.25">
      <c r="A396" s="12">
        <v>131080017</v>
      </c>
      <c r="B396" s="12" t="s">
        <v>593</v>
      </c>
      <c r="C396" s="12" t="s">
        <v>175</v>
      </c>
      <c r="D396" s="12" t="s">
        <v>161</v>
      </c>
      <c r="E396" s="12" t="s">
        <v>66</v>
      </c>
      <c r="F396" s="9" t="s">
        <v>214</v>
      </c>
      <c r="G396" s="9" t="s">
        <v>214</v>
      </c>
      <c r="K396" s="12" t="s">
        <v>174</v>
      </c>
      <c r="L396" s="12">
        <v>45.608190999999998</v>
      </c>
      <c r="M396" s="12">
        <v>2.2442980000000001</v>
      </c>
      <c r="N396" s="11">
        <v>41186.729861111111</v>
      </c>
      <c r="O396" s="6" t="s">
        <v>159</v>
      </c>
      <c r="P396" s="29">
        <v>83.2</v>
      </c>
      <c r="Q396" s="12">
        <v>12.554879999999999</v>
      </c>
      <c r="R396" s="12" t="s">
        <v>67</v>
      </c>
      <c r="S396" s="48" t="s">
        <v>161</v>
      </c>
      <c r="T396" s="53" t="s">
        <v>161</v>
      </c>
      <c r="U396" s="12">
        <f t="shared" si="26"/>
        <v>83.2</v>
      </c>
      <c r="V396" s="12">
        <f t="shared" si="27"/>
        <v>12.554879999999999</v>
      </c>
      <c r="W396" s="12">
        <f t="shared" si="28"/>
        <v>0.52783501198379723</v>
      </c>
      <c r="X396" s="12">
        <f t="shared" si="29"/>
        <v>6.3441708171129482E-3</v>
      </c>
      <c r="AA396" s="12"/>
      <c r="AC396" s="12" t="s">
        <v>179</v>
      </c>
      <c r="AD396" s="12" t="s">
        <v>214</v>
      </c>
      <c r="AE396" s="12" t="s">
        <v>548</v>
      </c>
      <c r="AF396" s="12" t="s">
        <v>549</v>
      </c>
      <c r="AG396" s="12" t="s">
        <v>417</v>
      </c>
      <c r="AH396" s="12" t="s">
        <v>366</v>
      </c>
      <c r="AI396" s="12" t="s">
        <v>418</v>
      </c>
      <c r="AJ396" s="12" t="s">
        <v>419</v>
      </c>
      <c r="AK396" s="12" t="s">
        <v>368</v>
      </c>
      <c r="AL396" s="12" t="s">
        <v>420</v>
      </c>
      <c r="AM396" s="12" t="s">
        <v>347</v>
      </c>
      <c r="AN396" s="12" t="s">
        <v>421</v>
      </c>
    </row>
    <row r="397" spans="1:40" ht="15" customHeight="1" x14ac:dyDescent="0.25">
      <c r="A397" s="12">
        <v>131080017</v>
      </c>
      <c r="B397" s="12" t="s">
        <v>593</v>
      </c>
      <c r="C397" s="12" t="s">
        <v>175</v>
      </c>
      <c r="D397" s="12" t="s">
        <v>161</v>
      </c>
      <c r="E397" s="12" t="s">
        <v>66</v>
      </c>
      <c r="F397" s="9" t="s">
        <v>214</v>
      </c>
      <c r="G397" s="9" t="s">
        <v>214</v>
      </c>
      <c r="K397" s="12" t="s">
        <v>174</v>
      </c>
      <c r="L397" s="12">
        <v>45.608190999999998</v>
      </c>
      <c r="M397" s="12">
        <v>2.2442980000000001</v>
      </c>
      <c r="N397" s="11">
        <v>41186.729861111111</v>
      </c>
      <c r="O397" s="6" t="s">
        <v>15</v>
      </c>
      <c r="P397" s="29">
        <v>93.5</v>
      </c>
      <c r="Q397" s="12">
        <v>13.146100000000001</v>
      </c>
      <c r="R397" s="12" t="s">
        <v>67</v>
      </c>
      <c r="S397" s="48" t="s">
        <v>161</v>
      </c>
      <c r="T397" s="53" t="s">
        <v>161</v>
      </c>
      <c r="U397" s="12">
        <f t="shared" si="26"/>
        <v>93.5</v>
      </c>
      <c r="V397" s="12">
        <f t="shared" si="27"/>
        <v>13.146100000000001</v>
      </c>
      <c r="W397" s="12">
        <f t="shared" si="28"/>
        <v>0.54102551581291525</v>
      </c>
      <c r="X397" s="12">
        <f t="shared" si="29"/>
        <v>5.7863691530793066E-3</v>
      </c>
      <c r="AA397" s="12"/>
      <c r="AC397" s="12" t="s">
        <v>179</v>
      </c>
      <c r="AD397" s="12" t="s">
        <v>214</v>
      </c>
      <c r="AE397" s="12" t="s">
        <v>548</v>
      </c>
      <c r="AF397" s="12" t="s">
        <v>549</v>
      </c>
      <c r="AG397" s="12" t="s">
        <v>417</v>
      </c>
      <c r="AH397" s="12" t="s">
        <v>366</v>
      </c>
      <c r="AI397" s="12" t="s">
        <v>418</v>
      </c>
      <c r="AJ397" s="12" t="s">
        <v>419</v>
      </c>
      <c r="AK397" s="12" t="s">
        <v>368</v>
      </c>
      <c r="AL397" s="12" t="s">
        <v>420</v>
      </c>
      <c r="AM397" s="12" t="s">
        <v>347</v>
      </c>
      <c r="AN397" s="12" t="s">
        <v>421</v>
      </c>
    </row>
    <row r="398" spans="1:40" ht="15" customHeight="1" x14ac:dyDescent="0.25">
      <c r="A398" s="12">
        <v>131080017</v>
      </c>
      <c r="B398" s="12" t="s">
        <v>593</v>
      </c>
      <c r="C398" s="12" t="s">
        <v>175</v>
      </c>
      <c r="D398" s="12" t="s">
        <v>161</v>
      </c>
      <c r="E398" s="12" t="s">
        <v>51</v>
      </c>
      <c r="F398" s="9" t="s">
        <v>214</v>
      </c>
      <c r="G398" s="9" t="s">
        <v>214</v>
      </c>
      <c r="K398" s="12" t="s">
        <v>174</v>
      </c>
      <c r="L398" s="12">
        <v>45.608190999999998</v>
      </c>
      <c r="M398" s="12">
        <v>2.2442980000000001</v>
      </c>
      <c r="N398" s="11">
        <v>41186.729861111111</v>
      </c>
      <c r="O398" s="6" t="s">
        <v>52</v>
      </c>
      <c r="P398" s="29">
        <v>103.424628177103</v>
      </c>
      <c r="Q398" s="54" t="s">
        <v>161</v>
      </c>
      <c r="R398" s="12" t="s">
        <v>53</v>
      </c>
      <c r="S398" s="16" t="s">
        <v>601</v>
      </c>
      <c r="T398" s="53" t="s">
        <v>161</v>
      </c>
      <c r="U398" s="12">
        <f t="shared" si="26"/>
        <v>103.424628177103</v>
      </c>
      <c r="V398" s="12">
        <f t="shared" si="27"/>
        <v>51.712314088551501</v>
      </c>
      <c r="W398" s="12">
        <f t="shared" si="28"/>
        <v>3.8675507666804963E-2</v>
      </c>
      <c r="X398" s="12">
        <f t="shared" si="29"/>
        <v>3.7394872332127243E-4</v>
      </c>
      <c r="AA398" s="12"/>
      <c r="AC398" s="12" t="s">
        <v>181</v>
      </c>
      <c r="AD398" s="12" t="s">
        <v>214</v>
      </c>
      <c r="AE398" s="12" t="s">
        <v>548</v>
      </c>
      <c r="AF398" s="12" t="s">
        <v>549</v>
      </c>
      <c r="AG398" s="12" t="s">
        <v>417</v>
      </c>
      <c r="AH398" s="12" t="s">
        <v>366</v>
      </c>
      <c r="AI398" s="12" t="s">
        <v>418</v>
      </c>
      <c r="AJ398" s="12" t="s">
        <v>419</v>
      </c>
      <c r="AK398" s="12" t="s">
        <v>368</v>
      </c>
      <c r="AL398" s="12" t="s">
        <v>420</v>
      </c>
      <c r="AM398" s="12" t="s">
        <v>347</v>
      </c>
      <c r="AN398" s="12" t="s">
        <v>421</v>
      </c>
    </row>
    <row r="399" spans="1:40" ht="15" customHeight="1" x14ac:dyDescent="0.25">
      <c r="A399" s="12">
        <v>131080017</v>
      </c>
      <c r="B399" s="12" t="s">
        <v>593</v>
      </c>
      <c r="C399" s="12" t="s">
        <v>175</v>
      </c>
      <c r="D399" s="12" t="s">
        <v>161</v>
      </c>
      <c r="E399" s="12" t="s">
        <v>66</v>
      </c>
      <c r="F399" s="9" t="s">
        <v>214</v>
      </c>
      <c r="G399" s="9" t="s">
        <v>214</v>
      </c>
      <c r="K399" s="12" t="s">
        <v>174</v>
      </c>
      <c r="L399" s="12">
        <v>45.608190999999998</v>
      </c>
      <c r="M399" s="12">
        <v>2.2442980000000001</v>
      </c>
      <c r="N399" s="11">
        <v>41186.729861111111</v>
      </c>
      <c r="O399" s="6" t="s">
        <v>52</v>
      </c>
      <c r="P399" s="29">
        <v>133.138969873664</v>
      </c>
      <c r="Q399" s="54" t="s">
        <v>161</v>
      </c>
      <c r="R399" s="12" t="s">
        <v>165</v>
      </c>
      <c r="S399" s="16" t="s">
        <v>601</v>
      </c>
      <c r="T399" s="53" t="s">
        <v>161</v>
      </c>
      <c r="U399" s="12">
        <f t="shared" si="26"/>
        <v>133.138969873664</v>
      </c>
      <c r="V399" s="12">
        <f t="shared" si="27"/>
        <v>66.569484936831998</v>
      </c>
      <c r="W399" s="12">
        <f t="shared" si="28"/>
        <v>3.0043795620437901E-2</v>
      </c>
      <c r="X399" s="12">
        <f t="shared" si="29"/>
        <v>2.2565741382066091E-4</v>
      </c>
      <c r="AA399" s="12"/>
      <c r="AC399" s="12" t="s">
        <v>181</v>
      </c>
      <c r="AD399" s="12" t="s">
        <v>214</v>
      </c>
      <c r="AE399" s="12" t="s">
        <v>548</v>
      </c>
      <c r="AF399" s="12" t="s">
        <v>549</v>
      </c>
      <c r="AG399" s="12" t="s">
        <v>417</v>
      </c>
      <c r="AH399" s="12" t="s">
        <v>366</v>
      </c>
      <c r="AI399" s="12" t="s">
        <v>418</v>
      </c>
      <c r="AJ399" s="12" t="s">
        <v>419</v>
      </c>
      <c r="AK399" s="12" t="s">
        <v>368</v>
      </c>
      <c r="AL399" s="12" t="s">
        <v>420</v>
      </c>
      <c r="AM399" s="12" t="s">
        <v>347</v>
      </c>
      <c r="AN399" s="12" t="s">
        <v>421</v>
      </c>
    </row>
    <row r="400" spans="1:40" ht="15" customHeight="1" x14ac:dyDescent="0.25">
      <c r="A400" s="12">
        <v>131080017</v>
      </c>
      <c r="B400" s="12" t="s">
        <v>593</v>
      </c>
      <c r="C400" s="12" t="s">
        <v>175</v>
      </c>
      <c r="D400" s="12" t="s">
        <v>161</v>
      </c>
      <c r="E400" s="12" t="s">
        <v>66</v>
      </c>
      <c r="F400" s="9" t="s">
        <v>214</v>
      </c>
      <c r="G400" s="9" t="s">
        <v>214</v>
      </c>
      <c r="K400" s="12" t="s">
        <v>174</v>
      </c>
      <c r="L400" s="12">
        <v>45.608190999999998</v>
      </c>
      <c r="M400" s="12">
        <v>2.2442980000000001</v>
      </c>
      <c r="N400" s="11">
        <v>41186.729861111111</v>
      </c>
      <c r="O400" s="6" t="s">
        <v>16</v>
      </c>
      <c r="P400" s="29">
        <v>196</v>
      </c>
      <c r="Q400" s="54" t="s">
        <v>161</v>
      </c>
      <c r="R400" s="12" t="s">
        <v>67</v>
      </c>
      <c r="S400" s="16" t="s">
        <v>601</v>
      </c>
      <c r="T400" s="53" t="s">
        <v>161</v>
      </c>
      <c r="U400" s="12">
        <f t="shared" si="26"/>
        <v>196</v>
      </c>
      <c r="V400" s="12">
        <f t="shared" si="27"/>
        <v>98</v>
      </c>
      <c r="W400" s="12">
        <f t="shared" si="28"/>
        <v>2.0408163265306121E-2</v>
      </c>
      <c r="X400" s="12">
        <f t="shared" si="29"/>
        <v>1.0412328196584757E-4</v>
      </c>
      <c r="AA400" s="12"/>
      <c r="AC400" s="12" t="s">
        <v>179</v>
      </c>
      <c r="AD400" s="12" t="s">
        <v>214</v>
      </c>
      <c r="AE400" s="12" t="s">
        <v>548</v>
      </c>
      <c r="AF400" s="12" t="s">
        <v>549</v>
      </c>
      <c r="AG400" s="12" t="s">
        <v>417</v>
      </c>
      <c r="AH400" s="12" t="s">
        <v>366</v>
      </c>
      <c r="AI400" s="12" t="s">
        <v>418</v>
      </c>
      <c r="AJ400" s="12" t="s">
        <v>419</v>
      </c>
      <c r="AK400" s="12" t="s">
        <v>368</v>
      </c>
      <c r="AL400" s="12" t="s">
        <v>420</v>
      </c>
      <c r="AM400" s="12" t="s">
        <v>347</v>
      </c>
      <c r="AN400" s="12" t="s">
        <v>421</v>
      </c>
    </row>
    <row r="401" spans="1:40" ht="15" customHeight="1" x14ac:dyDescent="0.25">
      <c r="A401" s="12">
        <v>131080017</v>
      </c>
      <c r="B401" s="12" t="s">
        <v>593</v>
      </c>
      <c r="C401" s="12" t="s">
        <v>175</v>
      </c>
      <c r="D401" s="12" t="s">
        <v>161</v>
      </c>
      <c r="E401" s="12" t="s">
        <v>66</v>
      </c>
      <c r="F401" s="9" t="s">
        <v>214</v>
      </c>
      <c r="G401" s="9" t="s">
        <v>214</v>
      </c>
      <c r="K401" s="12" t="s">
        <v>174</v>
      </c>
      <c r="L401" s="12">
        <v>45.608190999999998</v>
      </c>
      <c r="M401" s="12">
        <v>2.2442980000000001</v>
      </c>
      <c r="N401" s="11">
        <v>41186.729861111111</v>
      </c>
      <c r="O401" s="6" t="s">
        <v>63</v>
      </c>
      <c r="P401" s="29">
        <v>285</v>
      </c>
      <c r="Q401" s="12">
        <v>35.340000000000003</v>
      </c>
      <c r="R401" s="15" t="s">
        <v>69</v>
      </c>
      <c r="S401" s="48" t="s">
        <v>161</v>
      </c>
      <c r="T401" s="53" t="s">
        <v>161</v>
      </c>
      <c r="U401" s="12">
        <f t="shared" si="26"/>
        <v>285</v>
      </c>
      <c r="V401" s="12">
        <f t="shared" si="27"/>
        <v>35.340000000000003</v>
      </c>
      <c r="W401" s="12">
        <f t="shared" si="28"/>
        <v>0.22819796629972428</v>
      </c>
      <c r="X401" s="12">
        <f t="shared" si="29"/>
        <v>8.0069461859552378E-4</v>
      </c>
      <c r="AA401" s="12"/>
      <c r="AC401" s="12" t="s">
        <v>179</v>
      </c>
      <c r="AD401" s="12" t="s">
        <v>214</v>
      </c>
      <c r="AE401" s="12" t="s">
        <v>548</v>
      </c>
      <c r="AF401" s="12" t="s">
        <v>549</v>
      </c>
      <c r="AG401" s="12" t="s">
        <v>417</v>
      </c>
      <c r="AH401" s="12" t="s">
        <v>366</v>
      </c>
      <c r="AI401" s="12" t="s">
        <v>418</v>
      </c>
      <c r="AJ401" s="12" t="s">
        <v>419</v>
      </c>
      <c r="AK401" s="12" t="s">
        <v>368</v>
      </c>
      <c r="AL401" s="12" t="s">
        <v>420</v>
      </c>
      <c r="AM401" s="12" t="s">
        <v>347</v>
      </c>
      <c r="AN401" s="12" t="s">
        <v>421</v>
      </c>
    </row>
    <row r="402" spans="1:40" ht="15" customHeight="1" x14ac:dyDescent="0.25">
      <c r="A402" s="12">
        <v>131080017</v>
      </c>
      <c r="B402" s="12" t="s">
        <v>593</v>
      </c>
      <c r="C402" s="12" t="s">
        <v>175</v>
      </c>
      <c r="D402" s="12" t="s">
        <v>161</v>
      </c>
      <c r="E402" s="12" t="s">
        <v>51</v>
      </c>
      <c r="F402" s="9" t="s">
        <v>214</v>
      </c>
      <c r="G402" s="9" t="s">
        <v>214</v>
      </c>
      <c r="K402" s="12" t="s">
        <v>174</v>
      </c>
      <c r="L402" s="12">
        <v>45.608190999999998</v>
      </c>
      <c r="M402" s="12">
        <v>2.2442980000000001</v>
      </c>
      <c r="N402" s="11">
        <v>41186.729861111111</v>
      </c>
      <c r="O402" s="6" t="s">
        <v>163</v>
      </c>
      <c r="P402" s="29">
        <v>411.6</v>
      </c>
      <c r="Q402" s="54" t="s">
        <v>161</v>
      </c>
      <c r="R402" s="12" t="s">
        <v>148</v>
      </c>
      <c r="S402" s="16" t="s">
        <v>601</v>
      </c>
      <c r="T402" s="53" t="s">
        <v>161</v>
      </c>
      <c r="U402" s="12">
        <f t="shared" si="26"/>
        <v>411.6</v>
      </c>
      <c r="V402" s="12">
        <f t="shared" si="27"/>
        <v>205.8</v>
      </c>
      <c r="W402" s="12">
        <f t="shared" si="28"/>
        <v>9.7181729834791043E-3</v>
      </c>
      <c r="X402" s="12">
        <f t="shared" si="29"/>
        <v>2.3610721534205792E-5</v>
      </c>
      <c r="AA402" s="12"/>
      <c r="AC402" s="12" t="s">
        <v>180</v>
      </c>
      <c r="AD402" s="12" t="s">
        <v>214</v>
      </c>
      <c r="AE402" s="12" t="s">
        <v>548</v>
      </c>
      <c r="AF402" s="12" t="s">
        <v>549</v>
      </c>
      <c r="AG402" s="12" t="s">
        <v>417</v>
      </c>
      <c r="AH402" s="12" t="s">
        <v>366</v>
      </c>
      <c r="AI402" s="12" t="s">
        <v>418</v>
      </c>
      <c r="AJ402" s="12" t="s">
        <v>419</v>
      </c>
      <c r="AK402" s="12" t="s">
        <v>368</v>
      </c>
      <c r="AL402" s="12" t="s">
        <v>420</v>
      </c>
      <c r="AM402" s="12" t="s">
        <v>347</v>
      </c>
      <c r="AN402" s="12" t="s">
        <v>421</v>
      </c>
    </row>
    <row r="403" spans="1:40" ht="15" customHeight="1" x14ac:dyDescent="0.25">
      <c r="A403" s="12">
        <v>131080017</v>
      </c>
      <c r="B403" s="12" t="s">
        <v>593</v>
      </c>
      <c r="C403" s="12" t="s">
        <v>175</v>
      </c>
      <c r="D403" s="12" t="s">
        <v>161</v>
      </c>
      <c r="E403" s="12" t="s">
        <v>164</v>
      </c>
      <c r="F403" s="9" t="s">
        <v>214</v>
      </c>
      <c r="G403" s="9" t="s">
        <v>214</v>
      </c>
      <c r="K403" s="12" t="s">
        <v>174</v>
      </c>
      <c r="L403" s="12">
        <v>45.608190999999998</v>
      </c>
      <c r="M403" s="12">
        <v>2.2442980000000001</v>
      </c>
      <c r="N403" s="11">
        <v>41186.729861111111</v>
      </c>
      <c r="O403" s="6" t="s">
        <v>163</v>
      </c>
      <c r="P403" s="29">
        <v>514.6</v>
      </c>
      <c r="Q403" s="54" t="s">
        <v>161</v>
      </c>
      <c r="R403" s="15" t="s">
        <v>148</v>
      </c>
      <c r="S403" s="16" t="s">
        <v>601</v>
      </c>
      <c r="T403" s="53" t="s">
        <v>161</v>
      </c>
      <c r="U403" s="12">
        <f t="shared" si="26"/>
        <v>514.6</v>
      </c>
      <c r="V403" s="12">
        <f t="shared" si="27"/>
        <v>257.3</v>
      </c>
      <c r="W403" s="12">
        <f t="shared" si="28"/>
        <v>7.7730275942479591E-3</v>
      </c>
      <c r="X403" s="12">
        <f t="shared" si="29"/>
        <v>1.5104989495235053E-5</v>
      </c>
      <c r="AA403" s="12"/>
      <c r="AC403" s="12" t="s">
        <v>180</v>
      </c>
      <c r="AD403" s="12" t="s">
        <v>214</v>
      </c>
      <c r="AE403" s="12" t="s">
        <v>548</v>
      </c>
      <c r="AF403" s="12" t="s">
        <v>549</v>
      </c>
      <c r="AG403" s="12" t="s">
        <v>417</v>
      </c>
      <c r="AH403" s="12" t="s">
        <v>366</v>
      </c>
      <c r="AI403" s="12" t="s">
        <v>418</v>
      </c>
      <c r="AJ403" s="12" t="s">
        <v>419</v>
      </c>
      <c r="AK403" s="12" t="s">
        <v>368</v>
      </c>
      <c r="AL403" s="12" t="s">
        <v>420</v>
      </c>
      <c r="AM403" s="12" t="s">
        <v>347</v>
      </c>
      <c r="AN403" s="12" t="s">
        <v>421</v>
      </c>
    </row>
    <row r="404" spans="1:40" ht="15" customHeight="1" x14ac:dyDescent="0.25">
      <c r="A404" s="12">
        <v>131080017</v>
      </c>
      <c r="B404" s="12" t="s">
        <v>593</v>
      </c>
      <c r="C404" s="12" t="s">
        <v>175</v>
      </c>
      <c r="D404" s="12" t="s">
        <v>161</v>
      </c>
      <c r="E404" s="12" t="s">
        <v>66</v>
      </c>
      <c r="F404" s="9" t="s">
        <v>214</v>
      </c>
      <c r="G404" s="9" t="s">
        <v>214</v>
      </c>
      <c r="K404" s="12" t="s">
        <v>174</v>
      </c>
      <c r="L404" s="12">
        <v>45.608190999999998</v>
      </c>
      <c r="M404" s="12">
        <v>2.2442980000000001</v>
      </c>
      <c r="N404" s="11">
        <v>41186.729861111111</v>
      </c>
      <c r="O404" s="6" t="s">
        <v>65</v>
      </c>
      <c r="P404" s="29">
        <v>539</v>
      </c>
      <c r="Q404" s="54" t="s">
        <v>161</v>
      </c>
      <c r="R404" s="15" t="s">
        <v>67</v>
      </c>
      <c r="S404" s="16" t="s">
        <v>601</v>
      </c>
      <c r="T404" s="53" t="s">
        <v>161</v>
      </c>
      <c r="U404" s="12">
        <f t="shared" si="26"/>
        <v>539</v>
      </c>
      <c r="V404" s="12">
        <f t="shared" si="27"/>
        <v>269.5</v>
      </c>
      <c r="W404" s="12">
        <f t="shared" si="28"/>
        <v>7.4211502782931356E-3</v>
      </c>
      <c r="X404" s="12">
        <f t="shared" si="29"/>
        <v>1.3768367863252571E-5</v>
      </c>
      <c r="AA404" s="12"/>
      <c r="AC404" s="12" t="s">
        <v>179</v>
      </c>
      <c r="AD404" s="12" t="s">
        <v>214</v>
      </c>
      <c r="AE404" s="12" t="s">
        <v>548</v>
      </c>
      <c r="AF404" s="12" t="s">
        <v>549</v>
      </c>
      <c r="AG404" s="12" t="s">
        <v>417</v>
      </c>
      <c r="AH404" s="12" t="s">
        <v>366</v>
      </c>
      <c r="AI404" s="12" t="s">
        <v>418</v>
      </c>
      <c r="AJ404" s="12" t="s">
        <v>419</v>
      </c>
      <c r="AK404" s="12" t="s">
        <v>368</v>
      </c>
      <c r="AL404" s="12" t="s">
        <v>420</v>
      </c>
      <c r="AM404" s="12" t="s">
        <v>347</v>
      </c>
      <c r="AN404" s="12" t="s">
        <v>421</v>
      </c>
    </row>
    <row r="405" spans="1:40" ht="15" customHeight="1" x14ac:dyDescent="0.25">
      <c r="A405" s="12">
        <v>131080017</v>
      </c>
      <c r="B405" s="12" t="s">
        <v>593</v>
      </c>
      <c r="C405" s="12" t="s">
        <v>175</v>
      </c>
      <c r="D405" s="12" t="s">
        <v>161</v>
      </c>
      <c r="E405" s="12" t="s">
        <v>66</v>
      </c>
      <c r="F405" s="9" t="s">
        <v>214</v>
      </c>
      <c r="G405" s="9" t="s">
        <v>214</v>
      </c>
      <c r="K405" s="12" t="s">
        <v>174</v>
      </c>
      <c r="L405" s="12">
        <v>45.608190999999998</v>
      </c>
      <c r="M405" s="12">
        <v>2.2442980000000001</v>
      </c>
      <c r="N405" s="11">
        <v>41186.729861111111</v>
      </c>
      <c r="O405" s="6" t="s">
        <v>14</v>
      </c>
      <c r="P405" s="29">
        <v>730</v>
      </c>
      <c r="Q405" s="54" t="s">
        <v>161</v>
      </c>
      <c r="R405" s="15" t="s">
        <v>67</v>
      </c>
      <c r="S405" s="16" t="s">
        <v>601</v>
      </c>
      <c r="T405" s="53" t="s">
        <v>161</v>
      </c>
      <c r="U405" s="12">
        <f t="shared" si="26"/>
        <v>730</v>
      </c>
      <c r="V405" s="12">
        <f t="shared" si="27"/>
        <v>365</v>
      </c>
      <c r="W405" s="12">
        <f t="shared" si="28"/>
        <v>5.4794520547945206E-3</v>
      </c>
      <c r="X405" s="12">
        <f t="shared" si="29"/>
        <v>7.5060987051979735E-6</v>
      </c>
      <c r="AA405" s="12"/>
      <c r="AC405" s="12" t="s">
        <v>179</v>
      </c>
      <c r="AD405" s="12" t="s">
        <v>214</v>
      </c>
      <c r="AE405" s="12" t="s">
        <v>548</v>
      </c>
      <c r="AF405" s="12" t="s">
        <v>549</v>
      </c>
      <c r="AG405" s="12" t="s">
        <v>417</v>
      </c>
      <c r="AH405" s="12" t="s">
        <v>366</v>
      </c>
      <c r="AI405" s="12" t="s">
        <v>418</v>
      </c>
      <c r="AJ405" s="12" t="s">
        <v>419</v>
      </c>
      <c r="AK405" s="12" t="s">
        <v>368</v>
      </c>
      <c r="AL405" s="12" t="s">
        <v>420</v>
      </c>
      <c r="AM405" s="12" t="s">
        <v>347</v>
      </c>
      <c r="AN405" s="12" t="s">
        <v>421</v>
      </c>
    </row>
    <row r="406" spans="1:40" ht="15" customHeight="1" x14ac:dyDescent="0.25">
      <c r="A406" s="12">
        <v>131080017</v>
      </c>
      <c r="B406" s="12" t="s">
        <v>593</v>
      </c>
      <c r="C406" s="12" t="s">
        <v>175</v>
      </c>
      <c r="D406" s="12" t="s">
        <v>161</v>
      </c>
      <c r="E406" s="12" t="s">
        <v>164</v>
      </c>
      <c r="F406" s="9" t="s">
        <v>214</v>
      </c>
      <c r="G406" s="9" t="s">
        <v>214</v>
      </c>
      <c r="K406" s="12" t="s">
        <v>174</v>
      </c>
      <c r="L406" s="12">
        <v>45.608190999999998</v>
      </c>
      <c r="M406" s="12">
        <v>2.2442980000000001</v>
      </c>
      <c r="N406" s="11">
        <v>41186.729861111111</v>
      </c>
      <c r="O406" s="6" t="s">
        <v>163</v>
      </c>
      <c r="P406" s="29">
        <v>4666.2</v>
      </c>
      <c r="Q406" s="54" t="s">
        <v>161</v>
      </c>
      <c r="R406" s="12" t="s">
        <v>148</v>
      </c>
      <c r="S406" s="16" t="s">
        <v>601</v>
      </c>
      <c r="T406" s="53" t="s">
        <v>161</v>
      </c>
      <c r="U406" s="12">
        <f t="shared" si="26"/>
        <v>4666.2</v>
      </c>
      <c r="V406" s="12">
        <f t="shared" si="27"/>
        <v>2333.1</v>
      </c>
      <c r="W406" s="12">
        <f t="shared" si="28"/>
        <v>8.5722858000085726E-4</v>
      </c>
      <c r="X406" s="12">
        <f t="shared" si="29"/>
        <v>1.8371020959257153E-7</v>
      </c>
      <c r="AA406" s="12"/>
      <c r="AC406" s="12" t="s">
        <v>180</v>
      </c>
      <c r="AD406" s="12" t="s">
        <v>214</v>
      </c>
      <c r="AE406" s="12" t="s">
        <v>548</v>
      </c>
      <c r="AF406" s="12" t="s">
        <v>549</v>
      </c>
      <c r="AG406" s="12" t="s">
        <v>417</v>
      </c>
      <c r="AH406" s="12" t="s">
        <v>366</v>
      </c>
      <c r="AI406" s="12" t="s">
        <v>418</v>
      </c>
      <c r="AJ406" s="12" t="s">
        <v>419</v>
      </c>
      <c r="AK406" s="12" t="s">
        <v>368</v>
      </c>
      <c r="AL406" s="12" t="s">
        <v>420</v>
      </c>
      <c r="AM406" s="12" t="s">
        <v>347</v>
      </c>
      <c r="AN406" s="12" t="s">
        <v>421</v>
      </c>
    </row>
    <row r="407" spans="1:40" ht="15" customHeight="1" x14ac:dyDescent="0.25">
      <c r="A407" s="12">
        <v>131080017</v>
      </c>
      <c r="B407" s="12" t="s">
        <v>593</v>
      </c>
      <c r="C407" s="12" t="s">
        <v>175</v>
      </c>
      <c r="D407" s="12" t="s">
        <v>161</v>
      </c>
      <c r="E407" s="12" t="s">
        <v>66</v>
      </c>
      <c r="F407" s="9" t="s">
        <v>214</v>
      </c>
      <c r="G407" s="9" t="s">
        <v>214</v>
      </c>
      <c r="K407" s="12" t="s">
        <v>174</v>
      </c>
      <c r="L407" s="12">
        <v>45.608190999999998</v>
      </c>
      <c r="M407" s="12">
        <v>2.2442980000000001</v>
      </c>
      <c r="N407" s="11">
        <v>41186.729861111111</v>
      </c>
      <c r="O407" s="6" t="s">
        <v>10</v>
      </c>
      <c r="P407" s="29">
        <v>8820</v>
      </c>
      <c r="Q407" s="12">
        <v>1093.68</v>
      </c>
      <c r="R407" s="15" t="s">
        <v>67</v>
      </c>
      <c r="S407" s="48" t="s">
        <v>161</v>
      </c>
      <c r="T407" s="53" t="s">
        <v>161</v>
      </c>
      <c r="U407" s="12">
        <f t="shared" si="26"/>
        <v>8820</v>
      </c>
      <c r="V407" s="12">
        <f t="shared" si="27"/>
        <v>1093.68</v>
      </c>
      <c r="W407" s="12">
        <f t="shared" si="28"/>
        <v>7.3737438090046977E-3</v>
      </c>
      <c r="X407" s="12">
        <f t="shared" si="29"/>
        <v>8.3602537517060065E-7</v>
      </c>
      <c r="AA407" s="12"/>
      <c r="AC407" s="12" t="s">
        <v>179</v>
      </c>
      <c r="AD407" s="12" t="s">
        <v>214</v>
      </c>
      <c r="AE407" s="12" t="s">
        <v>548</v>
      </c>
      <c r="AF407" s="12" t="s">
        <v>549</v>
      </c>
      <c r="AG407" s="12" t="s">
        <v>417</v>
      </c>
      <c r="AH407" s="12" t="s">
        <v>366</v>
      </c>
      <c r="AI407" s="12" t="s">
        <v>418</v>
      </c>
      <c r="AJ407" s="12" t="s">
        <v>419</v>
      </c>
      <c r="AK407" s="12" t="s">
        <v>368</v>
      </c>
      <c r="AL407" s="12" t="s">
        <v>420</v>
      </c>
      <c r="AM407" s="12" t="s">
        <v>347</v>
      </c>
      <c r="AN407" s="12" t="s">
        <v>421</v>
      </c>
    </row>
    <row r="408" spans="1:40" ht="15" customHeight="1" x14ac:dyDescent="0.25">
      <c r="A408" s="15">
        <v>131080018</v>
      </c>
      <c r="B408" s="15" t="s">
        <v>580</v>
      </c>
      <c r="C408" s="12" t="s">
        <v>583</v>
      </c>
      <c r="D408" s="12" t="s">
        <v>173</v>
      </c>
      <c r="E408" s="15" t="s">
        <v>51</v>
      </c>
      <c r="F408" s="9">
        <v>8</v>
      </c>
      <c r="G408" s="17" t="s">
        <v>280</v>
      </c>
      <c r="H408" s="9" t="s">
        <v>24</v>
      </c>
      <c r="I408" s="15" t="s">
        <v>223</v>
      </c>
      <c r="J408" s="18" t="s">
        <v>328</v>
      </c>
      <c r="K408" s="15" t="s">
        <v>223</v>
      </c>
      <c r="L408" s="4">
        <v>45.545433000000003</v>
      </c>
      <c r="M408" s="12">
        <v>2.2820200000000002</v>
      </c>
      <c r="N408" s="11">
        <v>41187</v>
      </c>
      <c r="O408" s="7" t="s">
        <v>149</v>
      </c>
      <c r="P408" s="31">
        <v>10</v>
      </c>
      <c r="Q408" s="54" t="s">
        <v>161</v>
      </c>
      <c r="R408" s="15" t="s">
        <v>11</v>
      </c>
      <c r="S408" s="16" t="s">
        <v>601</v>
      </c>
      <c r="T408" s="53" t="s">
        <v>161</v>
      </c>
      <c r="U408" s="12">
        <f t="shared" si="26"/>
        <v>10</v>
      </c>
      <c r="V408" s="12">
        <f t="shared" si="27"/>
        <v>5</v>
      </c>
      <c r="W408" s="12">
        <f t="shared" si="28"/>
        <v>0.4</v>
      </c>
      <c r="X408" s="12">
        <f t="shared" si="29"/>
        <v>0.04</v>
      </c>
      <c r="Y408" s="12">
        <v>11.63</v>
      </c>
      <c r="AA408" s="11"/>
      <c r="AB408" s="31">
        <v>133381</v>
      </c>
      <c r="AC408" s="12" t="s">
        <v>574</v>
      </c>
      <c r="AD408" s="12" t="s">
        <v>280</v>
      </c>
      <c r="AE408" s="12" t="s">
        <v>537</v>
      </c>
      <c r="AF408" s="12" t="s">
        <v>538</v>
      </c>
      <c r="AG408" s="12" t="s">
        <v>402</v>
      </c>
      <c r="AH408" s="12" t="s">
        <v>374</v>
      </c>
      <c r="AI408" s="12" t="s">
        <v>403</v>
      </c>
      <c r="AJ408" s="12" t="s">
        <v>376</v>
      </c>
      <c r="AK408" s="12" t="s">
        <v>368</v>
      </c>
      <c r="AL408" s="12">
        <v>14</v>
      </c>
      <c r="AM408" s="12" t="s">
        <v>404</v>
      </c>
      <c r="AN408" s="12" t="s">
        <v>405</v>
      </c>
    </row>
    <row r="409" spans="1:40" ht="15" customHeight="1" x14ac:dyDescent="0.25">
      <c r="A409" s="15">
        <v>131080018</v>
      </c>
      <c r="B409" s="15" t="s">
        <v>580</v>
      </c>
      <c r="C409" s="12" t="s">
        <v>583</v>
      </c>
      <c r="D409" s="12" t="s">
        <v>173</v>
      </c>
      <c r="E409" s="15" t="s">
        <v>51</v>
      </c>
      <c r="F409" s="9">
        <v>8</v>
      </c>
      <c r="G409" s="17" t="s">
        <v>280</v>
      </c>
      <c r="H409" s="9" t="s">
        <v>24</v>
      </c>
      <c r="I409" s="15" t="s">
        <v>223</v>
      </c>
      <c r="J409" s="18" t="s">
        <v>328</v>
      </c>
      <c r="K409" s="15" t="s">
        <v>223</v>
      </c>
      <c r="L409" s="4">
        <v>45.545433000000003</v>
      </c>
      <c r="M409" s="12">
        <v>2.2820200000000002</v>
      </c>
      <c r="N409" s="11">
        <v>41187</v>
      </c>
      <c r="O409" s="7" t="s">
        <v>57</v>
      </c>
      <c r="P409" s="31">
        <v>1.8</v>
      </c>
      <c r="Q409" s="54" t="s">
        <v>161</v>
      </c>
      <c r="R409" s="15" t="s">
        <v>11</v>
      </c>
      <c r="S409" s="16" t="s">
        <v>601</v>
      </c>
      <c r="T409" s="53" t="s">
        <v>161</v>
      </c>
      <c r="U409" s="12">
        <f t="shared" si="26"/>
        <v>1.8</v>
      </c>
      <c r="V409" s="12">
        <f t="shared" si="27"/>
        <v>0.9</v>
      </c>
      <c r="W409" s="12">
        <f t="shared" si="28"/>
        <v>2.2222222222222223</v>
      </c>
      <c r="X409" s="12">
        <f t="shared" si="29"/>
        <v>1.2345679012345678</v>
      </c>
      <c r="Y409" s="12">
        <v>11.63</v>
      </c>
      <c r="AA409" s="11"/>
      <c r="AB409" s="31">
        <v>133381</v>
      </c>
      <c r="AC409" s="12" t="s">
        <v>574</v>
      </c>
      <c r="AD409" s="12" t="s">
        <v>280</v>
      </c>
      <c r="AE409" s="12" t="s">
        <v>537</v>
      </c>
      <c r="AF409" s="12" t="s">
        <v>538</v>
      </c>
      <c r="AG409" s="12" t="s">
        <v>402</v>
      </c>
      <c r="AH409" s="12" t="s">
        <v>374</v>
      </c>
      <c r="AI409" s="12" t="s">
        <v>403</v>
      </c>
      <c r="AJ409" s="12" t="s">
        <v>376</v>
      </c>
      <c r="AK409" s="12" t="s">
        <v>368</v>
      </c>
      <c r="AL409" s="12">
        <v>14</v>
      </c>
      <c r="AM409" s="12" t="s">
        <v>404</v>
      </c>
      <c r="AN409" s="12" t="s">
        <v>405</v>
      </c>
    </row>
    <row r="410" spans="1:40" ht="15" customHeight="1" x14ac:dyDescent="0.25">
      <c r="A410" s="15">
        <v>131080018</v>
      </c>
      <c r="B410" s="15" t="s">
        <v>580</v>
      </c>
      <c r="C410" s="12" t="s">
        <v>583</v>
      </c>
      <c r="D410" s="12" t="s">
        <v>173</v>
      </c>
      <c r="E410" s="15" t="s">
        <v>51</v>
      </c>
      <c r="F410" s="9">
        <v>8</v>
      </c>
      <c r="G410" s="17" t="s">
        <v>280</v>
      </c>
      <c r="H410" s="9" t="s">
        <v>24</v>
      </c>
      <c r="I410" s="15" t="s">
        <v>223</v>
      </c>
      <c r="J410" s="18" t="s">
        <v>328</v>
      </c>
      <c r="K410" s="15" t="s">
        <v>223</v>
      </c>
      <c r="L410" s="4">
        <v>45.545433000000003</v>
      </c>
      <c r="M410" s="12">
        <v>2.2820200000000002</v>
      </c>
      <c r="N410" s="11">
        <v>41187</v>
      </c>
      <c r="O410" s="7" t="s">
        <v>54</v>
      </c>
      <c r="P410" s="31">
        <v>3300</v>
      </c>
      <c r="Q410" s="54" t="s">
        <v>161</v>
      </c>
      <c r="R410" s="15" t="s">
        <v>11</v>
      </c>
      <c r="S410" s="16" t="s">
        <v>601</v>
      </c>
      <c r="T410" s="53" t="s">
        <v>161</v>
      </c>
      <c r="U410" s="12">
        <f t="shared" si="26"/>
        <v>3300</v>
      </c>
      <c r="V410" s="12">
        <f t="shared" si="27"/>
        <v>1650</v>
      </c>
      <c r="W410" s="12">
        <f t="shared" si="28"/>
        <v>1.2121212121212121E-3</v>
      </c>
      <c r="X410" s="12">
        <f t="shared" si="29"/>
        <v>3.6730945821854913E-7</v>
      </c>
      <c r="Y410" s="12">
        <v>11.63</v>
      </c>
      <c r="AA410" s="11"/>
      <c r="AB410" s="31">
        <v>133381</v>
      </c>
      <c r="AC410" s="12" t="s">
        <v>574</v>
      </c>
      <c r="AD410" s="12" t="s">
        <v>280</v>
      </c>
      <c r="AE410" s="12" t="s">
        <v>537</v>
      </c>
      <c r="AF410" s="12" t="s">
        <v>538</v>
      </c>
      <c r="AG410" s="12" t="s">
        <v>402</v>
      </c>
      <c r="AH410" s="12" t="s">
        <v>374</v>
      </c>
      <c r="AI410" s="12" t="s">
        <v>403</v>
      </c>
      <c r="AJ410" s="12" t="s">
        <v>376</v>
      </c>
      <c r="AK410" s="12" t="s">
        <v>368</v>
      </c>
      <c r="AL410" s="12">
        <v>14</v>
      </c>
      <c r="AM410" s="12" t="s">
        <v>404</v>
      </c>
      <c r="AN410" s="12" t="s">
        <v>405</v>
      </c>
    </row>
    <row r="411" spans="1:40" ht="15" customHeight="1" x14ac:dyDescent="0.25">
      <c r="A411" s="15">
        <v>131080018</v>
      </c>
      <c r="B411" s="15" t="s">
        <v>580</v>
      </c>
      <c r="C411" s="12" t="s">
        <v>583</v>
      </c>
      <c r="D411" s="12" t="s">
        <v>173</v>
      </c>
      <c r="E411" s="15" t="s">
        <v>51</v>
      </c>
      <c r="F411" s="9">
        <v>8</v>
      </c>
      <c r="G411" s="17" t="s">
        <v>280</v>
      </c>
      <c r="H411" s="9" t="s">
        <v>24</v>
      </c>
      <c r="I411" s="15" t="s">
        <v>223</v>
      </c>
      <c r="J411" s="18" t="s">
        <v>328</v>
      </c>
      <c r="K411" s="15" t="s">
        <v>223</v>
      </c>
      <c r="L411" s="4">
        <v>45.545433000000003</v>
      </c>
      <c r="M411" s="12">
        <v>2.2820200000000002</v>
      </c>
      <c r="N411" s="11">
        <v>41187</v>
      </c>
      <c r="O411" s="7" t="s">
        <v>150</v>
      </c>
      <c r="P411" s="31">
        <v>2.1</v>
      </c>
      <c r="Q411" s="54" t="s">
        <v>161</v>
      </c>
      <c r="R411" s="15" t="s">
        <v>11</v>
      </c>
      <c r="S411" s="16" t="s">
        <v>601</v>
      </c>
      <c r="T411" s="53" t="s">
        <v>161</v>
      </c>
      <c r="U411" s="12">
        <f t="shared" si="26"/>
        <v>2.1</v>
      </c>
      <c r="V411" s="12">
        <f t="shared" si="27"/>
        <v>1.05</v>
      </c>
      <c r="W411" s="12">
        <f t="shared" si="28"/>
        <v>1.9047619047619049</v>
      </c>
      <c r="X411" s="12">
        <f t="shared" si="29"/>
        <v>0.90702947845804982</v>
      </c>
      <c r="Y411" s="12">
        <v>11.63</v>
      </c>
      <c r="AA411" s="11"/>
      <c r="AB411" s="31">
        <v>133381</v>
      </c>
      <c r="AC411" s="12" t="s">
        <v>574</v>
      </c>
      <c r="AD411" s="12" t="s">
        <v>280</v>
      </c>
      <c r="AE411" s="12" t="s">
        <v>537</v>
      </c>
      <c r="AF411" s="12" t="s">
        <v>538</v>
      </c>
      <c r="AG411" s="12" t="s">
        <v>402</v>
      </c>
      <c r="AH411" s="12" t="s">
        <v>374</v>
      </c>
      <c r="AI411" s="12" t="s">
        <v>403</v>
      </c>
      <c r="AJ411" s="12" t="s">
        <v>376</v>
      </c>
      <c r="AK411" s="12" t="s">
        <v>368</v>
      </c>
      <c r="AL411" s="12">
        <v>14</v>
      </c>
      <c r="AM411" s="12" t="s">
        <v>404</v>
      </c>
      <c r="AN411" s="12" t="s">
        <v>405</v>
      </c>
    </row>
    <row r="412" spans="1:40" ht="15" customHeight="1" x14ac:dyDescent="0.25">
      <c r="A412" s="15">
        <v>131080018</v>
      </c>
      <c r="B412" s="15" t="s">
        <v>580</v>
      </c>
      <c r="C412" s="12" t="s">
        <v>583</v>
      </c>
      <c r="D412" s="12" t="s">
        <v>173</v>
      </c>
      <c r="E412" s="15" t="s">
        <v>51</v>
      </c>
      <c r="F412" s="9">
        <v>8</v>
      </c>
      <c r="G412" s="17" t="s">
        <v>280</v>
      </c>
      <c r="H412" s="9" t="s">
        <v>24</v>
      </c>
      <c r="I412" s="15" t="s">
        <v>223</v>
      </c>
      <c r="J412" s="18" t="s">
        <v>328</v>
      </c>
      <c r="K412" s="15" t="s">
        <v>223</v>
      </c>
      <c r="L412" s="4">
        <v>45.545433000000003</v>
      </c>
      <c r="M412" s="12">
        <v>2.2820200000000002</v>
      </c>
      <c r="N412" s="11">
        <v>41187</v>
      </c>
      <c r="O412" s="7" t="s">
        <v>151</v>
      </c>
      <c r="P412" s="31">
        <v>140</v>
      </c>
      <c r="Q412" s="54" t="s">
        <v>161</v>
      </c>
      <c r="R412" s="15" t="s">
        <v>11</v>
      </c>
      <c r="S412" s="16" t="s">
        <v>601</v>
      </c>
      <c r="T412" s="53" t="s">
        <v>161</v>
      </c>
      <c r="U412" s="12">
        <f t="shared" si="26"/>
        <v>140</v>
      </c>
      <c r="V412" s="12">
        <f t="shared" si="27"/>
        <v>70</v>
      </c>
      <c r="W412" s="12">
        <f t="shared" si="28"/>
        <v>2.8571428571428571E-2</v>
      </c>
      <c r="X412" s="12">
        <f t="shared" si="29"/>
        <v>2.0408163265306123E-4</v>
      </c>
      <c r="Y412" s="12">
        <v>11.63</v>
      </c>
      <c r="AA412" s="11"/>
      <c r="AB412" s="31">
        <v>133381</v>
      </c>
      <c r="AC412" s="12" t="s">
        <v>574</v>
      </c>
      <c r="AD412" s="12" t="s">
        <v>280</v>
      </c>
      <c r="AE412" s="12" t="s">
        <v>537</v>
      </c>
      <c r="AF412" s="12" t="s">
        <v>538</v>
      </c>
      <c r="AG412" s="12" t="s">
        <v>402</v>
      </c>
      <c r="AH412" s="12" t="s">
        <v>374</v>
      </c>
      <c r="AI412" s="12" t="s">
        <v>403</v>
      </c>
      <c r="AJ412" s="12" t="s">
        <v>376</v>
      </c>
      <c r="AK412" s="12" t="s">
        <v>368</v>
      </c>
      <c r="AL412" s="12">
        <v>14</v>
      </c>
      <c r="AM412" s="12" t="s">
        <v>404</v>
      </c>
      <c r="AN412" s="12" t="s">
        <v>405</v>
      </c>
    </row>
    <row r="413" spans="1:40" ht="15" customHeight="1" x14ac:dyDescent="0.25">
      <c r="A413" s="15">
        <v>131080018</v>
      </c>
      <c r="B413" s="15" t="s">
        <v>580</v>
      </c>
      <c r="C413" s="12" t="s">
        <v>583</v>
      </c>
      <c r="D413" s="12" t="s">
        <v>173</v>
      </c>
      <c r="E413" s="15" t="s">
        <v>51</v>
      </c>
      <c r="F413" s="9">
        <v>8</v>
      </c>
      <c r="G413" s="17" t="s">
        <v>280</v>
      </c>
      <c r="H413" s="9" t="s">
        <v>24</v>
      </c>
      <c r="I413" s="15" t="s">
        <v>223</v>
      </c>
      <c r="J413" s="18" t="s">
        <v>328</v>
      </c>
      <c r="K413" s="15" t="s">
        <v>223</v>
      </c>
      <c r="L413" s="4">
        <v>45.545433000000003</v>
      </c>
      <c r="M413" s="12">
        <v>2.2820200000000002</v>
      </c>
      <c r="N413" s="11">
        <v>41187</v>
      </c>
      <c r="O413" s="7" t="s">
        <v>55</v>
      </c>
      <c r="P413" s="31">
        <v>3.3</v>
      </c>
      <c r="Q413" s="54" t="s">
        <v>161</v>
      </c>
      <c r="R413" s="15" t="s">
        <v>11</v>
      </c>
      <c r="S413" s="16" t="s">
        <v>601</v>
      </c>
      <c r="T413" s="53" t="s">
        <v>161</v>
      </c>
      <c r="U413" s="12">
        <f t="shared" si="26"/>
        <v>3.3</v>
      </c>
      <c r="V413" s="12">
        <f t="shared" si="27"/>
        <v>1.65</v>
      </c>
      <c r="W413" s="12">
        <f t="shared" si="28"/>
        <v>1.2121212121212122</v>
      </c>
      <c r="X413" s="12">
        <f t="shared" si="29"/>
        <v>0.36730945821854916</v>
      </c>
      <c r="Y413" s="12">
        <v>11.63</v>
      </c>
      <c r="AA413" s="11"/>
      <c r="AB413" s="31">
        <v>133381</v>
      </c>
      <c r="AC413" s="12" t="s">
        <v>574</v>
      </c>
      <c r="AD413" s="12" t="s">
        <v>280</v>
      </c>
      <c r="AE413" s="12" t="s">
        <v>537</v>
      </c>
      <c r="AF413" s="12" t="s">
        <v>538</v>
      </c>
      <c r="AG413" s="12" t="s">
        <v>402</v>
      </c>
      <c r="AH413" s="12" t="s">
        <v>374</v>
      </c>
      <c r="AI413" s="12" t="s">
        <v>403</v>
      </c>
      <c r="AJ413" s="12" t="s">
        <v>376</v>
      </c>
      <c r="AK413" s="12" t="s">
        <v>368</v>
      </c>
      <c r="AL413" s="12">
        <v>14</v>
      </c>
      <c r="AM413" s="12" t="s">
        <v>404</v>
      </c>
      <c r="AN413" s="12" t="s">
        <v>405</v>
      </c>
    </row>
    <row r="414" spans="1:40" ht="15" customHeight="1" x14ac:dyDescent="0.25">
      <c r="A414" s="15">
        <v>131080018</v>
      </c>
      <c r="B414" s="15" t="s">
        <v>580</v>
      </c>
      <c r="C414" s="12" t="s">
        <v>583</v>
      </c>
      <c r="D414" s="12" t="s">
        <v>173</v>
      </c>
      <c r="E414" s="15" t="s">
        <v>51</v>
      </c>
      <c r="F414" s="9">
        <v>8</v>
      </c>
      <c r="G414" s="17" t="s">
        <v>280</v>
      </c>
      <c r="H414" s="9" t="s">
        <v>24</v>
      </c>
      <c r="I414" s="15" t="s">
        <v>223</v>
      </c>
      <c r="J414" s="18" t="s">
        <v>328</v>
      </c>
      <c r="K414" s="15" t="s">
        <v>223</v>
      </c>
      <c r="L414" s="4">
        <v>45.545433000000003</v>
      </c>
      <c r="M414" s="12">
        <v>2.2820200000000002</v>
      </c>
      <c r="N414" s="11">
        <v>41187</v>
      </c>
      <c r="O414" s="7" t="s">
        <v>61</v>
      </c>
      <c r="P414" s="31">
        <v>4</v>
      </c>
      <c r="Q414" s="54" t="s">
        <v>161</v>
      </c>
      <c r="R414" s="15" t="s">
        <v>11</v>
      </c>
      <c r="S414" s="16" t="s">
        <v>601</v>
      </c>
      <c r="T414" s="53" t="s">
        <v>161</v>
      </c>
      <c r="U414" s="12">
        <f t="shared" si="26"/>
        <v>4</v>
      </c>
      <c r="V414" s="12">
        <f t="shared" si="27"/>
        <v>2</v>
      </c>
      <c r="W414" s="12">
        <f t="shared" si="28"/>
        <v>1</v>
      </c>
      <c r="X414" s="12">
        <f t="shared" si="29"/>
        <v>0.25</v>
      </c>
      <c r="Y414" s="12">
        <v>11.63</v>
      </c>
      <c r="AA414" s="11"/>
      <c r="AB414" s="31">
        <v>133381</v>
      </c>
      <c r="AC414" s="12" t="s">
        <v>574</v>
      </c>
      <c r="AD414" s="12" t="s">
        <v>280</v>
      </c>
      <c r="AE414" s="12" t="s">
        <v>537</v>
      </c>
      <c r="AF414" s="12" t="s">
        <v>538</v>
      </c>
      <c r="AG414" s="12" t="s">
        <v>402</v>
      </c>
      <c r="AH414" s="12" t="s">
        <v>374</v>
      </c>
      <c r="AI414" s="12" t="s">
        <v>403</v>
      </c>
      <c r="AJ414" s="12" t="s">
        <v>376</v>
      </c>
      <c r="AK414" s="12" t="s">
        <v>368</v>
      </c>
      <c r="AL414" s="12">
        <v>14</v>
      </c>
      <c r="AM414" s="12" t="s">
        <v>404</v>
      </c>
      <c r="AN414" s="12" t="s">
        <v>405</v>
      </c>
    </row>
    <row r="415" spans="1:40" ht="15" customHeight="1" x14ac:dyDescent="0.25">
      <c r="A415" s="15">
        <v>131080018</v>
      </c>
      <c r="B415" s="15" t="s">
        <v>580</v>
      </c>
      <c r="C415" s="12" t="s">
        <v>583</v>
      </c>
      <c r="D415" s="12" t="s">
        <v>173</v>
      </c>
      <c r="E415" s="15" t="s">
        <v>51</v>
      </c>
      <c r="F415" s="9">
        <v>8</v>
      </c>
      <c r="G415" s="17" t="s">
        <v>280</v>
      </c>
      <c r="H415" s="9" t="s">
        <v>24</v>
      </c>
      <c r="I415" s="15" t="s">
        <v>223</v>
      </c>
      <c r="J415" s="18" t="s">
        <v>328</v>
      </c>
      <c r="K415" s="15" t="s">
        <v>223</v>
      </c>
      <c r="L415" s="4">
        <v>45.545433000000003</v>
      </c>
      <c r="M415" s="12">
        <v>2.2820200000000002</v>
      </c>
      <c r="N415" s="11">
        <v>41187</v>
      </c>
      <c r="O415" s="7" t="s">
        <v>12</v>
      </c>
      <c r="P415" s="31">
        <v>2.2999999999999998</v>
      </c>
      <c r="Q415" s="54" t="s">
        <v>161</v>
      </c>
      <c r="R415" s="15" t="s">
        <v>11</v>
      </c>
      <c r="S415" s="16" t="s">
        <v>601</v>
      </c>
      <c r="T415" s="53" t="s">
        <v>161</v>
      </c>
      <c r="U415" s="12">
        <f t="shared" si="26"/>
        <v>2.2999999999999998</v>
      </c>
      <c r="V415" s="12">
        <f t="shared" si="27"/>
        <v>1.1499999999999999</v>
      </c>
      <c r="W415" s="12">
        <f t="shared" si="28"/>
        <v>1.7391304347826089</v>
      </c>
      <c r="X415" s="12">
        <f t="shared" si="29"/>
        <v>0.7561436672967865</v>
      </c>
      <c r="Y415" s="12">
        <v>11.63</v>
      </c>
      <c r="AA415" s="11"/>
      <c r="AB415" s="31">
        <v>133381</v>
      </c>
      <c r="AC415" s="12" t="s">
        <v>574</v>
      </c>
      <c r="AD415" s="12" t="s">
        <v>280</v>
      </c>
      <c r="AE415" s="12" t="s">
        <v>537</v>
      </c>
      <c r="AF415" s="12" t="s">
        <v>538</v>
      </c>
      <c r="AG415" s="12" t="s">
        <v>402</v>
      </c>
      <c r="AH415" s="12" t="s">
        <v>374</v>
      </c>
      <c r="AI415" s="12" t="s">
        <v>403</v>
      </c>
      <c r="AJ415" s="12" t="s">
        <v>376</v>
      </c>
      <c r="AK415" s="12" t="s">
        <v>368</v>
      </c>
      <c r="AL415" s="12">
        <v>14</v>
      </c>
      <c r="AM415" s="12" t="s">
        <v>404</v>
      </c>
      <c r="AN415" s="12" t="s">
        <v>405</v>
      </c>
    </row>
    <row r="416" spans="1:40" ht="15" customHeight="1" x14ac:dyDescent="0.25">
      <c r="A416" s="15">
        <v>131080018</v>
      </c>
      <c r="B416" s="15" t="s">
        <v>580</v>
      </c>
      <c r="C416" s="12" t="s">
        <v>583</v>
      </c>
      <c r="D416" s="12" t="s">
        <v>173</v>
      </c>
      <c r="E416" s="15" t="s">
        <v>51</v>
      </c>
      <c r="F416" s="9">
        <v>8</v>
      </c>
      <c r="G416" s="17" t="s">
        <v>280</v>
      </c>
      <c r="H416" s="9" t="s">
        <v>24</v>
      </c>
      <c r="I416" s="15" t="s">
        <v>223</v>
      </c>
      <c r="J416" s="18" t="s">
        <v>328</v>
      </c>
      <c r="K416" s="15" t="s">
        <v>223</v>
      </c>
      <c r="L416" s="4">
        <v>45.545433000000003</v>
      </c>
      <c r="M416" s="12">
        <v>2.2820200000000002</v>
      </c>
      <c r="N416" s="11">
        <v>41187</v>
      </c>
      <c r="O416" s="7" t="s">
        <v>152</v>
      </c>
      <c r="P416" s="31">
        <v>1.8</v>
      </c>
      <c r="Q416" s="54" t="s">
        <v>161</v>
      </c>
      <c r="R416" s="15" t="s">
        <v>11</v>
      </c>
      <c r="S416" s="16" t="s">
        <v>601</v>
      </c>
      <c r="T416" s="53" t="s">
        <v>161</v>
      </c>
      <c r="U416" s="12">
        <f t="shared" si="26"/>
        <v>1.8</v>
      </c>
      <c r="V416" s="12">
        <f t="shared" si="27"/>
        <v>0.9</v>
      </c>
      <c r="W416" s="12">
        <f t="shared" si="28"/>
        <v>2.2222222222222223</v>
      </c>
      <c r="X416" s="12">
        <f t="shared" si="29"/>
        <v>1.2345679012345678</v>
      </c>
      <c r="Y416" s="12">
        <v>11.63</v>
      </c>
      <c r="AA416" s="11"/>
      <c r="AB416" s="31">
        <v>133381</v>
      </c>
      <c r="AC416" s="12" t="s">
        <v>574</v>
      </c>
      <c r="AD416" s="12" t="s">
        <v>280</v>
      </c>
      <c r="AE416" s="12" t="s">
        <v>537</v>
      </c>
      <c r="AF416" s="12" t="s">
        <v>538</v>
      </c>
      <c r="AG416" s="12" t="s">
        <v>402</v>
      </c>
      <c r="AH416" s="12" t="s">
        <v>374</v>
      </c>
      <c r="AI416" s="12" t="s">
        <v>403</v>
      </c>
      <c r="AJ416" s="12" t="s">
        <v>376</v>
      </c>
      <c r="AK416" s="12" t="s">
        <v>368</v>
      </c>
      <c r="AL416" s="12">
        <v>14</v>
      </c>
      <c r="AM416" s="12" t="s">
        <v>404</v>
      </c>
      <c r="AN416" s="12" t="s">
        <v>405</v>
      </c>
    </row>
    <row r="417" spans="1:40" ht="15" customHeight="1" x14ac:dyDescent="0.25">
      <c r="A417" s="15">
        <v>131080018</v>
      </c>
      <c r="B417" s="15" t="s">
        <v>580</v>
      </c>
      <c r="C417" s="12" t="s">
        <v>583</v>
      </c>
      <c r="D417" s="12" t="s">
        <v>173</v>
      </c>
      <c r="E417" s="15" t="s">
        <v>51</v>
      </c>
      <c r="F417" s="9">
        <v>8</v>
      </c>
      <c r="G417" s="17" t="s">
        <v>280</v>
      </c>
      <c r="H417" s="9" t="s">
        <v>24</v>
      </c>
      <c r="I417" s="15" t="s">
        <v>224</v>
      </c>
      <c r="J417" s="18" t="s">
        <v>328</v>
      </c>
      <c r="K417" s="15" t="s">
        <v>223</v>
      </c>
      <c r="L417" s="4">
        <v>45.545433000000003</v>
      </c>
      <c r="M417" s="12">
        <v>2.2820200000000002</v>
      </c>
      <c r="N417" s="11">
        <v>41187</v>
      </c>
      <c r="O417" s="7" t="s">
        <v>10</v>
      </c>
      <c r="P417" s="31">
        <v>1470</v>
      </c>
      <c r="Q417" s="12">
        <v>170</v>
      </c>
      <c r="R417" s="15" t="s">
        <v>11</v>
      </c>
      <c r="S417" s="48" t="s">
        <v>161</v>
      </c>
      <c r="T417" s="53" t="s">
        <v>161</v>
      </c>
      <c r="U417" s="12">
        <f t="shared" si="26"/>
        <v>1470</v>
      </c>
      <c r="V417" s="12">
        <f t="shared" si="27"/>
        <v>170</v>
      </c>
      <c r="W417" s="12">
        <f t="shared" si="28"/>
        <v>5.0865051903114189E-2</v>
      </c>
      <c r="X417" s="12">
        <f t="shared" si="29"/>
        <v>3.4602076124567477E-5</v>
      </c>
      <c r="Y417" s="12">
        <v>11.63</v>
      </c>
      <c r="AA417" s="11"/>
      <c r="AB417" s="31">
        <v>133381</v>
      </c>
      <c r="AC417" s="12" t="s">
        <v>574</v>
      </c>
      <c r="AD417" s="12" t="s">
        <v>280</v>
      </c>
      <c r="AE417" s="12" t="s">
        <v>537</v>
      </c>
      <c r="AF417" s="12" t="s">
        <v>538</v>
      </c>
      <c r="AG417" s="12" t="s">
        <v>402</v>
      </c>
      <c r="AH417" s="12" t="s">
        <v>374</v>
      </c>
      <c r="AI417" s="12" t="s">
        <v>403</v>
      </c>
      <c r="AJ417" s="12" t="s">
        <v>376</v>
      </c>
      <c r="AK417" s="12" t="s">
        <v>368</v>
      </c>
      <c r="AL417" s="12">
        <v>14</v>
      </c>
      <c r="AM417" s="12" t="s">
        <v>404</v>
      </c>
      <c r="AN417" s="12" t="s">
        <v>405</v>
      </c>
    </row>
    <row r="418" spans="1:40" ht="15" customHeight="1" x14ac:dyDescent="0.25">
      <c r="A418" s="15">
        <v>131080018</v>
      </c>
      <c r="B418" s="15" t="s">
        <v>580</v>
      </c>
      <c r="C418" s="12" t="s">
        <v>583</v>
      </c>
      <c r="D418" s="12" t="s">
        <v>173</v>
      </c>
      <c r="E418" s="15" t="s">
        <v>51</v>
      </c>
      <c r="F418" s="9">
        <v>8</v>
      </c>
      <c r="G418" s="17" t="s">
        <v>280</v>
      </c>
      <c r="H418" s="9" t="s">
        <v>24</v>
      </c>
      <c r="I418" s="15" t="s">
        <v>224</v>
      </c>
      <c r="J418" s="18" t="s">
        <v>328</v>
      </c>
      <c r="K418" s="15" t="s">
        <v>223</v>
      </c>
      <c r="L418" s="4">
        <v>45.545433000000003</v>
      </c>
      <c r="M418" s="12">
        <v>2.2820200000000002</v>
      </c>
      <c r="N418" s="11">
        <v>41187</v>
      </c>
      <c r="O418" s="7" t="s">
        <v>56</v>
      </c>
      <c r="P418" s="31">
        <v>6</v>
      </c>
      <c r="Q418" s="54" t="s">
        <v>161</v>
      </c>
      <c r="R418" s="15" t="s">
        <v>11</v>
      </c>
      <c r="S418" s="16" t="s">
        <v>601</v>
      </c>
      <c r="T418" s="53" t="s">
        <v>161</v>
      </c>
      <c r="U418" s="12">
        <f t="shared" si="26"/>
        <v>6</v>
      </c>
      <c r="V418" s="12">
        <f t="shared" si="27"/>
        <v>3</v>
      </c>
      <c r="W418" s="12">
        <f t="shared" si="28"/>
        <v>0.66666666666666663</v>
      </c>
      <c r="X418" s="12">
        <f t="shared" si="29"/>
        <v>0.1111111111111111</v>
      </c>
      <c r="Y418" s="12">
        <v>11.63</v>
      </c>
      <c r="AA418" s="11"/>
      <c r="AB418" s="31">
        <v>133381</v>
      </c>
      <c r="AC418" s="12" t="s">
        <v>574</v>
      </c>
      <c r="AD418" s="12" t="s">
        <v>280</v>
      </c>
      <c r="AE418" s="12" t="s">
        <v>537</v>
      </c>
      <c r="AF418" s="12" t="s">
        <v>538</v>
      </c>
      <c r="AG418" s="12" t="s">
        <v>402</v>
      </c>
      <c r="AH418" s="12" t="s">
        <v>374</v>
      </c>
      <c r="AI418" s="12" t="s">
        <v>403</v>
      </c>
      <c r="AJ418" s="12" t="s">
        <v>376</v>
      </c>
      <c r="AK418" s="12" t="s">
        <v>368</v>
      </c>
      <c r="AL418" s="12">
        <v>14</v>
      </c>
      <c r="AM418" s="12" t="s">
        <v>404</v>
      </c>
      <c r="AN418" s="12" t="s">
        <v>405</v>
      </c>
    </row>
    <row r="419" spans="1:40" ht="15" customHeight="1" x14ac:dyDescent="0.25">
      <c r="A419" s="15">
        <v>131080018</v>
      </c>
      <c r="B419" s="15" t="s">
        <v>580</v>
      </c>
      <c r="C419" s="12" t="s">
        <v>583</v>
      </c>
      <c r="D419" s="12" t="s">
        <v>173</v>
      </c>
      <c r="E419" s="15" t="s">
        <v>51</v>
      </c>
      <c r="F419" s="9">
        <v>8</v>
      </c>
      <c r="G419" s="17" t="s">
        <v>280</v>
      </c>
      <c r="H419" s="9" t="s">
        <v>24</v>
      </c>
      <c r="I419" s="15" t="s">
        <v>224</v>
      </c>
      <c r="J419" s="18" t="s">
        <v>328</v>
      </c>
      <c r="K419" s="15" t="s">
        <v>223</v>
      </c>
      <c r="L419" s="4">
        <v>45.545433000000003</v>
      </c>
      <c r="M419" s="12">
        <v>2.2820200000000002</v>
      </c>
      <c r="N419" s="11">
        <v>41187</v>
      </c>
      <c r="O419" s="7" t="s">
        <v>153</v>
      </c>
      <c r="P419" s="31">
        <v>6</v>
      </c>
      <c r="Q419" s="54" t="s">
        <v>161</v>
      </c>
      <c r="R419" s="15" t="s">
        <v>11</v>
      </c>
      <c r="S419" s="16" t="s">
        <v>601</v>
      </c>
      <c r="T419" s="53" t="s">
        <v>161</v>
      </c>
      <c r="U419" s="12">
        <f t="shared" si="26"/>
        <v>6</v>
      </c>
      <c r="V419" s="12">
        <f t="shared" si="27"/>
        <v>3</v>
      </c>
      <c r="W419" s="12">
        <f t="shared" si="28"/>
        <v>0.66666666666666663</v>
      </c>
      <c r="X419" s="12">
        <f t="shared" si="29"/>
        <v>0.1111111111111111</v>
      </c>
      <c r="Y419" s="12">
        <v>11.63</v>
      </c>
      <c r="AA419" s="11"/>
      <c r="AB419" s="31">
        <v>133381</v>
      </c>
      <c r="AC419" s="12" t="s">
        <v>574</v>
      </c>
      <c r="AD419" s="12" t="s">
        <v>280</v>
      </c>
      <c r="AE419" s="12" t="s">
        <v>537</v>
      </c>
      <c r="AF419" s="12" t="s">
        <v>538</v>
      </c>
      <c r="AG419" s="12" t="s">
        <v>402</v>
      </c>
      <c r="AH419" s="12" t="s">
        <v>374</v>
      </c>
      <c r="AI419" s="12" t="s">
        <v>403</v>
      </c>
      <c r="AJ419" s="12" t="s">
        <v>376</v>
      </c>
      <c r="AK419" s="12" t="s">
        <v>368</v>
      </c>
      <c r="AL419" s="12">
        <v>14</v>
      </c>
      <c r="AM419" s="12" t="s">
        <v>404</v>
      </c>
      <c r="AN419" s="12" t="s">
        <v>405</v>
      </c>
    </row>
    <row r="420" spans="1:40" ht="15" customHeight="1" x14ac:dyDescent="0.25">
      <c r="A420" s="15">
        <v>131080018</v>
      </c>
      <c r="B420" s="15" t="s">
        <v>580</v>
      </c>
      <c r="C420" s="12" t="s">
        <v>583</v>
      </c>
      <c r="D420" s="12" t="s">
        <v>173</v>
      </c>
      <c r="E420" s="15" t="s">
        <v>51</v>
      </c>
      <c r="F420" s="9">
        <v>8</v>
      </c>
      <c r="G420" s="17" t="s">
        <v>280</v>
      </c>
      <c r="H420" s="9" t="s">
        <v>24</v>
      </c>
      <c r="I420" s="15" t="s">
        <v>224</v>
      </c>
      <c r="J420" s="18" t="s">
        <v>328</v>
      </c>
      <c r="K420" s="15" t="s">
        <v>223</v>
      </c>
      <c r="L420" s="4">
        <v>45.545433000000003</v>
      </c>
      <c r="M420" s="12">
        <v>2.2820200000000002</v>
      </c>
      <c r="N420" s="11">
        <v>41187</v>
      </c>
      <c r="O420" s="7" t="s">
        <v>154</v>
      </c>
      <c r="P420" s="31">
        <v>50</v>
      </c>
      <c r="Q420" s="54" t="s">
        <v>161</v>
      </c>
      <c r="R420" s="15" t="s">
        <v>11</v>
      </c>
      <c r="S420" s="16" t="s">
        <v>601</v>
      </c>
      <c r="T420" s="53" t="s">
        <v>161</v>
      </c>
      <c r="U420" s="12">
        <f t="shared" si="26"/>
        <v>50</v>
      </c>
      <c r="V420" s="12">
        <f t="shared" si="27"/>
        <v>25</v>
      </c>
      <c r="W420" s="12">
        <f t="shared" si="28"/>
        <v>0.08</v>
      </c>
      <c r="X420" s="12">
        <f t="shared" si="29"/>
        <v>1.6000000000000001E-3</v>
      </c>
      <c r="Y420" s="12">
        <v>11.63</v>
      </c>
      <c r="AA420" s="11"/>
      <c r="AB420" s="31">
        <v>133381</v>
      </c>
      <c r="AC420" s="12" t="s">
        <v>574</v>
      </c>
      <c r="AD420" s="12" t="s">
        <v>280</v>
      </c>
      <c r="AE420" s="12" t="s">
        <v>537</v>
      </c>
      <c r="AF420" s="12" t="s">
        <v>538</v>
      </c>
      <c r="AG420" s="12" t="s">
        <v>402</v>
      </c>
      <c r="AH420" s="12" t="s">
        <v>374</v>
      </c>
      <c r="AI420" s="12" t="s">
        <v>403</v>
      </c>
      <c r="AJ420" s="12" t="s">
        <v>376</v>
      </c>
      <c r="AK420" s="12" t="s">
        <v>368</v>
      </c>
      <c r="AL420" s="12">
        <v>14</v>
      </c>
      <c r="AM420" s="12" t="s">
        <v>404</v>
      </c>
      <c r="AN420" s="12" t="s">
        <v>405</v>
      </c>
    </row>
    <row r="421" spans="1:40" ht="15" customHeight="1" x14ac:dyDescent="0.25">
      <c r="A421" s="15">
        <v>131080018</v>
      </c>
      <c r="B421" s="15" t="s">
        <v>580</v>
      </c>
      <c r="C421" s="12" t="s">
        <v>583</v>
      </c>
      <c r="D421" s="12" t="s">
        <v>173</v>
      </c>
      <c r="E421" s="15" t="s">
        <v>51</v>
      </c>
      <c r="F421" s="9">
        <v>8</v>
      </c>
      <c r="G421" s="17" t="s">
        <v>280</v>
      </c>
      <c r="H421" s="9" t="s">
        <v>24</v>
      </c>
      <c r="I421" s="15" t="s">
        <v>224</v>
      </c>
      <c r="J421" s="18" t="s">
        <v>328</v>
      </c>
      <c r="K421" s="15" t="s">
        <v>223</v>
      </c>
      <c r="L421" s="4">
        <v>45.545433000000003</v>
      </c>
      <c r="M421" s="12">
        <v>2.2820200000000002</v>
      </c>
      <c r="N421" s="11">
        <v>41187</v>
      </c>
      <c r="O421" s="7" t="s">
        <v>155</v>
      </c>
      <c r="P421" s="31">
        <v>240</v>
      </c>
      <c r="Q421" s="54" t="s">
        <v>161</v>
      </c>
      <c r="R421" s="15" t="s">
        <v>11</v>
      </c>
      <c r="S421" s="16" t="s">
        <v>601</v>
      </c>
      <c r="T421" s="53" t="s">
        <v>161</v>
      </c>
      <c r="U421" s="12">
        <f t="shared" si="26"/>
        <v>240</v>
      </c>
      <c r="V421" s="12">
        <f t="shared" si="27"/>
        <v>120</v>
      </c>
      <c r="W421" s="12">
        <f t="shared" si="28"/>
        <v>1.6666666666666666E-2</v>
      </c>
      <c r="X421" s="12">
        <f t="shared" si="29"/>
        <v>6.9444444444444444E-5</v>
      </c>
      <c r="Y421" s="12">
        <v>11.63</v>
      </c>
      <c r="AA421" s="11"/>
      <c r="AB421" s="31">
        <v>133381</v>
      </c>
      <c r="AC421" s="12" t="s">
        <v>574</v>
      </c>
      <c r="AD421" s="12" t="s">
        <v>280</v>
      </c>
      <c r="AE421" s="12" t="s">
        <v>537</v>
      </c>
      <c r="AF421" s="12" t="s">
        <v>538</v>
      </c>
      <c r="AG421" s="12" t="s">
        <v>402</v>
      </c>
      <c r="AH421" s="12" t="s">
        <v>374</v>
      </c>
      <c r="AI421" s="12" t="s">
        <v>403</v>
      </c>
      <c r="AJ421" s="12" t="s">
        <v>376</v>
      </c>
      <c r="AK421" s="12" t="s">
        <v>368</v>
      </c>
      <c r="AL421" s="12">
        <v>14</v>
      </c>
      <c r="AM421" s="12" t="s">
        <v>404</v>
      </c>
      <c r="AN421" s="12" t="s">
        <v>405</v>
      </c>
    </row>
    <row r="422" spans="1:40" ht="15" customHeight="1" x14ac:dyDescent="0.25">
      <c r="A422" s="15">
        <v>131080018</v>
      </c>
      <c r="B422" s="15" t="s">
        <v>580</v>
      </c>
      <c r="C422" s="12" t="s">
        <v>583</v>
      </c>
      <c r="D422" s="12" t="s">
        <v>173</v>
      </c>
      <c r="E422" s="15" t="s">
        <v>51</v>
      </c>
      <c r="F422" s="9">
        <v>8</v>
      </c>
      <c r="G422" s="17" t="s">
        <v>280</v>
      </c>
      <c r="H422" s="9" t="s">
        <v>24</v>
      </c>
      <c r="I422" s="15" t="s">
        <v>224</v>
      </c>
      <c r="J422" s="18" t="s">
        <v>328</v>
      </c>
      <c r="K422" s="15" t="s">
        <v>223</v>
      </c>
      <c r="L422" s="4">
        <v>45.545433000000003</v>
      </c>
      <c r="M422" s="12">
        <v>2.2820200000000002</v>
      </c>
      <c r="N422" s="11">
        <v>41187</v>
      </c>
      <c r="O422" s="7" t="s">
        <v>156</v>
      </c>
      <c r="P422" s="31">
        <v>8</v>
      </c>
      <c r="Q422" s="54" t="s">
        <v>161</v>
      </c>
      <c r="R422" s="15" t="s">
        <v>11</v>
      </c>
      <c r="S422" s="16" t="s">
        <v>601</v>
      </c>
      <c r="T422" s="53" t="s">
        <v>161</v>
      </c>
      <c r="U422" s="12">
        <f t="shared" si="26"/>
        <v>8</v>
      </c>
      <c r="V422" s="12">
        <f t="shared" si="27"/>
        <v>4</v>
      </c>
      <c r="W422" s="12">
        <f t="shared" si="28"/>
        <v>0.5</v>
      </c>
      <c r="X422" s="12">
        <f t="shared" si="29"/>
        <v>6.25E-2</v>
      </c>
      <c r="Y422" s="12">
        <v>11.63</v>
      </c>
      <c r="AA422" s="11"/>
      <c r="AB422" s="31">
        <v>133381</v>
      </c>
      <c r="AC422" s="12" t="s">
        <v>574</v>
      </c>
      <c r="AD422" s="12" t="s">
        <v>280</v>
      </c>
      <c r="AE422" s="12" t="s">
        <v>537</v>
      </c>
      <c r="AF422" s="12" t="s">
        <v>538</v>
      </c>
      <c r="AG422" s="12" t="s">
        <v>402</v>
      </c>
      <c r="AH422" s="12" t="s">
        <v>374</v>
      </c>
      <c r="AI422" s="12" t="s">
        <v>403</v>
      </c>
      <c r="AJ422" s="12" t="s">
        <v>376</v>
      </c>
      <c r="AK422" s="12" t="s">
        <v>368</v>
      </c>
      <c r="AL422" s="12">
        <v>14</v>
      </c>
      <c r="AM422" s="12" t="s">
        <v>404</v>
      </c>
      <c r="AN422" s="12" t="s">
        <v>405</v>
      </c>
    </row>
    <row r="423" spans="1:40" ht="15" customHeight="1" x14ac:dyDescent="0.25">
      <c r="A423" s="15">
        <v>131080018</v>
      </c>
      <c r="B423" s="15" t="s">
        <v>580</v>
      </c>
      <c r="C423" s="12" t="s">
        <v>583</v>
      </c>
      <c r="D423" s="12" t="s">
        <v>173</v>
      </c>
      <c r="E423" s="15" t="s">
        <v>51</v>
      </c>
      <c r="F423" s="9">
        <v>8</v>
      </c>
      <c r="G423" s="17" t="s">
        <v>280</v>
      </c>
      <c r="H423" s="9" t="s">
        <v>24</v>
      </c>
      <c r="I423" s="15" t="s">
        <v>224</v>
      </c>
      <c r="J423" s="18" t="s">
        <v>328</v>
      </c>
      <c r="K423" s="15" t="s">
        <v>223</v>
      </c>
      <c r="L423" s="4">
        <v>45.545433000000003</v>
      </c>
      <c r="M423" s="12">
        <v>2.2820200000000002</v>
      </c>
      <c r="N423" s="11">
        <v>41187</v>
      </c>
      <c r="O423" s="7" t="s">
        <v>18</v>
      </c>
      <c r="P423" s="31">
        <v>11</v>
      </c>
      <c r="Q423" s="54" t="s">
        <v>161</v>
      </c>
      <c r="R423" s="15" t="s">
        <v>11</v>
      </c>
      <c r="S423" s="16" t="s">
        <v>601</v>
      </c>
      <c r="T423" s="53" t="s">
        <v>161</v>
      </c>
      <c r="U423" s="12">
        <f t="shared" si="26"/>
        <v>11</v>
      </c>
      <c r="V423" s="12">
        <f t="shared" si="27"/>
        <v>5.5</v>
      </c>
      <c r="W423" s="12">
        <f t="shared" si="28"/>
        <v>0.36363636363636365</v>
      </c>
      <c r="X423" s="12">
        <f t="shared" si="29"/>
        <v>3.3057851239669422E-2</v>
      </c>
      <c r="Y423" s="12">
        <v>11.63</v>
      </c>
      <c r="AA423" s="11"/>
      <c r="AB423" s="31">
        <v>133381</v>
      </c>
      <c r="AC423" s="12" t="s">
        <v>574</v>
      </c>
      <c r="AD423" s="12" t="s">
        <v>280</v>
      </c>
      <c r="AE423" s="12" t="s">
        <v>537</v>
      </c>
      <c r="AF423" s="12" t="s">
        <v>538</v>
      </c>
      <c r="AG423" s="12" t="s">
        <v>402</v>
      </c>
      <c r="AH423" s="12" t="s">
        <v>374</v>
      </c>
      <c r="AI423" s="12" t="s">
        <v>403</v>
      </c>
      <c r="AJ423" s="12" t="s">
        <v>376</v>
      </c>
      <c r="AK423" s="12" t="s">
        <v>368</v>
      </c>
      <c r="AL423" s="12">
        <v>14</v>
      </c>
      <c r="AM423" s="12" t="s">
        <v>404</v>
      </c>
      <c r="AN423" s="12" t="s">
        <v>405</v>
      </c>
    </row>
    <row r="424" spans="1:40" ht="15" customHeight="1" x14ac:dyDescent="0.25">
      <c r="A424" s="15">
        <v>131080018</v>
      </c>
      <c r="B424" s="15" t="s">
        <v>580</v>
      </c>
      <c r="C424" s="12" t="s">
        <v>583</v>
      </c>
      <c r="D424" s="12" t="s">
        <v>173</v>
      </c>
      <c r="E424" s="15" t="s">
        <v>51</v>
      </c>
      <c r="F424" s="9">
        <v>8</v>
      </c>
      <c r="G424" s="17" t="s">
        <v>280</v>
      </c>
      <c r="H424" s="9" t="s">
        <v>24</v>
      </c>
      <c r="I424" s="15" t="s">
        <v>224</v>
      </c>
      <c r="J424" s="18" t="s">
        <v>328</v>
      </c>
      <c r="K424" s="15" t="s">
        <v>223</v>
      </c>
      <c r="L424" s="4">
        <v>45.545433000000003</v>
      </c>
      <c r="M424" s="12">
        <v>2.2820200000000002</v>
      </c>
      <c r="N424" s="11">
        <v>41187</v>
      </c>
      <c r="O424" s="7" t="s">
        <v>19</v>
      </c>
      <c r="P424" s="31">
        <v>3.2</v>
      </c>
      <c r="Q424" s="15">
        <v>1.2</v>
      </c>
      <c r="R424" s="15" t="s">
        <v>11</v>
      </c>
      <c r="S424" s="48" t="s">
        <v>161</v>
      </c>
      <c r="T424" s="53" t="s">
        <v>161</v>
      </c>
      <c r="U424" s="12">
        <f t="shared" si="26"/>
        <v>3.2</v>
      </c>
      <c r="V424" s="12">
        <f t="shared" si="27"/>
        <v>1.2</v>
      </c>
      <c r="W424" s="12">
        <f t="shared" si="28"/>
        <v>2.2222222222222223</v>
      </c>
      <c r="X424" s="12">
        <f t="shared" si="29"/>
        <v>0.69444444444444442</v>
      </c>
      <c r="Y424" s="12">
        <v>11.63</v>
      </c>
      <c r="AA424" s="11"/>
      <c r="AB424" s="31">
        <v>133381</v>
      </c>
      <c r="AC424" s="12" t="s">
        <v>574</v>
      </c>
      <c r="AD424" s="12" t="s">
        <v>280</v>
      </c>
      <c r="AE424" s="12" t="s">
        <v>537</v>
      </c>
      <c r="AF424" s="12" t="s">
        <v>538</v>
      </c>
      <c r="AG424" s="12" t="s">
        <v>402</v>
      </c>
      <c r="AH424" s="12" t="s">
        <v>374</v>
      </c>
      <c r="AI424" s="12" t="s">
        <v>403</v>
      </c>
      <c r="AJ424" s="12" t="s">
        <v>376</v>
      </c>
      <c r="AK424" s="12" t="s">
        <v>368</v>
      </c>
      <c r="AL424" s="12">
        <v>14</v>
      </c>
      <c r="AM424" s="12" t="s">
        <v>404</v>
      </c>
      <c r="AN424" s="12" t="s">
        <v>405</v>
      </c>
    </row>
    <row r="425" spans="1:40" ht="15" customHeight="1" x14ac:dyDescent="0.25">
      <c r="A425" s="15">
        <v>131080018</v>
      </c>
      <c r="B425" s="15" t="s">
        <v>580</v>
      </c>
      <c r="C425" s="12" t="s">
        <v>583</v>
      </c>
      <c r="D425" s="12" t="s">
        <v>173</v>
      </c>
      <c r="E425" s="15" t="s">
        <v>51</v>
      </c>
      <c r="F425" s="9">
        <v>8</v>
      </c>
      <c r="G425" s="17" t="s">
        <v>280</v>
      </c>
      <c r="H425" s="9" t="s">
        <v>24</v>
      </c>
      <c r="I425" s="15" t="s">
        <v>224</v>
      </c>
      <c r="J425" s="18" t="s">
        <v>328</v>
      </c>
      <c r="K425" s="15" t="s">
        <v>223</v>
      </c>
      <c r="L425" s="4">
        <v>45.545433000000003</v>
      </c>
      <c r="M425" s="12">
        <v>2.2820200000000002</v>
      </c>
      <c r="N425" s="11">
        <v>41187</v>
      </c>
      <c r="O425" s="7" t="s">
        <v>20</v>
      </c>
      <c r="P425" s="31">
        <v>40</v>
      </c>
      <c r="Q425" s="54" t="s">
        <v>161</v>
      </c>
      <c r="R425" s="15" t="s">
        <v>11</v>
      </c>
      <c r="S425" s="16" t="s">
        <v>601</v>
      </c>
      <c r="T425" s="53" t="s">
        <v>161</v>
      </c>
      <c r="U425" s="12">
        <f t="shared" si="26"/>
        <v>40</v>
      </c>
      <c r="V425" s="12">
        <f t="shared" si="27"/>
        <v>20</v>
      </c>
      <c r="W425" s="12">
        <f t="shared" si="28"/>
        <v>0.1</v>
      </c>
      <c r="X425" s="12">
        <f t="shared" si="29"/>
        <v>2.5000000000000001E-3</v>
      </c>
      <c r="Y425" s="12">
        <v>11.63</v>
      </c>
      <c r="AA425" s="11"/>
      <c r="AB425" s="31">
        <v>133381</v>
      </c>
      <c r="AC425" s="12" t="s">
        <v>574</v>
      </c>
      <c r="AD425" s="12" t="s">
        <v>280</v>
      </c>
      <c r="AE425" s="12" t="s">
        <v>537</v>
      </c>
      <c r="AF425" s="12" t="s">
        <v>538</v>
      </c>
      <c r="AG425" s="12" t="s">
        <v>402</v>
      </c>
      <c r="AH425" s="12" t="s">
        <v>374</v>
      </c>
      <c r="AI425" s="12" t="s">
        <v>403</v>
      </c>
      <c r="AJ425" s="12" t="s">
        <v>376</v>
      </c>
      <c r="AK425" s="12" t="s">
        <v>368</v>
      </c>
      <c r="AL425" s="12">
        <v>14</v>
      </c>
      <c r="AM425" s="12" t="s">
        <v>404</v>
      </c>
      <c r="AN425" s="12" t="s">
        <v>405</v>
      </c>
    </row>
    <row r="426" spans="1:40" ht="15" customHeight="1" x14ac:dyDescent="0.25">
      <c r="A426" s="15">
        <v>131080018</v>
      </c>
      <c r="B426" s="15" t="s">
        <v>580</v>
      </c>
      <c r="C426" s="12" t="s">
        <v>583</v>
      </c>
      <c r="D426" s="12" t="s">
        <v>173</v>
      </c>
      <c r="E426" s="15" t="s">
        <v>51</v>
      </c>
      <c r="F426" s="9">
        <v>8</v>
      </c>
      <c r="G426" s="17" t="s">
        <v>280</v>
      </c>
      <c r="H426" s="9" t="s">
        <v>24</v>
      </c>
      <c r="I426" s="15" t="s">
        <v>224</v>
      </c>
      <c r="J426" s="18" t="s">
        <v>328</v>
      </c>
      <c r="K426" s="15" t="s">
        <v>223</v>
      </c>
      <c r="L426" s="4">
        <v>45.545433000000003</v>
      </c>
      <c r="M426" s="12">
        <v>2.2820200000000002</v>
      </c>
      <c r="N426" s="11">
        <v>41187</v>
      </c>
      <c r="O426" s="7" t="s">
        <v>21</v>
      </c>
      <c r="P426" s="31">
        <v>2.8</v>
      </c>
      <c r="Q426" s="54" t="s">
        <v>161</v>
      </c>
      <c r="R426" s="15" t="s">
        <v>11</v>
      </c>
      <c r="S426" s="16" t="s">
        <v>601</v>
      </c>
      <c r="T426" s="53" t="s">
        <v>161</v>
      </c>
      <c r="U426" s="12">
        <f t="shared" si="26"/>
        <v>2.8</v>
      </c>
      <c r="V426" s="12">
        <f t="shared" si="27"/>
        <v>1.4</v>
      </c>
      <c r="W426" s="12">
        <f t="shared" si="28"/>
        <v>1.4285714285714286</v>
      </c>
      <c r="X426" s="12">
        <f t="shared" si="29"/>
        <v>0.51020408163265318</v>
      </c>
      <c r="Y426" s="12">
        <v>11.63</v>
      </c>
      <c r="AA426" s="11"/>
      <c r="AB426" s="31">
        <v>133381</v>
      </c>
      <c r="AC426" s="12" t="s">
        <v>574</v>
      </c>
      <c r="AD426" s="12" t="s">
        <v>280</v>
      </c>
      <c r="AE426" s="12" t="s">
        <v>537</v>
      </c>
      <c r="AF426" s="12" t="s">
        <v>538</v>
      </c>
      <c r="AG426" s="12" t="s">
        <v>402</v>
      </c>
      <c r="AH426" s="12" t="s">
        <v>374</v>
      </c>
      <c r="AI426" s="12" t="s">
        <v>403</v>
      </c>
      <c r="AJ426" s="12" t="s">
        <v>376</v>
      </c>
      <c r="AK426" s="12" t="s">
        <v>368</v>
      </c>
      <c r="AL426" s="12">
        <v>14</v>
      </c>
      <c r="AM426" s="12" t="s">
        <v>404</v>
      </c>
      <c r="AN426" s="12" t="s">
        <v>405</v>
      </c>
    </row>
    <row r="427" spans="1:40" ht="15" customHeight="1" x14ac:dyDescent="0.25">
      <c r="A427" s="15">
        <v>131080018</v>
      </c>
      <c r="B427" s="15" t="s">
        <v>580</v>
      </c>
      <c r="C427" s="12" t="s">
        <v>583</v>
      </c>
      <c r="D427" s="12" t="s">
        <v>173</v>
      </c>
      <c r="E427" s="15" t="s">
        <v>51</v>
      </c>
      <c r="F427" s="9">
        <v>8</v>
      </c>
      <c r="G427" s="17" t="s">
        <v>280</v>
      </c>
      <c r="H427" s="9" t="s">
        <v>24</v>
      </c>
      <c r="I427" s="15" t="s">
        <v>224</v>
      </c>
      <c r="J427" s="18" t="s">
        <v>328</v>
      </c>
      <c r="K427" s="15" t="s">
        <v>223</v>
      </c>
      <c r="L427" s="4">
        <v>45.545433000000003</v>
      </c>
      <c r="M427" s="12">
        <v>2.2820200000000002</v>
      </c>
      <c r="N427" s="11">
        <v>41187</v>
      </c>
      <c r="O427" s="7" t="s">
        <v>157</v>
      </c>
      <c r="P427" s="31">
        <v>19</v>
      </c>
      <c r="Q427" s="54" t="s">
        <v>161</v>
      </c>
      <c r="R427" s="15" t="s">
        <v>11</v>
      </c>
      <c r="S427" s="16" t="s">
        <v>601</v>
      </c>
      <c r="T427" s="53" t="s">
        <v>161</v>
      </c>
      <c r="U427" s="12">
        <f t="shared" si="26"/>
        <v>19</v>
      </c>
      <c r="V427" s="12">
        <f t="shared" si="27"/>
        <v>9.5</v>
      </c>
      <c r="W427" s="12">
        <f t="shared" si="28"/>
        <v>0.21052631578947367</v>
      </c>
      <c r="X427" s="12">
        <f t="shared" si="29"/>
        <v>1.1080332409972299E-2</v>
      </c>
      <c r="Y427" s="12">
        <v>11.63</v>
      </c>
      <c r="AA427" s="11"/>
      <c r="AB427" s="31">
        <v>133381</v>
      </c>
      <c r="AC427" s="12" t="s">
        <v>574</v>
      </c>
      <c r="AD427" s="12" t="s">
        <v>280</v>
      </c>
      <c r="AE427" s="12" t="s">
        <v>537</v>
      </c>
      <c r="AF427" s="12" t="s">
        <v>538</v>
      </c>
      <c r="AG427" s="12" t="s">
        <v>402</v>
      </c>
      <c r="AH427" s="12" t="s">
        <v>374</v>
      </c>
      <c r="AI427" s="12" t="s">
        <v>403</v>
      </c>
      <c r="AJ427" s="12" t="s">
        <v>376</v>
      </c>
      <c r="AK427" s="12" t="s">
        <v>368</v>
      </c>
      <c r="AL427" s="12">
        <v>14</v>
      </c>
      <c r="AM427" s="12" t="s">
        <v>404</v>
      </c>
      <c r="AN427" s="12" t="s">
        <v>405</v>
      </c>
    </row>
    <row r="428" spans="1:40" ht="15" customHeight="1" x14ac:dyDescent="0.25">
      <c r="A428" s="15">
        <v>131080018</v>
      </c>
      <c r="B428" s="15" t="s">
        <v>580</v>
      </c>
      <c r="C428" s="12" t="s">
        <v>583</v>
      </c>
      <c r="D428" s="12" t="s">
        <v>173</v>
      </c>
      <c r="E428" s="15" t="s">
        <v>51</v>
      </c>
      <c r="F428" s="9">
        <v>8</v>
      </c>
      <c r="G428" s="17" t="s">
        <v>280</v>
      </c>
      <c r="H428" s="9" t="s">
        <v>24</v>
      </c>
      <c r="I428" s="15" t="s">
        <v>224</v>
      </c>
      <c r="J428" s="18" t="s">
        <v>328</v>
      </c>
      <c r="K428" s="15" t="s">
        <v>223</v>
      </c>
      <c r="L428" s="4">
        <v>45.545433000000003</v>
      </c>
      <c r="M428" s="12">
        <v>2.2820200000000002</v>
      </c>
      <c r="N428" s="11">
        <v>41187</v>
      </c>
      <c r="O428" s="7" t="s">
        <v>158</v>
      </c>
      <c r="P428" s="31">
        <v>300</v>
      </c>
      <c r="Q428" s="54" t="s">
        <v>161</v>
      </c>
      <c r="R428" s="15" t="s">
        <v>11</v>
      </c>
      <c r="S428" s="16" t="s">
        <v>601</v>
      </c>
      <c r="T428" s="53" t="s">
        <v>161</v>
      </c>
      <c r="U428" s="12">
        <f t="shared" si="26"/>
        <v>300</v>
      </c>
      <c r="V428" s="12">
        <f t="shared" si="27"/>
        <v>150</v>
      </c>
      <c r="W428" s="12">
        <f t="shared" si="28"/>
        <v>1.3333333333333334E-2</v>
      </c>
      <c r="X428" s="12">
        <f t="shared" si="29"/>
        <v>4.4444444444444447E-5</v>
      </c>
      <c r="Y428" s="12">
        <v>11.63</v>
      </c>
      <c r="AA428" s="11"/>
      <c r="AB428" s="31">
        <v>133381</v>
      </c>
      <c r="AC428" s="12" t="s">
        <v>574</v>
      </c>
      <c r="AD428" s="12" t="s">
        <v>280</v>
      </c>
      <c r="AE428" s="12" t="s">
        <v>537</v>
      </c>
      <c r="AF428" s="12" t="s">
        <v>538</v>
      </c>
      <c r="AG428" s="12" t="s">
        <v>402</v>
      </c>
      <c r="AH428" s="12" t="s">
        <v>374</v>
      </c>
      <c r="AI428" s="12" t="s">
        <v>403</v>
      </c>
      <c r="AJ428" s="12" t="s">
        <v>376</v>
      </c>
      <c r="AK428" s="12" t="s">
        <v>368</v>
      </c>
      <c r="AL428" s="12">
        <v>14</v>
      </c>
      <c r="AM428" s="12" t="s">
        <v>404</v>
      </c>
      <c r="AN428" s="12" t="s">
        <v>405</v>
      </c>
    </row>
    <row r="429" spans="1:40" ht="15" customHeight="1" x14ac:dyDescent="0.25">
      <c r="A429" s="15">
        <v>131080018</v>
      </c>
      <c r="B429" s="15" t="s">
        <v>580</v>
      </c>
      <c r="C429" s="12" t="s">
        <v>583</v>
      </c>
      <c r="D429" s="12" t="s">
        <v>173</v>
      </c>
      <c r="E429" s="15" t="s">
        <v>51</v>
      </c>
      <c r="F429" s="9">
        <v>8</v>
      </c>
      <c r="G429" s="17" t="s">
        <v>280</v>
      </c>
      <c r="H429" s="9" t="s">
        <v>24</v>
      </c>
      <c r="I429" s="15" t="s">
        <v>224</v>
      </c>
      <c r="J429" s="18" t="s">
        <v>328</v>
      </c>
      <c r="K429" s="15" t="s">
        <v>223</v>
      </c>
      <c r="L429" s="4">
        <v>45.545433000000003</v>
      </c>
      <c r="M429" s="12">
        <v>2.2820200000000002</v>
      </c>
      <c r="N429" s="11">
        <v>41187</v>
      </c>
      <c r="O429" s="7" t="s">
        <v>28</v>
      </c>
      <c r="P429" s="31">
        <v>1500</v>
      </c>
      <c r="Q429" s="54" t="s">
        <v>161</v>
      </c>
      <c r="R429" s="15" t="s">
        <v>11</v>
      </c>
      <c r="S429" s="16" t="s">
        <v>601</v>
      </c>
      <c r="T429" s="53" t="s">
        <v>161</v>
      </c>
      <c r="U429" s="12">
        <f t="shared" si="26"/>
        <v>1500</v>
      </c>
      <c r="V429" s="12">
        <f t="shared" si="27"/>
        <v>750</v>
      </c>
      <c r="W429" s="12">
        <f t="shared" si="28"/>
        <v>2.6666666666666666E-3</v>
      </c>
      <c r="X429" s="12">
        <f t="shared" si="29"/>
        <v>1.7777777777777777E-6</v>
      </c>
      <c r="Y429" s="12">
        <v>11.63</v>
      </c>
      <c r="AA429" s="11"/>
      <c r="AB429" s="31">
        <v>133381</v>
      </c>
      <c r="AC429" s="12" t="s">
        <v>574</v>
      </c>
      <c r="AD429" s="12" t="s">
        <v>280</v>
      </c>
      <c r="AE429" s="12" t="s">
        <v>537</v>
      </c>
      <c r="AF429" s="12" t="s">
        <v>538</v>
      </c>
      <c r="AG429" s="12" t="s">
        <v>402</v>
      </c>
      <c r="AH429" s="12" t="s">
        <v>374</v>
      </c>
      <c r="AI429" s="12" t="s">
        <v>403</v>
      </c>
      <c r="AJ429" s="12" t="s">
        <v>376</v>
      </c>
      <c r="AK429" s="12" t="s">
        <v>368</v>
      </c>
      <c r="AL429" s="12">
        <v>14</v>
      </c>
      <c r="AM429" s="12" t="s">
        <v>404</v>
      </c>
      <c r="AN429" s="12" t="s">
        <v>405</v>
      </c>
    </row>
    <row r="430" spans="1:40" ht="15" customHeight="1" x14ac:dyDescent="0.25">
      <c r="A430" s="15">
        <v>131080018</v>
      </c>
      <c r="B430" s="15" t="s">
        <v>580</v>
      </c>
      <c r="C430" s="12" t="s">
        <v>583</v>
      </c>
      <c r="D430" s="12" t="s">
        <v>173</v>
      </c>
      <c r="E430" s="15" t="s">
        <v>51</v>
      </c>
      <c r="F430" s="9">
        <v>8</v>
      </c>
      <c r="G430" s="17" t="s">
        <v>280</v>
      </c>
      <c r="H430" s="9" t="s">
        <v>24</v>
      </c>
      <c r="I430" s="15" t="s">
        <v>224</v>
      </c>
      <c r="J430" s="18" t="s">
        <v>328</v>
      </c>
      <c r="K430" s="15" t="s">
        <v>223</v>
      </c>
      <c r="L430" s="4">
        <v>45.545433000000003</v>
      </c>
      <c r="M430" s="12">
        <v>2.2820200000000002</v>
      </c>
      <c r="N430" s="11">
        <v>41187</v>
      </c>
      <c r="O430" s="7" t="s">
        <v>16</v>
      </c>
      <c r="P430" s="31">
        <v>140</v>
      </c>
      <c r="Q430" s="54" t="s">
        <v>161</v>
      </c>
      <c r="R430" s="15" t="s">
        <v>11</v>
      </c>
      <c r="S430" s="16" t="s">
        <v>601</v>
      </c>
      <c r="T430" s="53" t="s">
        <v>161</v>
      </c>
      <c r="U430" s="12">
        <f t="shared" si="26"/>
        <v>140</v>
      </c>
      <c r="V430" s="12">
        <f t="shared" si="27"/>
        <v>70</v>
      </c>
      <c r="W430" s="12">
        <f t="shared" si="28"/>
        <v>2.8571428571428571E-2</v>
      </c>
      <c r="X430" s="12">
        <f t="shared" si="29"/>
        <v>2.0408163265306123E-4</v>
      </c>
      <c r="Y430" s="12">
        <v>11.63</v>
      </c>
      <c r="AA430" s="11"/>
      <c r="AB430" s="31">
        <v>133381</v>
      </c>
      <c r="AC430" s="12" t="s">
        <v>574</v>
      </c>
      <c r="AD430" s="12" t="s">
        <v>280</v>
      </c>
      <c r="AE430" s="12" t="s">
        <v>537</v>
      </c>
      <c r="AF430" s="12" t="s">
        <v>538</v>
      </c>
      <c r="AG430" s="12" t="s">
        <v>402</v>
      </c>
      <c r="AH430" s="12" t="s">
        <v>374</v>
      </c>
      <c r="AI430" s="12" t="s">
        <v>403</v>
      </c>
      <c r="AJ430" s="12" t="s">
        <v>376</v>
      </c>
      <c r="AK430" s="12" t="s">
        <v>368</v>
      </c>
      <c r="AL430" s="12">
        <v>14</v>
      </c>
      <c r="AM430" s="12" t="s">
        <v>404</v>
      </c>
      <c r="AN430" s="12" t="s">
        <v>405</v>
      </c>
    </row>
    <row r="431" spans="1:40" ht="15" customHeight="1" x14ac:dyDescent="0.25">
      <c r="A431" s="15">
        <v>131080018</v>
      </c>
      <c r="B431" s="15" t="s">
        <v>580</v>
      </c>
      <c r="C431" s="12" t="s">
        <v>583</v>
      </c>
      <c r="D431" s="12" t="s">
        <v>173</v>
      </c>
      <c r="E431" s="15" t="s">
        <v>51</v>
      </c>
      <c r="F431" s="9">
        <v>8</v>
      </c>
      <c r="G431" s="17" t="s">
        <v>280</v>
      </c>
      <c r="H431" s="9" t="s">
        <v>24</v>
      </c>
      <c r="I431" s="15" t="s">
        <v>224</v>
      </c>
      <c r="J431" s="18" t="s">
        <v>328</v>
      </c>
      <c r="K431" s="15" t="s">
        <v>223</v>
      </c>
      <c r="L431" s="4">
        <v>45.545433000000003</v>
      </c>
      <c r="M431" s="12">
        <v>2.2820200000000002</v>
      </c>
      <c r="N431" s="11">
        <v>41187</v>
      </c>
      <c r="O431" s="7" t="s">
        <v>15</v>
      </c>
      <c r="P431" s="31">
        <v>36</v>
      </c>
      <c r="Q431" s="15">
        <v>6</v>
      </c>
      <c r="R431" s="15" t="s">
        <v>11</v>
      </c>
      <c r="S431" s="48" t="s">
        <v>161</v>
      </c>
      <c r="T431" s="53" t="s">
        <v>161</v>
      </c>
      <c r="U431" s="12">
        <f t="shared" si="26"/>
        <v>36</v>
      </c>
      <c r="V431" s="12">
        <f t="shared" si="27"/>
        <v>6</v>
      </c>
      <c r="W431" s="12">
        <f t="shared" si="28"/>
        <v>1</v>
      </c>
      <c r="X431" s="12">
        <f t="shared" si="29"/>
        <v>2.7777777777777776E-2</v>
      </c>
      <c r="Y431" s="12">
        <v>11.63</v>
      </c>
      <c r="AA431" s="11"/>
      <c r="AB431" s="31">
        <v>133381</v>
      </c>
      <c r="AC431" s="12" t="s">
        <v>574</v>
      </c>
      <c r="AD431" s="12" t="s">
        <v>280</v>
      </c>
      <c r="AE431" s="12" t="s">
        <v>537</v>
      </c>
      <c r="AF431" s="12" t="s">
        <v>538</v>
      </c>
      <c r="AG431" s="12" t="s">
        <v>402</v>
      </c>
      <c r="AH431" s="12" t="s">
        <v>374</v>
      </c>
      <c r="AI431" s="12" t="s">
        <v>403</v>
      </c>
      <c r="AJ431" s="12" t="s">
        <v>376</v>
      </c>
      <c r="AK431" s="12" t="s">
        <v>368</v>
      </c>
      <c r="AL431" s="12">
        <v>14</v>
      </c>
      <c r="AM431" s="12" t="s">
        <v>404</v>
      </c>
      <c r="AN431" s="12" t="s">
        <v>405</v>
      </c>
    </row>
    <row r="432" spans="1:40" ht="15" customHeight="1" x14ac:dyDescent="0.25">
      <c r="A432" s="15">
        <v>131080018</v>
      </c>
      <c r="B432" s="15" t="s">
        <v>580</v>
      </c>
      <c r="C432" s="12" t="s">
        <v>583</v>
      </c>
      <c r="D432" s="12" t="s">
        <v>173</v>
      </c>
      <c r="E432" s="15" t="s">
        <v>51</v>
      </c>
      <c r="F432" s="9">
        <v>8</v>
      </c>
      <c r="G432" s="17" t="s">
        <v>280</v>
      </c>
      <c r="H432" s="9" t="s">
        <v>24</v>
      </c>
      <c r="I432" s="15" t="s">
        <v>224</v>
      </c>
      <c r="J432" s="18" t="s">
        <v>328</v>
      </c>
      <c r="K432" s="15" t="s">
        <v>223</v>
      </c>
      <c r="L432" s="4">
        <v>45.545433000000003</v>
      </c>
      <c r="M432" s="12">
        <v>2.2820200000000002</v>
      </c>
      <c r="N432" s="11">
        <v>41187</v>
      </c>
      <c r="O432" s="7" t="s">
        <v>159</v>
      </c>
      <c r="P432" s="31">
        <v>39</v>
      </c>
      <c r="Q432" s="15">
        <v>7</v>
      </c>
      <c r="R432" s="15" t="s">
        <v>11</v>
      </c>
      <c r="S432" s="48" t="s">
        <v>161</v>
      </c>
      <c r="T432" s="53" t="s">
        <v>161</v>
      </c>
      <c r="U432" s="12">
        <f t="shared" si="26"/>
        <v>39</v>
      </c>
      <c r="V432" s="12">
        <f t="shared" si="27"/>
        <v>7</v>
      </c>
      <c r="W432" s="12">
        <f t="shared" si="28"/>
        <v>0.79591836734693877</v>
      </c>
      <c r="X432" s="12">
        <f t="shared" si="29"/>
        <v>2.0408163265306121E-2</v>
      </c>
      <c r="Y432" s="12">
        <v>11.63</v>
      </c>
      <c r="AA432" s="11"/>
      <c r="AB432" s="31">
        <v>133381</v>
      </c>
      <c r="AC432" s="12" t="s">
        <v>574</v>
      </c>
      <c r="AD432" s="12" t="s">
        <v>280</v>
      </c>
      <c r="AE432" s="12" t="s">
        <v>537</v>
      </c>
      <c r="AF432" s="12" t="s">
        <v>538</v>
      </c>
      <c r="AG432" s="12" t="s">
        <v>402</v>
      </c>
      <c r="AH432" s="12" t="s">
        <v>374</v>
      </c>
      <c r="AI432" s="12" t="s">
        <v>403</v>
      </c>
      <c r="AJ432" s="12" t="s">
        <v>376</v>
      </c>
      <c r="AK432" s="12" t="s">
        <v>368</v>
      </c>
      <c r="AL432" s="12">
        <v>14</v>
      </c>
      <c r="AM432" s="12" t="s">
        <v>404</v>
      </c>
      <c r="AN432" s="12" t="s">
        <v>405</v>
      </c>
    </row>
    <row r="433" spans="1:40" ht="15" customHeight="1" x14ac:dyDescent="0.25">
      <c r="A433" s="15">
        <v>131080018</v>
      </c>
      <c r="B433" s="15" t="s">
        <v>580</v>
      </c>
      <c r="C433" s="12" t="s">
        <v>583</v>
      </c>
      <c r="D433" s="12" t="s">
        <v>173</v>
      </c>
      <c r="E433" s="15" t="s">
        <v>51</v>
      </c>
      <c r="F433" s="9">
        <v>8</v>
      </c>
      <c r="G433" s="17" t="s">
        <v>280</v>
      </c>
      <c r="H433" s="9" t="s">
        <v>24</v>
      </c>
      <c r="I433" s="15" t="s">
        <v>224</v>
      </c>
      <c r="J433" s="18" t="s">
        <v>328</v>
      </c>
      <c r="K433" s="15" t="s">
        <v>223</v>
      </c>
      <c r="L433" s="4">
        <v>45.545433000000003</v>
      </c>
      <c r="M433" s="12">
        <v>2.2820200000000002</v>
      </c>
      <c r="N433" s="11">
        <v>41187</v>
      </c>
      <c r="O433" s="7" t="s">
        <v>17</v>
      </c>
      <c r="P433" s="31">
        <v>46</v>
      </c>
      <c r="Q433" s="12">
        <v>12</v>
      </c>
      <c r="R433" s="15" t="s">
        <v>11</v>
      </c>
      <c r="S433" s="48" t="s">
        <v>161</v>
      </c>
      <c r="T433" s="53" t="s">
        <v>161</v>
      </c>
      <c r="U433" s="12">
        <f t="shared" si="26"/>
        <v>46</v>
      </c>
      <c r="V433" s="12">
        <f t="shared" si="27"/>
        <v>12</v>
      </c>
      <c r="W433" s="12">
        <f t="shared" si="28"/>
        <v>0.31944444444444442</v>
      </c>
      <c r="X433" s="12">
        <f t="shared" si="29"/>
        <v>6.9444444444444441E-3</v>
      </c>
      <c r="Y433" s="12">
        <v>11.63</v>
      </c>
      <c r="AA433" s="11"/>
      <c r="AB433" s="31">
        <v>133381</v>
      </c>
      <c r="AC433" s="12" t="s">
        <v>574</v>
      </c>
      <c r="AD433" s="12" t="s">
        <v>280</v>
      </c>
      <c r="AE433" s="12" t="s">
        <v>537</v>
      </c>
      <c r="AF433" s="12" t="s">
        <v>538</v>
      </c>
      <c r="AG433" s="12" t="s">
        <v>402</v>
      </c>
      <c r="AH433" s="12" t="s">
        <v>374</v>
      </c>
      <c r="AI433" s="12" t="s">
        <v>403</v>
      </c>
      <c r="AJ433" s="12" t="s">
        <v>376</v>
      </c>
      <c r="AK433" s="12" t="s">
        <v>368</v>
      </c>
      <c r="AL433" s="12">
        <v>14</v>
      </c>
      <c r="AM433" s="12" t="s">
        <v>404</v>
      </c>
      <c r="AN433" s="12" t="s">
        <v>405</v>
      </c>
    </row>
    <row r="434" spans="1:40" ht="15" customHeight="1" x14ac:dyDescent="0.25">
      <c r="A434" s="12">
        <v>131080018</v>
      </c>
      <c r="B434" s="15" t="s">
        <v>580</v>
      </c>
      <c r="C434" s="12" t="s">
        <v>583</v>
      </c>
      <c r="D434" s="12" t="s">
        <v>173</v>
      </c>
      <c r="E434" s="12" t="s">
        <v>51</v>
      </c>
      <c r="F434" s="10">
        <v>8</v>
      </c>
      <c r="G434" s="17" t="s">
        <v>280</v>
      </c>
      <c r="H434" s="9" t="s">
        <v>24</v>
      </c>
      <c r="I434" s="15" t="s">
        <v>224</v>
      </c>
      <c r="J434" s="18" t="s">
        <v>328</v>
      </c>
      <c r="K434" s="15" t="s">
        <v>223</v>
      </c>
      <c r="L434" s="4">
        <v>45.545433000000003</v>
      </c>
      <c r="M434" s="12">
        <v>2.2820200000000002</v>
      </c>
      <c r="N434" s="11">
        <v>41187.51666666667</v>
      </c>
      <c r="O434" s="6" t="s">
        <v>162</v>
      </c>
      <c r="P434" s="29">
        <v>4.3</v>
      </c>
      <c r="Q434" s="54" t="s">
        <v>161</v>
      </c>
      <c r="R434" s="15" t="s">
        <v>148</v>
      </c>
      <c r="S434" s="16" t="s">
        <v>601</v>
      </c>
      <c r="T434" s="53" t="s">
        <v>161</v>
      </c>
      <c r="U434" s="12">
        <f t="shared" si="26"/>
        <v>4.3</v>
      </c>
      <c r="V434" s="12">
        <f t="shared" si="27"/>
        <v>2.15</v>
      </c>
      <c r="W434" s="12">
        <f t="shared" si="28"/>
        <v>0.93023255813953487</v>
      </c>
      <c r="X434" s="12">
        <f t="shared" si="29"/>
        <v>0.2163331530557058</v>
      </c>
      <c r="AA434" s="12"/>
      <c r="AC434" s="12" t="s">
        <v>180</v>
      </c>
      <c r="AD434" s="12" t="s">
        <v>280</v>
      </c>
      <c r="AE434" s="12" t="s">
        <v>537</v>
      </c>
      <c r="AF434" s="12" t="s">
        <v>538</v>
      </c>
      <c r="AG434" s="12" t="s">
        <v>402</v>
      </c>
      <c r="AH434" s="12" t="s">
        <v>374</v>
      </c>
      <c r="AI434" s="12" t="s">
        <v>403</v>
      </c>
      <c r="AJ434" s="12" t="s">
        <v>376</v>
      </c>
      <c r="AK434" s="12" t="s">
        <v>368</v>
      </c>
      <c r="AL434" s="12">
        <v>14</v>
      </c>
      <c r="AM434" s="12" t="s">
        <v>404</v>
      </c>
      <c r="AN434" s="12" t="s">
        <v>405</v>
      </c>
    </row>
    <row r="435" spans="1:40" ht="15" customHeight="1" x14ac:dyDescent="0.25">
      <c r="A435" s="12">
        <v>131080018</v>
      </c>
      <c r="B435" s="15" t="s">
        <v>580</v>
      </c>
      <c r="C435" s="12" t="s">
        <v>583</v>
      </c>
      <c r="D435" s="12" t="s">
        <v>173</v>
      </c>
      <c r="E435" s="12" t="s">
        <v>51</v>
      </c>
      <c r="F435" s="10">
        <v>8</v>
      </c>
      <c r="G435" s="17" t="s">
        <v>280</v>
      </c>
      <c r="H435" s="9" t="s">
        <v>24</v>
      </c>
      <c r="I435" s="15" t="s">
        <v>224</v>
      </c>
      <c r="J435" s="18" t="s">
        <v>328</v>
      </c>
      <c r="K435" s="15" t="s">
        <v>223</v>
      </c>
      <c r="L435" s="4">
        <v>45.545433000000003</v>
      </c>
      <c r="M435" s="12">
        <v>2.2820200000000002</v>
      </c>
      <c r="N435" s="11">
        <v>41187.51666666667</v>
      </c>
      <c r="O435" s="6" t="s">
        <v>57</v>
      </c>
      <c r="P435" s="29">
        <v>8.7200000000000006</v>
      </c>
      <c r="Q435" s="54" t="s">
        <v>161</v>
      </c>
      <c r="R435" s="15" t="s">
        <v>11</v>
      </c>
      <c r="S435" s="16" t="s">
        <v>601</v>
      </c>
      <c r="T435" s="53" t="s">
        <v>161</v>
      </c>
      <c r="U435" s="12">
        <f t="shared" si="26"/>
        <v>8.7200000000000006</v>
      </c>
      <c r="V435" s="12">
        <f t="shared" si="27"/>
        <v>4.3600000000000003</v>
      </c>
      <c r="W435" s="12">
        <f t="shared" si="28"/>
        <v>0.4587155963302752</v>
      </c>
      <c r="X435" s="12">
        <f t="shared" si="29"/>
        <v>5.2604999579159997E-2</v>
      </c>
      <c r="AA435" s="12"/>
      <c r="AC435" s="12" t="s">
        <v>179</v>
      </c>
      <c r="AD435" s="12" t="s">
        <v>280</v>
      </c>
      <c r="AE435" s="12" t="s">
        <v>537</v>
      </c>
      <c r="AF435" s="12" t="s">
        <v>538</v>
      </c>
      <c r="AG435" s="12" t="s">
        <v>402</v>
      </c>
      <c r="AH435" s="12" t="s">
        <v>374</v>
      </c>
      <c r="AI435" s="12" t="s">
        <v>403</v>
      </c>
      <c r="AJ435" s="12" t="s">
        <v>376</v>
      </c>
      <c r="AK435" s="12" t="s">
        <v>368</v>
      </c>
      <c r="AL435" s="12">
        <v>14</v>
      </c>
      <c r="AM435" s="12" t="s">
        <v>404</v>
      </c>
      <c r="AN435" s="12" t="s">
        <v>405</v>
      </c>
    </row>
    <row r="436" spans="1:40" ht="15" customHeight="1" x14ac:dyDescent="0.25">
      <c r="A436" s="12">
        <v>131080018</v>
      </c>
      <c r="B436" s="15" t="s">
        <v>580</v>
      </c>
      <c r="C436" s="12" t="s">
        <v>583</v>
      </c>
      <c r="D436" s="12" t="s">
        <v>173</v>
      </c>
      <c r="E436" s="12" t="s">
        <v>51</v>
      </c>
      <c r="F436" s="10">
        <v>8</v>
      </c>
      <c r="G436" s="17" t="s">
        <v>280</v>
      </c>
      <c r="H436" s="9" t="s">
        <v>24</v>
      </c>
      <c r="I436" s="15" t="s">
        <v>224</v>
      </c>
      <c r="J436" s="18" t="s">
        <v>328</v>
      </c>
      <c r="K436" s="15" t="s">
        <v>223</v>
      </c>
      <c r="L436" s="4">
        <v>45.545433000000003</v>
      </c>
      <c r="M436" s="12">
        <v>2.2820200000000002</v>
      </c>
      <c r="N436" s="11">
        <v>41187.51666666667</v>
      </c>
      <c r="O436" s="6" t="s">
        <v>12</v>
      </c>
      <c r="P436" s="29">
        <v>12.3</v>
      </c>
      <c r="Q436" s="54" t="s">
        <v>161</v>
      </c>
      <c r="R436" s="12" t="s">
        <v>11</v>
      </c>
      <c r="S436" s="16" t="s">
        <v>601</v>
      </c>
      <c r="T436" s="53" t="s">
        <v>161</v>
      </c>
      <c r="U436" s="12">
        <f t="shared" si="26"/>
        <v>12.3</v>
      </c>
      <c r="V436" s="12">
        <f t="shared" si="27"/>
        <v>6.15</v>
      </c>
      <c r="W436" s="12">
        <f t="shared" si="28"/>
        <v>0.32520325203252032</v>
      </c>
      <c r="X436" s="12">
        <f t="shared" si="29"/>
        <v>2.6439288783131731E-2</v>
      </c>
      <c r="AA436" s="12"/>
      <c r="AC436" s="12" t="s">
        <v>179</v>
      </c>
      <c r="AD436" s="12" t="s">
        <v>280</v>
      </c>
      <c r="AE436" s="12" t="s">
        <v>537</v>
      </c>
      <c r="AF436" s="12" t="s">
        <v>538</v>
      </c>
      <c r="AG436" s="12" t="s">
        <v>402</v>
      </c>
      <c r="AH436" s="12" t="s">
        <v>374</v>
      </c>
      <c r="AI436" s="12" t="s">
        <v>403</v>
      </c>
      <c r="AJ436" s="12" t="s">
        <v>376</v>
      </c>
      <c r="AK436" s="12" t="s">
        <v>368</v>
      </c>
      <c r="AL436" s="12">
        <v>14</v>
      </c>
      <c r="AM436" s="12" t="s">
        <v>404</v>
      </c>
      <c r="AN436" s="12" t="s">
        <v>405</v>
      </c>
    </row>
    <row r="437" spans="1:40" ht="15" customHeight="1" x14ac:dyDescent="0.25">
      <c r="A437" s="12">
        <v>131080018</v>
      </c>
      <c r="B437" s="15" t="s">
        <v>580</v>
      </c>
      <c r="C437" s="12" t="s">
        <v>583</v>
      </c>
      <c r="D437" s="12" t="s">
        <v>173</v>
      </c>
      <c r="E437" s="12" t="s">
        <v>51</v>
      </c>
      <c r="F437" s="10">
        <v>8</v>
      </c>
      <c r="G437" s="17" t="s">
        <v>280</v>
      </c>
      <c r="H437" s="9" t="s">
        <v>24</v>
      </c>
      <c r="I437" s="15" t="s">
        <v>224</v>
      </c>
      <c r="J437" s="18" t="s">
        <v>328</v>
      </c>
      <c r="K437" s="15" t="s">
        <v>223</v>
      </c>
      <c r="L437" s="4">
        <v>45.545433000000003</v>
      </c>
      <c r="M437" s="12">
        <v>2.2820200000000002</v>
      </c>
      <c r="N437" s="11">
        <v>41187.51666666667</v>
      </c>
      <c r="O437" s="6" t="s">
        <v>61</v>
      </c>
      <c r="P437" s="29">
        <v>12.8</v>
      </c>
      <c r="Q437" s="54" t="s">
        <v>161</v>
      </c>
      <c r="R437" s="15" t="s">
        <v>11</v>
      </c>
      <c r="S437" s="16" t="s">
        <v>601</v>
      </c>
      <c r="T437" s="53" t="s">
        <v>161</v>
      </c>
      <c r="U437" s="12">
        <f t="shared" si="26"/>
        <v>12.8</v>
      </c>
      <c r="V437" s="12">
        <f t="shared" si="27"/>
        <v>6.4</v>
      </c>
      <c r="W437" s="12">
        <f t="shared" si="28"/>
        <v>0.31249999999999994</v>
      </c>
      <c r="X437" s="12">
        <f t="shared" si="29"/>
        <v>2.4414062499999997E-2</v>
      </c>
      <c r="AA437" s="12"/>
      <c r="AC437" s="12" t="s">
        <v>179</v>
      </c>
      <c r="AD437" s="12" t="s">
        <v>280</v>
      </c>
      <c r="AE437" s="12" t="s">
        <v>537</v>
      </c>
      <c r="AF437" s="12" t="s">
        <v>538</v>
      </c>
      <c r="AG437" s="12" t="s">
        <v>402</v>
      </c>
      <c r="AH437" s="12" t="s">
        <v>374</v>
      </c>
      <c r="AI437" s="12" t="s">
        <v>403</v>
      </c>
      <c r="AJ437" s="12" t="s">
        <v>376</v>
      </c>
      <c r="AK437" s="12" t="s">
        <v>368</v>
      </c>
      <c r="AL437" s="12">
        <v>14</v>
      </c>
      <c r="AM437" s="12" t="s">
        <v>404</v>
      </c>
      <c r="AN437" s="12" t="s">
        <v>405</v>
      </c>
    </row>
    <row r="438" spans="1:40" ht="15" customHeight="1" x14ac:dyDescent="0.25">
      <c r="A438" s="12">
        <v>131080018</v>
      </c>
      <c r="B438" s="15" t="s">
        <v>580</v>
      </c>
      <c r="C438" s="12" t="s">
        <v>583</v>
      </c>
      <c r="D438" s="12" t="s">
        <v>173</v>
      </c>
      <c r="E438" s="12" t="s">
        <v>51</v>
      </c>
      <c r="F438" s="10">
        <v>8</v>
      </c>
      <c r="G438" s="17" t="s">
        <v>280</v>
      </c>
      <c r="H438" s="9" t="s">
        <v>24</v>
      </c>
      <c r="I438" s="15" t="s">
        <v>224</v>
      </c>
      <c r="J438" s="18" t="s">
        <v>328</v>
      </c>
      <c r="K438" s="15" t="s">
        <v>223</v>
      </c>
      <c r="L438" s="4">
        <v>45.545433000000003</v>
      </c>
      <c r="M438" s="12">
        <v>2.2820200000000002</v>
      </c>
      <c r="N438" s="11">
        <v>41187.51666666667</v>
      </c>
      <c r="O438" s="6" t="s">
        <v>21</v>
      </c>
      <c r="P438" s="29">
        <v>13.8</v>
      </c>
      <c r="Q438" s="54" t="s">
        <v>161</v>
      </c>
      <c r="R438" s="12" t="s">
        <v>11</v>
      </c>
      <c r="S438" s="16" t="s">
        <v>601</v>
      </c>
      <c r="T438" s="53" t="s">
        <v>161</v>
      </c>
      <c r="U438" s="12">
        <f t="shared" si="26"/>
        <v>13.8</v>
      </c>
      <c r="V438" s="12">
        <f t="shared" si="27"/>
        <v>6.9</v>
      </c>
      <c r="W438" s="12">
        <f t="shared" si="28"/>
        <v>0.28985507246376807</v>
      </c>
      <c r="X438" s="12">
        <f t="shared" si="29"/>
        <v>2.1003990758244065E-2</v>
      </c>
      <c r="AA438" s="12"/>
      <c r="AC438" s="12" t="s">
        <v>179</v>
      </c>
      <c r="AD438" s="12" t="s">
        <v>280</v>
      </c>
      <c r="AE438" s="12" t="s">
        <v>537</v>
      </c>
      <c r="AF438" s="12" t="s">
        <v>538</v>
      </c>
      <c r="AG438" s="12" t="s">
        <v>402</v>
      </c>
      <c r="AH438" s="12" t="s">
        <v>374</v>
      </c>
      <c r="AI438" s="12" t="s">
        <v>403</v>
      </c>
      <c r="AJ438" s="12" t="s">
        <v>376</v>
      </c>
      <c r="AK438" s="12" t="s">
        <v>368</v>
      </c>
      <c r="AL438" s="12">
        <v>14</v>
      </c>
      <c r="AM438" s="12" t="s">
        <v>404</v>
      </c>
      <c r="AN438" s="12" t="s">
        <v>405</v>
      </c>
    </row>
    <row r="439" spans="1:40" ht="15" customHeight="1" x14ac:dyDescent="0.25">
      <c r="A439" s="12">
        <v>131080018</v>
      </c>
      <c r="B439" s="15" t="s">
        <v>580</v>
      </c>
      <c r="C439" s="12" t="s">
        <v>583</v>
      </c>
      <c r="D439" s="12" t="s">
        <v>173</v>
      </c>
      <c r="E439" s="12" t="s">
        <v>51</v>
      </c>
      <c r="F439" s="10">
        <v>8</v>
      </c>
      <c r="G439" s="17" t="s">
        <v>280</v>
      </c>
      <c r="H439" s="9" t="s">
        <v>24</v>
      </c>
      <c r="I439" s="15" t="s">
        <v>224</v>
      </c>
      <c r="J439" s="18" t="s">
        <v>328</v>
      </c>
      <c r="K439" s="15" t="s">
        <v>223</v>
      </c>
      <c r="L439" s="4">
        <v>45.545433000000003</v>
      </c>
      <c r="M439" s="12">
        <v>2.2820200000000002</v>
      </c>
      <c r="N439" s="11">
        <v>41187.51666666667</v>
      </c>
      <c r="O439" s="6" t="s">
        <v>55</v>
      </c>
      <c r="P439" s="29">
        <v>14.4</v>
      </c>
      <c r="Q439" s="54" t="s">
        <v>161</v>
      </c>
      <c r="R439" s="15" t="s">
        <v>11</v>
      </c>
      <c r="S439" s="16" t="s">
        <v>601</v>
      </c>
      <c r="T439" s="53" t="s">
        <v>161</v>
      </c>
      <c r="U439" s="12">
        <f t="shared" si="26"/>
        <v>14.4</v>
      </c>
      <c r="V439" s="12">
        <f t="shared" si="27"/>
        <v>7.2</v>
      </c>
      <c r="W439" s="12">
        <f t="shared" si="28"/>
        <v>0.27777777777777779</v>
      </c>
      <c r="X439" s="12">
        <f t="shared" si="29"/>
        <v>1.9290123456790122E-2</v>
      </c>
      <c r="AA439" s="12"/>
      <c r="AC439" s="12" t="s">
        <v>179</v>
      </c>
      <c r="AD439" s="12" t="s">
        <v>280</v>
      </c>
      <c r="AE439" s="12" t="s">
        <v>537</v>
      </c>
      <c r="AF439" s="12" t="s">
        <v>538</v>
      </c>
      <c r="AG439" s="12" t="s">
        <v>402</v>
      </c>
      <c r="AH439" s="12" t="s">
        <v>374</v>
      </c>
      <c r="AI439" s="12" t="s">
        <v>403</v>
      </c>
      <c r="AJ439" s="12" t="s">
        <v>376</v>
      </c>
      <c r="AK439" s="12" t="s">
        <v>368</v>
      </c>
      <c r="AL439" s="12">
        <v>14</v>
      </c>
      <c r="AM439" s="12" t="s">
        <v>404</v>
      </c>
      <c r="AN439" s="12" t="s">
        <v>405</v>
      </c>
    </row>
    <row r="440" spans="1:40" ht="15" customHeight="1" x14ac:dyDescent="0.25">
      <c r="A440" s="12">
        <v>131080018</v>
      </c>
      <c r="B440" s="15" t="s">
        <v>580</v>
      </c>
      <c r="C440" s="12" t="s">
        <v>583</v>
      </c>
      <c r="D440" s="12" t="s">
        <v>173</v>
      </c>
      <c r="E440" s="12" t="s">
        <v>51</v>
      </c>
      <c r="F440" s="10">
        <v>8</v>
      </c>
      <c r="G440" s="17" t="s">
        <v>280</v>
      </c>
      <c r="H440" s="9" t="s">
        <v>24</v>
      </c>
      <c r="I440" s="15" t="s">
        <v>224</v>
      </c>
      <c r="J440" s="18" t="s">
        <v>328</v>
      </c>
      <c r="K440" s="15" t="s">
        <v>223</v>
      </c>
      <c r="L440" s="4">
        <v>45.545433000000003</v>
      </c>
      <c r="M440" s="12">
        <v>2.2820200000000002</v>
      </c>
      <c r="N440" s="11">
        <v>41187.51666666667</v>
      </c>
      <c r="O440" s="6" t="s">
        <v>22</v>
      </c>
      <c r="P440" s="29">
        <v>15.67</v>
      </c>
      <c r="Q440" s="54" t="s">
        <v>161</v>
      </c>
      <c r="R440" s="15" t="s">
        <v>11</v>
      </c>
      <c r="S440" s="16" t="s">
        <v>601</v>
      </c>
      <c r="T440" s="53" t="s">
        <v>161</v>
      </c>
      <c r="U440" s="12">
        <f t="shared" si="26"/>
        <v>15.67</v>
      </c>
      <c r="V440" s="12">
        <f t="shared" si="27"/>
        <v>7.835</v>
      </c>
      <c r="W440" s="12">
        <f t="shared" si="28"/>
        <v>0.25526483726866622</v>
      </c>
      <c r="X440" s="12">
        <f t="shared" si="29"/>
        <v>1.6290034286449664E-2</v>
      </c>
      <c r="AA440" s="12"/>
      <c r="AC440" s="12" t="s">
        <v>179</v>
      </c>
      <c r="AD440" s="12" t="s">
        <v>280</v>
      </c>
      <c r="AE440" s="12" t="s">
        <v>537</v>
      </c>
      <c r="AF440" s="12" t="s">
        <v>538</v>
      </c>
      <c r="AG440" s="12" t="s">
        <v>402</v>
      </c>
      <c r="AH440" s="12" t="s">
        <v>374</v>
      </c>
      <c r="AI440" s="12" t="s">
        <v>403</v>
      </c>
      <c r="AJ440" s="12" t="s">
        <v>376</v>
      </c>
      <c r="AK440" s="12" t="s">
        <v>368</v>
      </c>
      <c r="AL440" s="12">
        <v>14</v>
      </c>
      <c r="AM440" s="12" t="s">
        <v>404</v>
      </c>
      <c r="AN440" s="12" t="s">
        <v>405</v>
      </c>
    </row>
    <row r="441" spans="1:40" ht="15" customHeight="1" x14ac:dyDescent="0.25">
      <c r="A441" s="12">
        <v>131080018</v>
      </c>
      <c r="B441" s="15" t="s">
        <v>580</v>
      </c>
      <c r="C441" s="12" t="s">
        <v>583</v>
      </c>
      <c r="D441" s="12" t="s">
        <v>173</v>
      </c>
      <c r="E441" s="12" t="s">
        <v>51</v>
      </c>
      <c r="F441" s="10">
        <v>8</v>
      </c>
      <c r="G441" s="17" t="s">
        <v>280</v>
      </c>
      <c r="H441" s="9" t="s">
        <v>24</v>
      </c>
      <c r="I441" s="15" t="s">
        <v>224</v>
      </c>
      <c r="J441" s="18" t="s">
        <v>328</v>
      </c>
      <c r="K441" s="15" t="s">
        <v>223</v>
      </c>
      <c r="L441" s="4">
        <v>45.545433000000003</v>
      </c>
      <c r="M441" s="12">
        <v>2.2820200000000002</v>
      </c>
      <c r="N441" s="11">
        <v>41187.51666666667</v>
      </c>
      <c r="O441" s="6" t="s">
        <v>62</v>
      </c>
      <c r="P441" s="29">
        <v>17.7</v>
      </c>
      <c r="Q441" s="54" t="s">
        <v>161</v>
      </c>
      <c r="R441" s="15" t="s">
        <v>11</v>
      </c>
      <c r="S441" s="16" t="s">
        <v>601</v>
      </c>
      <c r="T441" s="53" t="s">
        <v>161</v>
      </c>
      <c r="U441" s="12">
        <f t="shared" si="26"/>
        <v>17.7</v>
      </c>
      <c r="V441" s="12">
        <f t="shared" si="27"/>
        <v>8.85</v>
      </c>
      <c r="W441" s="12">
        <f t="shared" si="28"/>
        <v>0.22598870056497178</v>
      </c>
      <c r="X441" s="12">
        <f t="shared" si="29"/>
        <v>1.2767723195761117E-2</v>
      </c>
      <c r="AA441" s="12"/>
      <c r="AC441" s="12" t="s">
        <v>179</v>
      </c>
      <c r="AD441" s="12" t="s">
        <v>280</v>
      </c>
      <c r="AE441" s="12" t="s">
        <v>537</v>
      </c>
      <c r="AF441" s="12" t="s">
        <v>538</v>
      </c>
      <c r="AG441" s="12" t="s">
        <v>402</v>
      </c>
      <c r="AH441" s="12" t="s">
        <v>374</v>
      </c>
      <c r="AI441" s="12" t="s">
        <v>403</v>
      </c>
      <c r="AJ441" s="12" t="s">
        <v>376</v>
      </c>
      <c r="AK441" s="12" t="s">
        <v>368</v>
      </c>
      <c r="AL441" s="12">
        <v>14</v>
      </c>
      <c r="AM441" s="12" t="s">
        <v>404</v>
      </c>
      <c r="AN441" s="12" t="s">
        <v>405</v>
      </c>
    </row>
    <row r="442" spans="1:40" ht="15" customHeight="1" x14ac:dyDescent="0.25">
      <c r="A442" s="12">
        <v>131080018</v>
      </c>
      <c r="B442" s="15" t="s">
        <v>580</v>
      </c>
      <c r="C442" s="12" t="s">
        <v>583</v>
      </c>
      <c r="D442" s="12" t="s">
        <v>173</v>
      </c>
      <c r="E442" s="12" t="s">
        <v>51</v>
      </c>
      <c r="F442" s="10">
        <v>8</v>
      </c>
      <c r="G442" s="17" t="s">
        <v>280</v>
      </c>
      <c r="H442" s="9" t="s">
        <v>24</v>
      </c>
      <c r="I442" s="15" t="s">
        <v>224</v>
      </c>
      <c r="J442" s="18" t="s">
        <v>328</v>
      </c>
      <c r="K442" s="15" t="s">
        <v>223</v>
      </c>
      <c r="L442" s="4">
        <v>45.545433000000003</v>
      </c>
      <c r="M442" s="12">
        <v>2.2820200000000002</v>
      </c>
      <c r="N442" s="11">
        <v>41187.51666666667</v>
      </c>
      <c r="O442" s="6" t="s">
        <v>56</v>
      </c>
      <c r="P442" s="29">
        <v>18.400000000000002</v>
      </c>
      <c r="Q442" s="54" t="s">
        <v>161</v>
      </c>
      <c r="R442" s="12" t="s">
        <v>11</v>
      </c>
      <c r="S442" s="16" t="s">
        <v>601</v>
      </c>
      <c r="T442" s="53" t="s">
        <v>161</v>
      </c>
      <c r="U442" s="12">
        <f t="shared" si="26"/>
        <v>18.400000000000002</v>
      </c>
      <c r="V442" s="12">
        <f t="shared" si="27"/>
        <v>9.2000000000000011</v>
      </c>
      <c r="W442" s="12">
        <f t="shared" si="28"/>
        <v>0.21739130434782608</v>
      </c>
      <c r="X442" s="12">
        <f t="shared" si="29"/>
        <v>1.1814744801512286E-2</v>
      </c>
      <c r="AA442" s="12"/>
      <c r="AC442" s="12" t="s">
        <v>179</v>
      </c>
      <c r="AD442" s="12" t="s">
        <v>280</v>
      </c>
      <c r="AE442" s="12" t="s">
        <v>537</v>
      </c>
      <c r="AF442" s="12" t="s">
        <v>538</v>
      </c>
      <c r="AG442" s="12" t="s">
        <v>402</v>
      </c>
      <c r="AH442" s="12" t="s">
        <v>374</v>
      </c>
      <c r="AI442" s="12" t="s">
        <v>403</v>
      </c>
      <c r="AJ442" s="12" t="s">
        <v>376</v>
      </c>
      <c r="AK442" s="12" t="s">
        <v>368</v>
      </c>
      <c r="AL442" s="12">
        <v>14</v>
      </c>
      <c r="AM442" s="12" t="s">
        <v>404</v>
      </c>
      <c r="AN442" s="12" t="s">
        <v>405</v>
      </c>
    </row>
    <row r="443" spans="1:40" ht="15" customHeight="1" x14ac:dyDescent="0.25">
      <c r="A443" s="12">
        <v>131080018</v>
      </c>
      <c r="B443" s="15" t="s">
        <v>580</v>
      </c>
      <c r="C443" s="12" t="s">
        <v>583</v>
      </c>
      <c r="D443" s="12" t="s">
        <v>173</v>
      </c>
      <c r="E443" s="12" t="s">
        <v>51</v>
      </c>
      <c r="F443" s="10">
        <v>8</v>
      </c>
      <c r="G443" s="17" t="s">
        <v>280</v>
      </c>
      <c r="H443" s="9" t="s">
        <v>24</v>
      </c>
      <c r="I443" s="15" t="s">
        <v>224</v>
      </c>
      <c r="J443" s="18" t="s">
        <v>328</v>
      </c>
      <c r="K443" s="15" t="s">
        <v>223</v>
      </c>
      <c r="L443" s="4">
        <v>45.545433000000003</v>
      </c>
      <c r="M443" s="12">
        <v>2.2820200000000002</v>
      </c>
      <c r="N443" s="11">
        <v>41187.51666666667</v>
      </c>
      <c r="O443" s="6" t="s">
        <v>19</v>
      </c>
      <c r="P443" s="29">
        <v>19.400000000000002</v>
      </c>
      <c r="Q443" s="54" t="s">
        <v>161</v>
      </c>
      <c r="R443" s="12" t="s">
        <v>11</v>
      </c>
      <c r="S443" s="16" t="s">
        <v>601</v>
      </c>
      <c r="T443" s="53" t="s">
        <v>161</v>
      </c>
      <c r="U443" s="12">
        <f t="shared" si="26"/>
        <v>19.400000000000002</v>
      </c>
      <c r="V443" s="12">
        <f t="shared" si="27"/>
        <v>9.7000000000000011</v>
      </c>
      <c r="W443" s="12">
        <f t="shared" si="28"/>
        <v>0.20618556701030927</v>
      </c>
      <c r="X443" s="12">
        <f t="shared" si="29"/>
        <v>1.0628122010840683E-2</v>
      </c>
      <c r="AA443" s="12"/>
      <c r="AC443" s="12" t="s">
        <v>179</v>
      </c>
      <c r="AD443" s="12" t="s">
        <v>280</v>
      </c>
      <c r="AE443" s="12" t="s">
        <v>537</v>
      </c>
      <c r="AF443" s="12" t="s">
        <v>538</v>
      </c>
      <c r="AG443" s="12" t="s">
        <v>402</v>
      </c>
      <c r="AH443" s="12" t="s">
        <v>374</v>
      </c>
      <c r="AI443" s="12" t="s">
        <v>403</v>
      </c>
      <c r="AJ443" s="12" t="s">
        <v>376</v>
      </c>
      <c r="AK443" s="12" t="s">
        <v>368</v>
      </c>
      <c r="AL443" s="12">
        <v>14</v>
      </c>
      <c r="AM443" s="12" t="s">
        <v>404</v>
      </c>
      <c r="AN443" s="12" t="s">
        <v>405</v>
      </c>
    </row>
    <row r="444" spans="1:40" ht="15" customHeight="1" x14ac:dyDescent="0.25">
      <c r="A444" s="12">
        <v>131080018</v>
      </c>
      <c r="B444" s="15" t="s">
        <v>580</v>
      </c>
      <c r="C444" s="12" t="s">
        <v>583</v>
      </c>
      <c r="D444" s="12" t="s">
        <v>173</v>
      </c>
      <c r="E444" s="12" t="s">
        <v>51</v>
      </c>
      <c r="F444" s="10">
        <v>8</v>
      </c>
      <c r="G444" s="17" t="s">
        <v>280</v>
      </c>
      <c r="H444" s="9" t="s">
        <v>24</v>
      </c>
      <c r="I444" s="15" t="s">
        <v>224</v>
      </c>
      <c r="J444" s="18" t="s">
        <v>328</v>
      </c>
      <c r="K444" s="15" t="s">
        <v>223</v>
      </c>
      <c r="L444" s="4">
        <v>45.545433000000003</v>
      </c>
      <c r="M444" s="12">
        <v>2.2820200000000002</v>
      </c>
      <c r="N444" s="11">
        <v>41187.51666666667</v>
      </c>
      <c r="O444" s="6" t="s">
        <v>58</v>
      </c>
      <c r="P444" s="29">
        <v>35.200000000000003</v>
      </c>
      <c r="Q444" s="54" t="s">
        <v>161</v>
      </c>
      <c r="R444" s="15" t="s">
        <v>11</v>
      </c>
      <c r="S444" s="16" t="s">
        <v>601</v>
      </c>
      <c r="T444" s="53" t="s">
        <v>161</v>
      </c>
      <c r="U444" s="12">
        <f t="shared" si="26"/>
        <v>35.200000000000003</v>
      </c>
      <c r="V444" s="12">
        <f t="shared" si="27"/>
        <v>17.600000000000001</v>
      </c>
      <c r="W444" s="12">
        <f t="shared" si="28"/>
        <v>0.11363636363636363</v>
      </c>
      <c r="X444" s="12">
        <f t="shared" si="29"/>
        <v>3.2283057851239666E-3</v>
      </c>
      <c r="AA444" s="12"/>
      <c r="AC444" s="12" t="s">
        <v>179</v>
      </c>
      <c r="AD444" s="12" t="s">
        <v>280</v>
      </c>
      <c r="AE444" s="12" t="s">
        <v>537</v>
      </c>
      <c r="AF444" s="12" t="s">
        <v>538</v>
      </c>
      <c r="AG444" s="12" t="s">
        <v>402</v>
      </c>
      <c r="AH444" s="12" t="s">
        <v>374</v>
      </c>
      <c r="AI444" s="12" t="s">
        <v>403</v>
      </c>
      <c r="AJ444" s="12" t="s">
        <v>376</v>
      </c>
      <c r="AK444" s="12" t="s">
        <v>368</v>
      </c>
      <c r="AL444" s="12">
        <v>14</v>
      </c>
      <c r="AM444" s="12" t="s">
        <v>404</v>
      </c>
      <c r="AN444" s="12" t="s">
        <v>405</v>
      </c>
    </row>
    <row r="445" spans="1:40" ht="15" customHeight="1" x14ac:dyDescent="0.25">
      <c r="A445" s="12">
        <v>131080018</v>
      </c>
      <c r="B445" s="15" t="s">
        <v>580</v>
      </c>
      <c r="C445" s="12" t="s">
        <v>583</v>
      </c>
      <c r="D445" s="12" t="s">
        <v>173</v>
      </c>
      <c r="E445" s="12" t="s">
        <v>51</v>
      </c>
      <c r="F445" s="10">
        <v>8</v>
      </c>
      <c r="G445" s="17" t="s">
        <v>280</v>
      </c>
      <c r="H445" s="9" t="s">
        <v>24</v>
      </c>
      <c r="I445" s="15" t="s">
        <v>224</v>
      </c>
      <c r="J445" s="18" t="s">
        <v>328</v>
      </c>
      <c r="K445" s="15" t="s">
        <v>223</v>
      </c>
      <c r="L445" s="4">
        <v>45.545433000000003</v>
      </c>
      <c r="M445" s="12">
        <v>2.2820200000000002</v>
      </c>
      <c r="N445" s="11">
        <v>41187.51666666667</v>
      </c>
      <c r="O445" s="6" t="s">
        <v>59</v>
      </c>
      <c r="P445" s="29">
        <v>36.9</v>
      </c>
      <c r="Q445" s="54" t="s">
        <v>161</v>
      </c>
      <c r="R445" s="15" t="s">
        <v>11</v>
      </c>
      <c r="S445" s="16" t="s">
        <v>601</v>
      </c>
      <c r="T445" s="53" t="s">
        <v>161</v>
      </c>
      <c r="U445" s="12">
        <f t="shared" si="26"/>
        <v>36.9</v>
      </c>
      <c r="V445" s="12">
        <f t="shared" si="27"/>
        <v>18.45</v>
      </c>
      <c r="W445" s="12">
        <f t="shared" si="28"/>
        <v>0.10840108401084012</v>
      </c>
      <c r="X445" s="12">
        <f t="shared" si="29"/>
        <v>2.9376987536813039E-3</v>
      </c>
      <c r="AA445" s="12"/>
      <c r="AC445" s="12" t="s">
        <v>179</v>
      </c>
      <c r="AD445" s="12" t="s">
        <v>280</v>
      </c>
      <c r="AE445" s="12" t="s">
        <v>537</v>
      </c>
      <c r="AF445" s="12" t="s">
        <v>538</v>
      </c>
      <c r="AG445" s="12" t="s">
        <v>402</v>
      </c>
      <c r="AH445" s="12" t="s">
        <v>374</v>
      </c>
      <c r="AI445" s="12" t="s">
        <v>403</v>
      </c>
      <c r="AJ445" s="12" t="s">
        <v>376</v>
      </c>
      <c r="AK445" s="12" t="s">
        <v>368</v>
      </c>
      <c r="AL445" s="12">
        <v>14</v>
      </c>
      <c r="AM445" s="12" t="s">
        <v>404</v>
      </c>
      <c r="AN445" s="12" t="s">
        <v>405</v>
      </c>
    </row>
    <row r="446" spans="1:40" ht="15" customHeight="1" x14ac:dyDescent="0.25">
      <c r="A446" s="12">
        <v>131080018</v>
      </c>
      <c r="B446" s="15" t="s">
        <v>580</v>
      </c>
      <c r="C446" s="12" t="s">
        <v>583</v>
      </c>
      <c r="D446" s="12" t="s">
        <v>173</v>
      </c>
      <c r="E446" s="12" t="s">
        <v>51</v>
      </c>
      <c r="F446" s="10">
        <v>8</v>
      </c>
      <c r="G446" s="17" t="s">
        <v>280</v>
      </c>
      <c r="H446" s="9" t="s">
        <v>24</v>
      </c>
      <c r="I446" s="15" t="s">
        <v>224</v>
      </c>
      <c r="J446" s="18" t="s">
        <v>328</v>
      </c>
      <c r="K446" s="15" t="s">
        <v>223</v>
      </c>
      <c r="L446" s="4">
        <v>45.545433000000003</v>
      </c>
      <c r="M446" s="12">
        <v>2.2820200000000002</v>
      </c>
      <c r="N446" s="11">
        <v>41187.51666666667</v>
      </c>
      <c r="O446" s="6" t="s">
        <v>60</v>
      </c>
      <c r="P446" s="29">
        <v>56</v>
      </c>
      <c r="Q446" s="54" t="s">
        <v>161</v>
      </c>
      <c r="R446" s="15" t="s">
        <v>11</v>
      </c>
      <c r="S446" s="16" t="s">
        <v>601</v>
      </c>
      <c r="T446" s="53" t="s">
        <v>161</v>
      </c>
      <c r="U446" s="12">
        <f t="shared" si="26"/>
        <v>56</v>
      </c>
      <c r="V446" s="12">
        <f t="shared" si="27"/>
        <v>28</v>
      </c>
      <c r="W446" s="12">
        <f t="shared" si="28"/>
        <v>7.1428571428571425E-2</v>
      </c>
      <c r="X446" s="12">
        <f t="shared" si="29"/>
        <v>1.2755102040816326E-3</v>
      </c>
      <c r="AA446" s="12"/>
      <c r="AC446" s="12" t="s">
        <v>179</v>
      </c>
      <c r="AD446" s="12" t="s">
        <v>280</v>
      </c>
      <c r="AE446" s="12" t="s">
        <v>537</v>
      </c>
      <c r="AF446" s="12" t="s">
        <v>538</v>
      </c>
      <c r="AG446" s="12" t="s">
        <v>402</v>
      </c>
      <c r="AH446" s="12" t="s">
        <v>374</v>
      </c>
      <c r="AI446" s="12" t="s">
        <v>403</v>
      </c>
      <c r="AJ446" s="12" t="s">
        <v>376</v>
      </c>
      <c r="AK446" s="12" t="s">
        <v>368</v>
      </c>
      <c r="AL446" s="12">
        <v>14</v>
      </c>
      <c r="AM446" s="12" t="s">
        <v>404</v>
      </c>
      <c r="AN446" s="12" t="s">
        <v>405</v>
      </c>
    </row>
    <row r="447" spans="1:40" ht="15" customHeight="1" x14ac:dyDescent="0.25">
      <c r="A447" s="12">
        <v>131080018</v>
      </c>
      <c r="B447" s="15" t="s">
        <v>580</v>
      </c>
      <c r="C447" s="12" t="s">
        <v>583</v>
      </c>
      <c r="D447" s="12" t="s">
        <v>173</v>
      </c>
      <c r="E447" s="12" t="s">
        <v>51</v>
      </c>
      <c r="F447" s="10">
        <v>8</v>
      </c>
      <c r="G447" s="17" t="s">
        <v>280</v>
      </c>
      <c r="H447" s="9" t="s">
        <v>24</v>
      </c>
      <c r="I447" s="15" t="s">
        <v>224</v>
      </c>
      <c r="J447" s="18" t="s">
        <v>328</v>
      </c>
      <c r="K447" s="15" t="s">
        <v>223</v>
      </c>
      <c r="L447" s="4">
        <v>45.545433000000003</v>
      </c>
      <c r="M447" s="12">
        <v>2.2820200000000002</v>
      </c>
      <c r="N447" s="11">
        <v>41187.51666666667</v>
      </c>
      <c r="O447" s="6" t="s">
        <v>63</v>
      </c>
      <c r="P447" s="29">
        <v>57.9</v>
      </c>
      <c r="Q447" s="12">
        <v>8.9050200000000004</v>
      </c>
      <c r="R447" s="15" t="s">
        <v>64</v>
      </c>
      <c r="S447" s="48" t="s">
        <v>161</v>
      </c>
      <c r="T447" s="53" t="s">
        <v>161</v>
      </c>
      <c r="U447" s="12">
        <f t="shared" si="26"/>
        <v>57.9</v>
      </c>
      <c r="V447" s="12">
        <f t="shared" si="27"/>
        <v>8.9050200000000004</v>
      </c>
      <c r="W447" s="12">
        <f t="shared" si="28"/>
        <v>0.7301444112619121</v>
      </c>
      <c r="X447" s="12">
        <f t="shared" si="29"/>
        <v>1.2610438881898308E-2</v>
      </c>
      <c r="AA447" s="12"/>
      <c r="AC447" s="12" t="s">
        <v>179</v>
      </c>
      <c r="AD447" s="12" t="s">
        <v>280</v>
      </c>
      <c r="AE447" s="12" t="s">
        <v>537</v>
      </c>
      <c r="AF447" s="12" t="s">
        <v>538</v>
      </c>
      <c r="AG447" s="12" t="s">
        <v>402</v>
      </c>
      <c r="AH447" s="12" t="s">
        <v>374</v>
      </c>
      <c r="AI447" s="12" t="s">
        <v>403</v>
      </c>
      <c r="AJ447" s="12" t="s">
        <v>376</v>
      </c>
      <c r="AK447" s="12" t="s">
        <v>368</v>
      </c>
      <c r="AL447" s="12">
        <v>14</v>
      </c>
      <c r="AM447" s="12" t="s">
        <v>404</v>
      </c>
      <c r="AN447" s="12" t="s">
        <v>405</v>
      </c>
    </row>
    <row r="448" spans="1:40" ht="15" customHeight="1" x14ac:dyDescent="0.25">
      <c r="A448" s="12">
        <v>131080018</v>
      </c>
      <c r="B448" s="15" t="s">
        <v>580</v>
      </c>
      <c r="C448" s="12" t="s">
        <v>583</v>
      </c>
      <c r="D448" s="12" t="s">
        <v>173</v>
      </c>
      <c r="E448" s="12" t="s">
        <v>51</v>
      </c>
      <c r="F448" s="10">
        <v>8</v>
      </c>
      <c r="G448" s="17" t="s">
        <v>280</v>
      </c>
      <c r="H448" s="9" t="s">
        <v>24</v>
      </c>
      <c r="I448" s="15" t="s">
        <v>224</v>
      </c>
      <c r="J448" s="18" t="s">
        <v>328</v>
      </c>
      <c r="K448" s="15" t="s">
        <v>223</v>
      </c>
      <c r="L448" s="4">
        <v>45.545433000000003</v>
      </c>
      <c r="M448" s="12">
        <v>2.2820200000000002</v>
      </c>
      <c r="N448" s="11">
        <v>41187.51666666667</v>
      </c>
      <c r="O448" s="6" t="s">
        <v>18</v>
      </c>
      <c r="P448" s="29">
        <v>59.5</v>
      </c>
      <c r="Q448" s="54" t="s">
        <v>161</v>
      </c>
      <c r="R448" s="15" t="s">
        <v>11</v>
      </c>
      <c r="S448" s="16" t="s">
        <v>601</v>
      </c>
      <c r="T448" s="53" t="s">
        <v>161</v>
      </c>
      <c r="U448" s="12">
        <f t="shared" si="26"/>
        <v>59.5</v>
      </c>
      <c r="V448" s="12">
        <f t="shared" si="27"/>
        <v>29.75</v>
      </c>
      <c r="W448" s="12">
        <f t="shared" si="28"/>
        <v>6.7226890756302518E-2</v>
      </c>
      <c r="X448" s="12">
        <f t="shared" si="29"/>
        <v>1.1298637101899583E-3</v>
      </c>
      <c r="AA448" s="12"/>
      <c r="AC448" s="12" t="s">
        <v>179</v>
      </c>
      <c r="AD448" s="12" t="s">
        <v>280</v>
      </c>
      <c r="AE448" s="12" t="s">
        <v>537</v>
      </c>
      <c r="AF448" s="12" t="s">
        <v>538</v>
      </c>
      <c r="AG448" s="12" t="s">
        <v>402</v>
      </c>
      <c r="AH448" s="12" t="s">
        <v>374</v>
      </c>
      <c r="AI448" s="12" t="s">
        <v>403</v>
      </c>
      <c r="AJ448" s="12" t="s">
        <v>376</v>
      </c>
      <c r="AK448" s="12" t="s">
        <v>368</v>
      </c>
      <c r="AL448" s="12">
        <v>14</v>
      </c>
      <c r="AM448" s="12" t="s">
        <v>404</v>
      </c>
      <c r="AN448" s="12" t="s">
        <v>405</v>
      </c>
    </row>
    <row r="449" spans="1:40" ht="15" customHeight="1" x14ac:dyDescent="0.25">
      <c r="A449" s="12">
        <v>131080018</v>
      </c>
      <c r="B449" s="15" t="s">
        <v>580</v>
      </c>
      <c r="C449" s="12" t="s">
        <v>583</v>
      </c>
      <c r="D449" s="12" t="s">
        <v>173</v>
      </c>
      <c r="E449" s="12" t="s">
        <v>51</v>
      </c>
      <c r="F449" s="10">
        <v>8</v>
      </c>
      <c r="G449" s="17" t="s">
        <v>280</v>
      </c>
      <c r="H449" s="9" t="s">
        <v>24</v>
      </c>
      <c r="I449" s="15" t="s">
        <v>224</v>
      </c>
      <c r="J449" s="18" t="s">
        <v>328</v>
      </c>
      <c r="K449" s="15" t="s">
        <v>223</v>
      </c>
      <c r="L449" s="4">
        <v>45.545433000000003</v>
      </c>
      <c r="M449" s="12">
        <v>2.2820200000000002</v>
      </c>
      <c r="N449" s="11">
        <v>41187.51666666667</v>
      </c>
      <c r="O449" s="6" t="s">
        <v>159</v>
      </c>
      <c r="P449" s="29">
        <v>68.8</v>
      </c>
      <c r="Q449" s="12">
        <v>17.63344</v>
      </c>
      <c r="R449" s="12" t="s">
        <v>11</v>
      </c>
      <c r="S449" s="48" t="s">
        <v>161</v>
      </c>
      <c r="T449" s="53" t="s">
        <v>161</v>
      </c>
      <c r="U449" s="12">
        <f t="shared" si="26"/>
        <v>68.8</v>
      </c>
      <c r="V449" s="12">
        <f t="shared" si="27"/>
        <v>17.63344</v>
      </c>
      <c r="W449" s="12">
        <f t="shared" si="28"/>
        <v>0.22126582909631987</v>
      </c>
      <c r="X449" s="12">
        <f t="shared" si="29"/>
        <v>3.2160730973302305E-3</v>
      </c>
      <c r="AA449" s="12"/>
      <c r="AC449" s="12" t="s">
        <v>179</v>
      </c>
      <c r="AD449" s="12" t="s">
        <v>280</v>
      </c>
      <c r="AE449" s="12" t="s">
        <v>537</v>
      </c>
      <c r="AF449" s="12" t="s">
        <v>538</v>
      </c>
      <c r="AG449" s="12" t="s">
        <v>402</v>
      </c>
      <c r="AH449" s="12" t="s">
        <v>374</v>
      </c>
      <c r="AI449" s="12" t="s">
        <v>403</v>
      </c>
      <c r="AJ449" s="12" t="s">
        <v>376</v>
      </c>
      <c r="AK449" s="12" t="s">
        <v>368</v>
      </c>
      <c r="AL449" s="12">
        <v>14</v>
      </c>
      <c r="AM449" s="12" t="s">
        <v>404</v>
      </c>
      <c r="AN449" s="12" t="s">
        <v>405</v>
      </c>
    </row>
    <row r="450" spans="1:40" ht="15" customHeight="1" x14ac:dyDescent="0.25">
      <c r="A450" s="12">
        <v>131080018</v>
      </c>
      <c r="B450" s="15" t="s">
        <v>580</v>
      </c>
      <c r="C450" s="12" t="s">
        <v>583</v>
      </c>
      <c r="D450" s="12" t="s">
        <v>173</v>
      </c>
      <c r="E450" s="12" t="s">
        <v>51</v>
      </c>
      <c r="F450" s="10">
        <v>8</v>
      </c>
      <c r="G450" s="17" t="s">
        <v>280</v>
      </c>
      <c r="H450" s="9" t="s">
        <v>24</v>
      </c>
      <c r="I450" s="15" t="s">
        <v>224</v>
      </c>
      <c r="J450" s="18" t="s">
        <v>328</v>
      </c>
      <c r="K450" s="15" t="s">
        <v>223</v>
      </c>
      <c r="L450" s="4">
        <v>45.545433000000003</v>
      </c>
      <c r="M450" s="12">
        <v>2.2820200000000002</v>
      </c>
      <c r="N450" s="11">
        <v>41187.51666666667</v>
      </c>
      <c r="O450" s="6" t="s">
        <v>15</v>
      </c>
      <c r="P450" s="29">
        <v>71.7</v>
      </c>
      <c r="Q450" s="12">
        <v>17.68122</v>
      </c>
      <c r="R450" s="15" t="s">
        <v>11</v>
      </c>
      <c r="S450" s="48" t="s">
        <v>161</v>
      </c>
      <c r="T450" s="53" t="s">
        <v>161</v>
      </c>
      <c r="U450" s="12">
        <f t="shared" ref="U450:U513" si="30">IF(Q450="",P450,P450)</f>
        <v>71.7</v>
      </c>
      <c r="V450" s="12">
        <f t="shared" ref="V450:V513" si="31">IF(Q450="",P450/2,Q450)</f>
        <v>17.68122</v>
      </c>
      <c r="W450" s="12">
        <f t="shared" si="28"/>
        <v>0.2293478640360507</v>
      </c>
      <c r="X450" s="12">
        <f t="shared" si="29"/>
        <v>3.1987149795822969E-3</v>
      </c>
      <c r="AA450" s="12"/>
      <c r="AC450" s="12" t="s">
        <v>179</v>
      </c>
      <c r="AD450" s="12" t="s">
        <v>280</v>
      </c>
      <c r="AE450" s="12" t="s">
        <v>537</v>
      </c>
      <c r="AF450" s="12" t="s">
        <v>538</v>
      </c>
      <c r="AG450" s="12" t="s">
        <v>402</v>
      </c>
      <c r="AH450" s="12" t="s">
        <v>374</v>
      </c>
      <c r="AI450" s="12" t="s">
        <v>403</v>
      </c>
      <c r="AJ450" s="12" t="s">
        <v>376</v>
      </c>
      <c r="AK450" s="12" t="s">
        <v>368</v>
      </c>
      <c r="AL450" s="12">
        <v>14</v>
      </c>
      <c r="AM450" s="12" t="s">
        <v>404</v>
      </c>
      <c r="AN450" s="12" t="s">
        <v>405</v>
      </c>
    </row>
    <row r="451" spans="1:40" ht="15" customHeight="1" x14ac:dyDescent="0.25">
      <c r="A451" s="12">
        <v>131080018</v>
      </c>
      <c r="B451" s="15" t="s">
        <v>580</v>
      </c>
      <c r="C451" s="12" t="s">
        <v>583</v>
      </c>
      <c r="D451" s="12" t="s">
        <v>173</v>
      </c>
      <c r="E451" s="12" t="s">
        <v>51</v>
      </c>
      <c r="F451" s="10">
        <v>8</v>
      </c>
      <c r="G451" s="17" t="s">
        <v>280</v>
      </c>
      <c r="H451" s="9" t="s">
        <v>24</v>
      </c>
      <c r="I451" s="15" t="s">
        <v>224</v>
      </c>
      <c r="J451" s="18" t="s">
        <v>328</v>
      </c>
      <c r="K451" s="15" t="s">
        <v>223</v>
      </c>
      <c r="L451" s="4">
        <v>45.545433000000003</v>
      </c>
      <c r="M451" s="12">
        <v>2.2820200000000002</v>
      </c>
      <c r="N451" s="11">
        <v>41187.51666666667</v>
      </c>
      <c r="O451" s="6" t="s">
        <v>17</v>
      </c>
      <c r="P451" s="29">
        <v>72.3</v>
      </c>
      <c r="Q451" s="12">
        <v>30.0045</v>
      </c>
      <c r="R451" s="15" t="s">
        <v>11</v>
      </c>
      <c r="S451" s="48" t="s">
        <v>161</v>
      </c>
      <c r="T451" s="53" t="s">
        <v>161</v>
      </c>
      <c r="U451" s="12">
        <f t="shared" si="30"/>
        <v>72.3</v>
      </c>
      <c r="V451" s="12">
        <f t="shared" si="31"/>
        <v>30.0045</v>
      </c>
      <c r="W451" s="12">
        <f t="shared" si="28"/>
        <v>8.0309238754749032E-2</v>
      </c>
      <c r="X451" s="12">
        <f t="shared" si="29"/>
        <v>1.1107778527627806E-3</v>
      </c>
      <c r="AA451" s="12"/>
      <c r="AC451" s="12" t="s">
        <v>179</v>
      </c>
      <c r="AD451" s="12" t="s">
        <v>280</v>
      </c>
      <c r="AE451" s="12" t="s">
        <v>537</v>
      </c>
      <c r="AF451" s="12" t="s">
        <v>538</v>
      </c>
      <c r="AG451" s="12" t="s">
        <v>402</v>
      </c>
      <c r="AH451" s="12" t="s">
        <v>374</v>
      </c>
      <c r="AI451" s="12" t="s">
        <v>403</v>
      </c>
      <c r="AJ451" s="12" t="s">
        <v>376</v>
      </c>
      <c r="AK451" s="12" t="s">
        <v>368</v>
      </c>
      <c r="AL451" s="12">
        <v>14</v>
      </c>
      <c r="AM451" s="12" t="s">
        <v>404</v>
      </c>
      <c r="AN451" s="12" t="s">
        <v>405</v>
      </c>
    </row>
    <row r="452" spans="1:40" ht="15" customHeight="1" x14ac:dyDescent="0.25">
      <c r="A452" s="12">
        <v>131080018</v>
      </c>
      <c r="B452" s="15" t="s">
        <v>580</v>
      </c>
      <c r="C452" s="12" t="s">
        <v>583</v>
      </c>
      <c r="D452" s="12" t="s">
        <v>173</v>
      </c>
      <c r="E452" s="12" t="s">
        <v>51</v>
      </c>
      <c r="F452" s="10">
        <v>8</v>
      </c>
      <c r="G452" s="17" t="s">
        <v>280</v>
      </c>
      <c r="H452" s="9" t="s">
        <v>24</v>
      </c>
      <c r="I452" s="15" t="s">
        <v>224</v>
      </c>
      <c r="J452" s="18" t="s">
        <v>328</v>
      </c>
      <c r="K452" s="15" t="s">
        <v>223</v>
      </c>
      <c r="L452" s="4">
        <v>45.545433000000003</v>
      </c>
      <c r="M452" s="12">
        <v>2.2820200000000002</v>
      </c>
      <c r="N452" s="11">
        <v>41187.51666666667</v>
      </c>
      <c r="O452" s="6" t="s">
        <v>157</v>
      </c>
      <c r="P452" s="29">
        <v>75.8</v>
      </c>
      <c r="Q452" s="54" t="s">
        <v>161</v>
      </c>
      <c r="R452" s="15" t="s">
        <v>11</v>
      </c>
      <c r="S452" s="16" t="s">
        <v>601</v>
      </c>
      <c r="T452" s="53" t="s">
        <v>161</v>
      </c>
      <c r="U452" s="12">
        <f t="shared" si="30"/>
        <v>75.8</v>
      </c>
      <c r="V452" s="12">
        <f t="shared" si="31"/>
        <v>37.9</v>
      </c>
      <c r="W452" s="12">
        <f t="shared" si="28"/>
        <v>5.2770448548812667E-2</v>
      </c>
      <c r="X452" s="12">
        <f t="shared" si="29"/>
        <v>6.9618006001072124E-4</v>
      </c>
      <c r="AA452" s="12"/>
      <c r="AC452" s="12" t="s">
        <v>179</v>
      </c>
      <c r="AD452" s="12" t="s">
        <v>280</v>
      </c>
      <c r="AE452" s="12" t="s">
        <v>537</v>
      </c>
      <c r="AF452" s="12" t="s">
        <v>538</v>
      </c>
      <c r="AG452" s="12" t="s">
        <v>402</v>
      </c>
      <c r="AH452" s="12" t="s">
        <v>374</v>
      </c>
      <c r="AI452" s="12" t="s">
        <v>403</v>
      </c>
      <c r="AJ452" s="12" t="s">
        <v>376</v>
      </c>
      <c r="AK452" s="12" t="s">
        <v>368</v>
      </c>
      <c r="AL452" s="12">
        <v>14</v>
      </c>
      <c r="AM452" s="12" t="s">
        <v>404</v>
      </c>
      <c r="AN452" s="12" t="s">
        <v>405</v>
      </c>
    </row>
    <row r="453" spans="1:40" ht="15" customHeight="1" x14ac:dyDescent="0.25">
      <c r="A453" s="12">
        <v>131080018</v>
      </c>
      <c r="B453" s="15" t="s">
        <v>580</v>
      </c>
      <c r="C453" s="12" t="s">
        <v>583</v>
      </c>
      <c r="D453" s="12" t="s">
        <v>173</v>
      </c>
      <c r="E453" s="12" t="s">
        <v>51</v>
      </c>
      <c r="F453" s="10">
        <v>8</v>
      </c>
      <c r="G453" s="17" t="s">
        <v>280</v>
      </c>
      <c r="H453" s="9" t="s">
        <v>24</v>
      </c>
      <c r="I453" s="15" t="s">
        <v>224</v>
      </c>
      <c r="J453" s="18" t="s">
        <v>328</v>
      </c>
      <c r="K453" s="15" t="s">
        <v>223</v>
      </c>
      <c r="L453" s="4">
        <v>45.545433000000003</v>
      </c>
      <c r="M453" s="12">
        <v>2.2820200000000002</v>
      </c>
      <c r="N453" s="11">
        <v>41187.51666666667</v>
      </c>
      <c r="O453" s="6" t="s">
        <v>52</v>
      </c>
      <c r="P453" s="29">
        <v>85.975282106394388</v>
      </c>
      <c r="Q453" s="54" t="s">
        <v>161</v>
      </c>
      <c r="R453" s="12" t="s">
        <v>53</v>
      </c>
      <c r="S453" s="16" t="s">
        <v>601</v>
      </c>
      <c r="T453" s="53" t="s">
        <v>161</v>
      </c>
      <c r="U453" s="12">
        <f t="shared" si="30"/>
        <v>85.975282106394388</v>
      </c>
      <c r="V453" s="12">
        <f t="shared" si="31"/>
        <v>42.987641053197194</v>
      </c>
      <c r="W453" s="12">
        <f t="shared" si="28"/>
        <v>4.6525000000000011E-2</v>
      </c>
      <c r="X453" s="12">
        <f t="shared" si="29"/>
        <v>5.4114390625000029E-4</v>
      </c>
      <c r="AA453" s="12"/>
      <c r="AC453" s="12" t="s">
        <v>181</v>
      </c>
      <c r="AD453" s="12" t="s">
        <v>280</v>
      </c>
      <c r="AE453" s="12" t="s">
        <v>537</v>
      </c>
      <c r="AF453" s="12" t="s">
        <v>538</v>
      </c>
      <c r="AG453" s="12" t="s">
        <v>402</v>
      </c>
      <c r="AH453" s="12" t="s">
        <v>374</v>
      </c>
      <c r="AI453" s="12" t="s">
        <v>403</v>
      </c>
      <c r="AJ453" s="12" t="s">
        <v>376</v>
      </c>
      <c r="AK453" s="12" t="s">
        <v>368</v>
      </c>
      <c r="AL453" s="12">
        <v>14</v>
      </c>
      <c r="AM453" s="12" t="s">
        <v>404</v>
      </c>
      <c r="AN453" s="12" t="s">
        <v>405</v>
      </c>
    </row>
    <row r="454" spans="1:40" ht="15" customHeight="1" x14ac:dyDescent="0.25">
      <c r="A454" s="12">
        <v>131080018</v>
      </c>
      <c r="B454" s="15" t="s">
        <v>580</v>
      </c>
      <c r="C454" s="12" t="s">
        <v>583</v>
      </c>
      <c r="D454" s="12" t="s">
        <v>173</v>
      </c>
      <c r="E454" s="12" t="s">
        <v>51</v>
      </c>
      <c r="F454" s="10">
        <v>8</v>
      </c>
      <c r="G454" s="17" t="s">
        <v>280</v>
      </c>
      <c r="H454" s="9" t="s">
        <v>24</v>
      </c>
      <c r="I454" s="15" t="s">
        <v>224</v>
      </c>
      <c r="J454" s="18" t="s">
        <v>328</v>
      </c>
      <c r="K454" s="15" t="s">
        <v>223</v>
      </c>
      <c r="L454" s="4">
        <v>45.545433000000003</v>
      </c>
      <c r="M454" s="12">
        <v>2.2820200000000002</v>
      </c>
      <c r="N454" s="11">
        <v>41187.51666666667</v>
      </c>
      <c r="O454" s="6" t="s">
        <v>20</v>
      </c>
      <c r="P454" s="29">
        <v>158</v>
      </c>
      <c r="Q454" s="54" t="s">
        <v>161</v>
      </c>
      <c r="R454" s="12" t="s">
        <v>11</v>
      </c>
      <c r="S454" s="16" t="s">
        <v>601</v>
      </c>
      <c r="T454" s="53" t="s">
        <v>161</v>
      </c>
      <c r="U454" s="12">
        <f t="shared" si="30"/>
        <v>158</v>
      </c>
      <c r="V454" s="12">
        <f t="shared" si="31"/>
        <v>79</v>
      </c>
      <c r="W454" s="12">
        <f t="shared" ref="W454:W517" si="32">U454/V454^2</f>
        <v>2.5316455696202531E-2</v>
      </c>
      <c r="X454" s="12">
        <f t="shared" ref="X454:X517" si="33">1/V454^2</f>
        <v>1.602307322544464E-4</v>
      </c>
      <c r="AA454" s="12"/>
      <c r="AC454" s="12" t="s">
        <v>179</v>
      </c>
      <c r="AD454" s="12" t="s">
        <v>280</v>
      </c>
      <c r="AE454" s="12" t="s">
        <v>537</v>
      </c>
      <c r="AF454" s="12" t="s">
        <v>538</v>
      </c>
      <c r="AG454" s="12" t="s">
        <v>402</v>
      </c>
      <c r="AH454" s="12" t="s">
        <v>374</v>
      </c>
      <c r="AI454" s="12" t="s">
        <v>403</v>
      </c>
      <c r="AJ454" s="12" t="s">
        <v>376</v>
      </c>
      <c r="AK454" s="12" t="s">
        <v>368</v>
      </c>
      <c r="AL454" s="12">
        <v>14</v>
      </c>
      <c r="AM454" s="12" t="s">
        <v>404</v>
      </c>
      <c r="AN454" s="12" t="s">
        <v>405</v>
      </c>
    </row>
    <row r="455" spans="1:40" ht="15" customHeight="1" x14ac:dyDescent="0.25">
      <c r="A455" s="12">
        <v>131080018</v>
      </c>
      <c r="B455" s="15" t="s">
        <v>580</v>
      </c>
      <c r="C455" s="12" t="s">
        <v>583</v>
      </c>
      <c r="D455" s="12" t="s">
        <v>173</v>
      </c>
      <c r="E455" s="12" t="s">
        <v>164</v>
      </c>
      <c r="F455" s="10">
        <v>8</v>
      </c>
      <c r="G455" s="17" t="s">
        <v>280</v>
      </c>
      <c r="H455" s="9" t="s">
        <v>24</v>
      </c>
      <c r="I455" s="15" t="s">
        <v>224</v>
      </c>
      <c r="J455" s="18" t="s">
        <v>328</v>
      </c>
      <c r="K455" s="15" t="s">
        <v>223</v>
      </c>
      <c r="L455" s="4">
        <v>45.545433000000003</v>
      </c>
      <c r="M455" s="12">
        <v>2.2820200000000002</v>
      </c>
      <c r="N455" s="11">
        <v>41187.51666666667</v>
      </c>
      <c r="O455" s="6" t="s">
        <v>163</v>
      </c>
      <c r="P455" s="29">
        <v>186.1</v>
      </c>
      <c r="Q455" s="54" t="s">
        <v>161</v>
      </c>
      <c r="R455" s="15" t="s">
        <v>148</v>
      </c>
      <c r="S455" s="16" t="s">
        <v>601</v>
      </c>
      <c r="T455" s="53" t="s">
        <v>161</v>
      </c>
      <c r="U455" s="12">
        <f t="shared" si="30"/>
        <v>186.1</v>
      </c>
      <c r="V455" s="12">
        <f t="shared" si="31"/>
        <v>93.05</v>
      </c>
      <c r="W455" s="12">
        <f t="shared" si="32"/>
        <v>2.1493820526598602E-2</v>
      </c>
      <c r="X455" s="12">
        <f t="shared" si="33"/>
        <v>1.1549608020740786E-4</v>
      </c>
      <c r="AA455" s="12"/>
      <c r="AC455" s="12" t="s">
        <v>180</v>
      </c>
      <c r="AD455" s="12" t="s">
        <v>280</v>
      </c>
      <c r="AE455" s="12" t="s">
        <v>537</v>
      </c>
      <c r="AF455" s="12" t="s">
        <v>538</v>
      </c>
      <c r="AG455" s="12" t="s">
        <v>402</v>
      </c>
      <c r="AH455" s="12" t="s">
        <v>374</v>
      </c>
      <c r="AI455" s="12" t="s">
        <v>403</v>
      </c>
      <c r="AJ455" s="12" t="s">
        <v>376</v>
      </c>
      <c r="AK455" s="12" t="s">
        <v>368</v>
      </c>
      <c r="AL455" s="12">
        <v>14</v>
      </c>
      <c r="AM455" s="12" t="s">
        <v>404</v>
      </c>
      <c r="AN455" s="12" t="s">
        <v>405</v>
      </c>
    </row>
    <row r="456" spans="1:40" ht="15" customHeight="1" x14ac:dyDescent="0.25">
      <c r="A456" s="12">
        <v>131080018</v>
      </c>
      <c r="B456" s="15" t="s">
        <v>580</v>
      </c>
      <c r="C456" s="12" t="s">
        <v>583</v>
      </c>
      <c r="D456" s="12" t="s">
        <v>173</v>
      </c>
      <c r="E456" s="12" t="s">
        <v>51</v>
      </c>
      <c r="F456" s="10">
        <v>8</v>
      </c>
      <c r="G456" s="17" t="s">
        <v>280</v>
      </c>
      <c r="H456" s="9" t="s">
        <v>24</v>
      </c>
      <c r="I456" s="15" t="s">
        <v>224</v>
      </c>
      <c r="J456" s="18" t="s">
        <v>328</v>
      </c>
      <c r="K456" s="15" t="s">
        <v>223</v>
      </c>
      <c r="L456" s="4">
        <v>45.545433000000003</v>
      </c>
      <c r="M456" s="12">
        <v>2.2820200000000002</v>
      </c>
      <c r="N456" s="11">
        <v>41187.51666666667</v>
      </c>
      <c r="O456" s="6" t="s">
        <v>16</v>
      </c>
      <c r="P456" s="29">
        <v>252</v>
      </c>
      <c r="Q456" s="54" t="s">
        <v>161</v>
      </c>
      <c r="R456" s="15" t="s">
        <v>11</v>
      </c>
      <c r="S456" s="16" t="s">
        <v>601</v>
      </c>
      <c r="T456" s="53" t="s">
        <v>161</v>
      </c>
      <c r="U456" s="12">
        <f t="shared" si="30"/>
        <v>252</v>
      </c>
      <c r="V456" s="12">
        <f t="shared" si="31"/>
        <v>126</v>
      </c>
      <c r="W456" s="12">
        <f t="shared" si="32"/>
        <v>1.5873015873015872E-2</v>
      </c>
      <c r="X456" s="12">
        <f t="shared" si="33"/>
        <v>6.2988158226253471E-5</v>
      </c>
      <c r="AA456" s="12"/>
      <c r="AC456" s="12" t="s">
        <v>179</v>
      </c>
      <c r="AD456" s="12" t="s">
        <v>280</v>
      </c>
      <c r="AE456" s="12" t="s">
        <v>537</v>
      </c>
      <c r="AF456" s="12" t="s">
        <v>538</v>
      </c>
      <c r="AG456" s="12" t="s">
        <v>402</v>
      </c>
      <c r="AH456" s="12" t="s">
        <v>374</v>
      </c>
      <c r="AI456" s="12" t="s">
        <v>403</v>
      </c>
      <c r="AJ456" s="12" t="s">
        <v>376</v>
      </c>
      <c r="AK456" s="12" t="s">
        <v>368</v>
      </c>
      <c r="AL456" s="12">
        <v>14</v>
      </c>
      <c r="AM456" s="12" t="s">
        <v>404</v>
      </c>
      <c r="AN456" s="12" t="s">
        <v>405</v>
      </c>
    </row>
    <row r="457" spans="1:40" ht="15" customHeight="1" x14ac:dyDescent="0.25">
      <c r="A457" s="12">
        <v>131080018</v>
      </c>
      <c r="B457" s="15" t="s">
        <v>580</v>
      </c>
      <c r="C457" s="12" t="s">
        <v>583</v>
      </c>
      <c r="D457" s="12" t="s">
        <v>173</v>
      </c>
      <c r="E457" s="12" t="s">
        <v>51</v>
      </c>
      <c r="F457" s="10">
        <v>8</v>
      </c>
      <c r="G457" s="17" t="s">
        <v>280</v>
      </c>
      <c r="H457" s="9" t="s">
        <v>24</v>
      </c>
      <c r="I457" s="15" t="s">
        <v>224</v>
      </c>
      <c r="J457" s="18" t="s">
        <v>328</v>
      </c>
      <c r="K457" s="15" t="s">
        <v>223</v>
      </c>
      <c r="L457" s="4">
        <v>45.545433000000003</v>
      </c>
      <c r="M457" s="12">
        <v>2.2820200000000002</v>
      </c>
      <c r="N457" s="11">
        <v>41187.51666666667</v>
      </c>
      <c r="O457" s="6" t="s">
        <v>65</v>
      </c>
      <c r="P457" s="29">
        <v>908</v>
      </c>
      <c r="Q457" s="54" t="s">
        <v>161</v>
      </c>
      <c r="R457" s="15" t="s">
        <v>11</v>
      </c>
      <c r="S457" s="16" t="s">
        <v>601</v>
      </c>
      <c r="T457" s="53" t="s">
        <v>161</v>
      </c>
      <c r="U457" s="12">
        <f t="shared" si="30"/>
        <v>908</v>
      </c>
      <c r="V457" s="12">
        <f t="shared" si="31"/>
        <v>454</v>
      </c>
      <c r="W457" s="12">
        <f t="shared" si="32"/>
        <v>4.4052863436123352E-3</v>
      </c>
      <c r="X457" s="12">
        <f t="shared" si="33"/>
        <v>4.8516369423043337E-6</v>
      </c>
      <c r="AA457" s="12"/>
      <c r="AC457" s="12" t="s">
        <v>179</v>
      </c>
      <c r="AD457" s="12" t="s">
        <v>280</v>
      </c>
      <c r="AE457" s="12" t="s">
        <v>537</v>
      </c>
      <c r="AF457" s="12" t="s">
        <v>538</v>
      </c>
      <c r="AG457" s="12" t="s">
        <v>402</v>
      </c>
      <c r="AH457" s="12" t="s">
        <v>374</v>
      </c>
      <c r="AI457" s="12" t="s">
        <v>403</v>
      </c>
      <c r="AJ457" s="12" t="s">
        <v>376</v>
      </c>
      <c r="AK457" s="12" t="s">
        <v>368</v>
      </c>
      <c r="AL457" s="12">
        <v>14</v>
      </c>
      <c r="AM457" s="12" t="s">
        <v>404</v>
      </c>
      <c r="AN457" s="12" t="s">
        <v>405</v>
      </c>
    </row>
    <row r="458" spans="1:40" ht="15" customHeight="1" x14ac:dyDescent="0.25">
      <c r="A458" s="12">
        <v>131080018</v>
      </c>
      <c r="B458" s="15" t="s">
        <v>580</v>
      </c>
      <c r="C458" s="12" t="s">
        <v>583</v>
      </c>
      <c r="D458" s="12" t="s">
        <v>173</v>
      </c>
      <c r="E458" s="12" t="s">
        <v>51</v>
      </c>
      <c r="F458" s="10">
        <v>8</v>
      </c>
      <c r="G458" s="17" t="s">
        <v>280</v>
      </c>
      <c r="H458" s="9" t="s">
        <v>24</v>
      </c>
      <c r="I458" s="15" t="s">
        <v>224</v>
      </c>
      <c r="J458" s="18" t="s">
        <v>328</v>
      </c>
      <c r="K458" s="15" t="s">
        <v>223</v>
      </c>
      <c r="L458" s="4">
        <v>45.545433000000003</v>
      </c>
      <c r="M458" s="12">
        <v>2.2820200000000002</v>
      </c>
      <c r="N458" s="11">
        <v>41187.51666666667</v>
      </c>
      <c r="O458" s="6" t="s">
        <v>54</v>
      </c>
      <c r="P458" s="29">
        <v>1080</v>
      </c>
      <c r="Q458" s="54" t="s">
        <v>161</v>
      </c>
      <c r="R458" s="12" t="s">
        <v>11</v>
      </c>
      <c r="S458" s="16" t="s">
        <v>601</v>
      </c>
      <c r="T458" s="53" t="s">
        <v>161</v>
      </c>
      <c r="U458" s="12">
        <f t="shared" si="30"/>
        <v>1080</v>
      </c>
      <c r="V458" s="12">
        <f t="shared" si="31"/>
        <v>540</v>
      </c>
      <c r="W458" s="12">
        <f t="shared" si="32"/>
        <v>3.7037037037037038E-3</v>
      </c>
      <c r="X458" s="12">
        <f t="shared" si="33"/>
        <v>3.429355281207133E-6</v>
      </c>
      <c r="AA458" s="12"/>
      <c r="AC458" s="12" t="s">
        <v>179</v>
      </c>
      <c r="AD458" s="12" t="s">
        <v>280</v>
      </c>
      <c r="AE458" s="12" t="s">
        <v>537</v>
      </c>
      <c r="AF458" s="12" t="s">
        <v>538</v>
      </c>
      <c r="AG458" s="12" t="s">
        <v>402</v>
      </c>
      <c r="AH458" s="12" t="s">
        <v>374</v>
      </c>
      <c r="AI458" s="12" t="s">
        <v>403</v>
      </c>
      <c r="AJ458" s="12" t="s">
        <v>376</v>
      </c>
      <c r="AK458" s="12" t="s">
        <v>368</v>
      </c>
      <c r="AL458" s="12">
        <v>14</v>
      </c>
      <c r="AM458" s="12" t="s">
        <v>404</v>
      </c>
      <c r="AN458" s="12" t="s">
        <v>405</v>
      </c>
    </row>
    <row r="459" spans="1:40" ht="15" customHeight="1" x14ac:dyDescent="0.25">
      <c r="A459" s="12">
        <v>131080018</v>
      </c>
      <c r="B459" s="15" t="s">
        <v>580</v>
      </c>
      <c r="C459" s="12" t="s">
        <v>583</v>
      </c>
      <c r="D459" s="12" t="s">
        <v>173</v>
      </c>
      <c r="E459" s="12" t="s">
        <v>51</v>
      </c>
      <c r="F459" s="10">
        <v>8</v>
      </c>
      <c r="G459" s="17" t="s">
        <v>280</v>
      </c>
      <c r="H459" s="9" t="s">
        <v>24</v>
      </c>
      <c r="I459" s="15" t="s">
        <v>224</v>
      </c>
      <c r="J459" s="18" t="s">
        <v>328</v>
      </c>
      <c r="K459" s="15" t="s">
        <v>223</v>
      </c>
      <c r="L459" s="4">
        <v>45.545433000000003</v>
      </c>
      <c r="M459" s="12">
        <v>2.2820200000000002</v>
      </c>
      <c r="N459" s="11">
        <v>41187.51666666667</v>
      </c>
      <c r="O459" s="6" t="s">
        <v>14</v>
      </c>
      <c r="P459" s="29">
        <v>1530</v>
      </c>
      <c r="Q459" s="54" t="s">
        <v>161</v>
      </c>
      <c r="R459" s="15" t="s">
        <v>11</v>
      </c>
      <c r="S459" s="16" t="s">
        <v>601</v>
      </c>
      <c r="T459" s="53" t="s">
        <v>161</v>
      </c>
      <c r="U459" s="12">
        <f t="shared" si="30"/>
        <v>1530</v>
      </c>
      <c r="V459" s="12">
        <f t="shared" si="31"/>
        <v>765</v>
      </c>
      <c r="W459" s="12">
        <f t="shared" si="32"/>
        <v>2.6143790849673201E-3</v>
      </c>
      <c r="X459" s="12">
        <f t="shared" si="33"/>
        <v>1.7087444999786407E-6</v>
      </c>
      <c r="AA459" s="12"/>
      <c r="AC459" s="12" t="s">
        <v>179</v>
      </c>
      <c r="AD459" s="12" t="s">
        <v>280</v>
      </c>
      <c r="AE459" s="12" t="s">
        <v>537</v>
      </c>
      <c r="AF459" s="12" t="s">
        <v>538</v>
      </c>
      <c r="AG459" s="12" t="s">
        <v>402</v>
      </c>
      <c r="AH459" s="12" t="s">
        <v>374</v>
      </c>
      <c r="AI459" s="12" t="s">
        <v>403</v>
      </c>
      <c r="AJ459" s="12" t="s">
        <v>376</v>
      </c>
      <c r="AK459" s="12" t="s">
        <v>368</v>
      </c>
      <c r="AL459" s="12">
        <v>14</v>
      </c>
      <c r="AM459" s="12" t="s">
        <v>404</v>
      </c>
      <c r="AN459" s="12" t="s">
        <v>405</v>
      </c>
    </row>
    <row r="460" spans="1:40" ht="15" customHeight="1" x14ac:dyDescent="0.25">
      <c r="A460" s="12">
        <v>131080018</v>
      </c>
      <c r="B460" s="15" t="s">
        <v>580</v>
      </c>
      <c r="C460" s="12" t="s">
        <v>583</v>
      </c>
      <c r="D460" s="12" t="s">
        <v>173</v>
      </c>
      <c r="E460" s="12" t="s">
        <v>51</v>
      </c>
      <c r="F460" s="10">
        <v>8</v>
      </c>
      <c r="G460" s="17" t="s">
        <v>280</v>
      </c>
      <c r="H460" s="9" t="s">
        <v>24</v>
      </c>
      <c r="I460" s="15" t="s">
        <v>224</v>
      </c>
      <c r="J460" s="18" t="s">
        <v>328</v>
      </c>
      <c r="K460" s="15" t="s">
        <v>223</v>
      </c>
      <c r="L460" s="4">
        <v>45.545433000000003</v>
      </c>
      <c r="M460" s="12">
        <v>2.2820200000000002</v>
      </c>
      <c r="N460" s="11">
        <v>41187.51666666667</v>
      </c>
      <c r="O460" s="6" t="s">
        <v>10</v>
      </c>
      <c r="P460" s="29">
        <v>1800</v>
      </c>
      <c r="Q460" s="12">
        <v>276.84000000000003</v>
      </c>
      <c r="R460" s="12" t="s">
        <v>11</v>
      </c>
      <c r="S460" s="48" t="s">
        <v>161</v>
      </c>
      <c r="T460" s="53" t="s">
        <v>161</v>
      </c>
      <c r="U460" s="12">
        <f t="shared" si="30"/>
        <v>1800</v>
      </c>
      <c r="V460" s="12">
        <f t="shared" si="31"/>
        <v>276.84000000000003</v>
      </c>
      <c r="W460" s="12">
        <f t="shared" si="32"/>
        <v>2.34863118955915E-2</v>
      </c>
      <c r="X460" s="12">
        <f t="shared" si="33"/>
        <v>1.3047951053106388E-5</v>
      </c>
      <c r="AA460" s="12"/>
      <c r="AC460" s="12" t="s">
        <v>179</v>
      </c>
      <c r="AD460" s="12" t="s">
        <v>280</v>
      </c>
      <c r="AE460" s="12" t="s">
        <v>537</v>
      </c>
      <c r="AF460" s="12" t="s">
        <v>538</v>
      </c>
      <c r="AG460" s="12" t="s">
        <v>402</v>
      </c>
      <c r="AH460" s="12" t="s">
        <v>374</v>
      </c>
      <c r="AI460" s="12" t="s">
        <v>403</v>
      </c>
      <c r="AJ460" s="12" t="s">
        <v>376</v>
      </c>
      <c r="AK460" s="12" t="s">
        <v>368</v>
      </c>
      <c r="AL460" s="12">
        <v>14</v>
      </c>
      <c r="AM460" s="12" t="s">
        <v>404</v>
      </c>
      <c r="AN460" s="12" t="s">
        <v>405</v>
      </c>
    </row>
    <row r="461" spans="1:40" ht="15" customHeight="1" x14ac:dyDescent="0.25">
      <c r="A461" s="15">
        <v>131080019</v>
      </c>
      <c r="B461" s="15" t="s">
        <v>580</v>
      </c>
      <c r="C461" s="12" t="s">
        <v>583</v>
      </c>
      <c r="D461" s="12" t="s">
        <v>173</v>
      </c>
      <c r="E461" s="15" t="s">
        <v>66</v>
      </c>
      <c r="F461" s="10">
        <v>8</v>
      </c>
      <c r="G461" s="17" t="s">
        <v>280</v>
      </c>
      <c r="H461" s="9" t="s">
        <v>24</v>
      </c>
      <c r="I461" s="15" t="s">
        <v>224</v>
      </c>
      <c r="J461" s="18" t="s">
        <v>328</v>
      </c>
      <c r="K461" s="15" t="s">
        <v>223</v>
      </c>
      <c r="L461" s="4">
        <v>45.545433000000003</v>
      </c>
      <c r="M461" s="12">
        <v>2.2820200000000002</v>
      </c>
      <c r="N461" s="11">
        <v>41187</v>
      </c>
      <c r="O461" s="7" t="s">
        <v>149</v>
      </c>
      <c r="P461" s="31">
        <v>2.1</v>
      </c>
      <c r="Q461" s="54" t="s">
        <v>161</v>
      </c>
      <c r="R461" s="15" t="s">
        <v>67</v>
      </c>
      <c r="S461" s="16" t="s">
        <v>601</v>
      </c>
      <c r="T461" s="12" t="s">
        <v>571</v>
      </c>
      <c r="U461" s="12">
        <f t="shared" si="30"/>
        <v>2.1</v>
      </c>
      <c r="V461" s="12">
        <f t="shared" si="31"/>
        <v>1.05</v>
      </c>
      <c r="W461" s="12">
        <f t="shared" si="32"/>
        <v>1.9047619047619049</v>
      </c>
      <c r="X461" s="12">
        <f t="shared" si="33"/>
        <v>0.90702947845804982</v>
      </c>
      <c r="Y461" s="12">
        <v>5.62</v>
      </c>
      <c r="Z461" s="12">
        <v>1.54</v>
      </c>
      <c r="AA461" s="11">
        <v>8.65</v>
      </c>
      <c r="AB461" s="31">
        <v>133382</v>
      </c>
      <c r="AC461" s="12" t="s">
        <v>574</v>
      </c>
      <c r="AD461" s="12" t="s">
        <v>280</v>
      </c>
      <c r="AE461" s="12" t="s">
        <v>537</v>
      </c>
      <c r="AF461" s="12" t="s">
        <v>538</v>
      </c>
      <c r="AG461" s="12" t="s">
        <v>402</v>
      </c>
      <c r="AH461" s="12" t="s">
        <v>374</v>
      </c>
      <c r="AI461" s="12" t="s">
        <v>403</v>
      </c>
      <c r="AJ461" s="12" t="s">
        <v>376</v>
      </c>
      <c r="AK461" s="12" t="s">
        <v>368</v>
      </c>
      <c r="AL461" s="12">
        <v>14</v>
      </c>
      <c r="AM461" s="12" t="s">
        <v>404</v>
      </c>
      <c r="AN461" s="12" t="s">
        <v>405</v>
      </c>
    </row>
    <row r="462" spans="1:40" ht="15" customHeight="1" x14ac:dyDescent="0.25">
      <c r="A462" s="15">
        <v>131080019</v>
      </c>
      <c r="B462" s="15" t="s">
        <v>580</v>
      </c>
      <c r="C462" s="12" t="s">
        <v>583</v>
      </c>
      <c r="D462" s="12" t="s">
        <v>173</v>
      </c>
      <c r="E462" s="15" t="s">
        <v>66</v>
      </c>
      <c r="F462" s="10">
        <v>8</v>
      </c>
      <c r="G462" s="17" t="s">
        <v>280</v>
      </c>
      <c r="H462" s="9" t="s">
        <v>24</v>
      </c>
      <c r="I462" s="15" t="s">
        <v>224</v>
      </c>
      <c r="J462" s="18" t="s">
        <v>328</v>
      </c>
      <c r="K462" s="15" t="s">
        <v>223</v>
      </c>
      <c r="L462" s="4">
        <v>45.545433000000003</v>
      </c>
      <c r="M462" s="12">
        <v>2.2820200000000002</v>
      </c>
      <c r="N462" s="11">
        <v>41187</v>
      </c>
      <c r="O462" s="7" t="s">
        <v>54</v>
      </c>
      <c r="P462" s="31">
        <v>1000</v>
      </c>
      <c r="Q462" s="54" t="s">
        <v>161</v>
      </c>
      <c r="R462" s="15" t="s">
        <v>67</v>
      </c>
      <c r="S462" s="16" t="s">
        <v>601</v>
      </c>
      <c r="T462" s="12" t="s">
        <v>571</v>
      </c>
      <c r="U462" s="12">
        <f t="shared" si="30"/>
        <v>1000</v>
      </c>
      <c r="V462" s="12">
        <f t="shared" si="31"/>
        <v>500</v>
      </c>
      <c r="W462" s="12">
        <f t="shared" si="32"/>
        <v>4.0000000000000001E-3</v>
      </c>
      <c r="X462" s="12">
        <f t="shared" si="33"/>
        <v>3.9999999999999998E-6</v>
      </c>
      <c r="Y462" s="12">
        <v>5.62</v>
      </c>
      <c r="Z462" s="12">
        <v>1.54</v>
      </c>
      <c r="AA462" s="11">
        <v>8.65</v>
      </c>
      <c r="AB462" s="31">
        <v>133382</v>
      </c>
      <c r="AC462" s="12" t="s">
        <v>574</v>
      </c>
      <c r="AD462" s="12" t="s">
        <v>280</v>
      </c>
      <c r="AE462" s="12" t="s">
        <v>537</v>
      </c>
      <c r="AF462" s="12" t="s">
        <v>538</v>
      </c>
      <c r="AG462" s="12" t="s">
        <v>402</v>
      </c>
      <c r="AH462" s="12" t="s">
        <v>374</v>
      </c>
      <c r="AI462" s="12" t="s">
        <v>403</v>
      </c>
      <c r="AJ462" s="12" t="s">
        <v>376</v>
      </c>
      <c r="AK462" s="12" t="s">
        <v>368</v>
      </c>
      <c r="AL462" s="12">
        <v>14</v>
      </c>
      <c r="AM462" s="12" t="s">
        <v>404</v>
      </c>
      <c r="AN462" s="12" t="s">
        <v>405</v>
      </c>
    </row>
    <row r="463" spans="1:40" ht="15" customHeight="1" x14ac:dyDescent="0.25">
      <c r="A463" s="15">
        <v>131080019</v>
      </c>
      <c r="B463" s="15" t="s">
        <v>580</v>
      </c>
      <c r="C463" s="12" t="s">
        <v>583</v>
      </c>
      <c r="D463" s="12" t="s">
        <v>173</v>
      </c>
      <c r="E463" s="15" t="s">
        <v>66</v>
      </c>
      <c r="F463" s="10">
        <v>8</v>
      </c>
      <c r="G463" s="17" t="s">
        <v>280</v>
      </c>
      <c r="H463" s="9" t="s">
        <v>24</v>
      </c>
      <c r="I463" s="15" t="s">
        <v>224</v>
      </c>
      <c r="J463" s="18" t="s">
        <v>328</v>
      </c>
      <c r="K463" s="15" t="s">
        <v>223</v>
      </c>
      <c r="L463" s="4">
        <v>45.545433000000003</v>
      </c>
      <c r="M463" s="12">
        <v>2.2820200000000002</v>
      </c>
      <c r="N463" s="11">
        <v>41187</v>
      </c>
      <c r="O463" s="7" t="s">
        <v>150</v>
      </c>
      <c r="P463" s="31">
        <v>0.9</v>
      </c>
      <c r="Q463" s="54" t="s">
        <v>161</v>
      </c>
      <c r="R463" s="15" t="s">
        <v>67</v>
      </c>
      <c r="S463" s="16" t="s">
        <v>601</v>
      </c>
      <c r="T463" s="12" t="s">
        <v>571</v>
      </c>
      <c r="U463" s="12">
        <f t="shared" si="30"/>
        <v>0.9</v>
      </c>
      <c r="V463" s="12">
        <f t="shared" si="31"/>
        <v>0.45</v>
      </c>
      <c r="W463" s="12">
        <f t="shared" si="32"/>
        <v>4.4444444444444446</v>
      </c>
      <c r="X463" s="12">
        <f t="shared" si="33"/>
        <v>4.9382716049382713</v>
      </c>
      <c r="Y463" s="12">
        <v>5.62</v>
      </c>
      <c r="Z463" s="12">
        <v>1.54</v>
      </c>
      <c r="AA463" s="11">
        <v>8.65</v>
      </c>
      <c r="AB463" s="31">
        <v>133382</v>
      </c>
      <c r="AC463" s="12" t="s">
        <v>574</v>
      </c>
      <c r="AD463" s="12" t="s">
        <v>280</v>
      </c>
      <c r="AE463" s="12" t="s">
        <v>537</v>
      </c>
      <c r="AF463" s="12" t="s">
        <v>538</v>
      </c>
      <c r="AG463" s="12" t="s">
        <v>402</v>
      </c>
      <c r="AH463" s="12" t="s">
        <v>374</v>
      </c>
      <c r="AI463" s="12" t="s">
        <v>403</v>
      </c>
      <c r="AJ463" s="12" t="s">
        <v>376</v>
      </c>
      <c r="AK463" s="12" t="s">
        <v>368</v>
      </c>
      <c r="AL463" s="12">
        <v>14</v>
      </c>
      <c r="AM463" s="12" t="s">
        <v>404</v>
      </c>
      <c r="AN463" s="12" t="s">
        <v>405</v>
      </c>
    </row>
    <row r="464" spans="1:40" ht="15" customHeight="1" x14ac:dyDescent="0.25">
      <c r="A464" s="15">
        <v>131080019</v>
      </c>
      <c r="B464" s="15" t="s">
        <v>580</v>
      </c>
      <c r="C464" s="12" t="s">
        <v>583</v>
      </c>
      <c r="D464" s="12" t="s">
        <v>173</v>
      </c>
      <c r="E464" s="15" t="s">
        <v>66</v>
      </c>
      <c r="F464" s="10">
        <v>8</v>
      </c>
      <c r="G464" s="17" t="s">
        <v>280</v>
      </c>
      <c r="H464" s="9" t="s">
        <v>24</v>
      </c>
      <c r="I464" s="15" t="s">
        <v>224</v>
      </c>
      <c r="J464" s="18" t="s">
        <v>328</v>
      </c>
      <c r="K464" s="15" t="s">
        <v>223</v>
      </c>
      <c r="L464" s="4">
        <v>45.545433000000003</v>
      </c>
      <c r="M464" s="12">
        <v>2.2820200000000002</v>
      </c>
      <c r="N464" s="11">
        <v>41187</v>
      </c>
      <c r="O464" s="7" t="s">
        <v>151</v>
      </c>
      <c r="P464" s="31">
        <v>33</v>
      </c>
      <c r="Q464" s="54" t="s">
        <v>161</v>
      </c>
      <c r="R464" s="15" t="s">
        <v>67</v>
      </c>
      <c r="S464" s="16" t="s">
        <v>601</v>
      </c>
      <c r="T464" s="12" t="s">
        <v>571</v>
      </c>
      <c r="U464" s="12">
        <f t="shared" si="30"/>
        <v>33</v>
      </c>
      <c r="V464" s="12">
        <f t="shared" si="31"/>
        <v>16.5</v>
      </c>
      <c r="W464" s="12">
        <f t="shared" si="32"/>
        <v>0.12121212121212122</v>
      </c>
      <c r="X464" s="12">
        <f t="shared" si="33"/>
        <v>3.6730945821854912E-3</v>
      </c>
      <c r="Y464" s="12">
        <v>5.62</v>
      </c>
      <c r="Z464" s="12">
        <v>1.54</v>
      </c>
      <c r="AA464" s="11">
        <v>8.65</v>
      </c>
      <c r="AB464" s="31">
        <v>133382</v>
      </c>
      <c r="AC464" s="12" t="s">
        <v>574</v>
      </c>
      <c r="AD464" s="12" t="s">
        <v>280</v>
      </c>
      <c r="AE464" s="12" t="s">
        <v>537</v>
      </c>
      <c r="AF464" s="12" t="s">
        <v>538</v>
      </c>
      <c r="AG464" s="12" t="s">
        <v>402</v>
      </c>
      <c r="AH464" s="12" t="s">
        <v>374</v>
      </c>
      <c r="AI464" s="12" t="s">
        <v>403</v>
      </c>
      <c r="AJ464" s="12" t="s">
        <v>376</v>
      </c>
      <c r="AK464" s="12" t="s">
        <v>368</v>
      </c>
      <c r="AL464" s="12">
        <v>14</v>
      </c>
      <c r="AM464" s="12" t="s">
        <v>404</v>
      </c>
      <c r="AN464" s="12" t="s">
        <v>405</v>
      </c>
    </row>
    <row r="465" spans="1:40" ht="15" customHeight="1" x14ac:dyDescent="0.25">
      <c r="A465" s="15">
        <v>131080019</v>
      </c>
      <c r="B465" s="15" t="s">
        <v>580</v>
      </c>
      <c r="C465" s="12" t="s">
        <v>583</v>
      </c>
      <c r="D465" s="12" t="s">
        <v>173</v>
      </c>
      <c r="E465" s="15" t="s">
        <v>66</v>
      </c>
      <c r="F465" s="10">
        <v>8</v>
      </c>
      <c r="G465" s="17" t="s">
        <v>280</v>
      </c>
      <c r="H465" s="9" t="s">
        <v>24</v>
      </c>
      <c r="I465" s="15" t="s">
        <v>224</v>
      </c>
      <c r="J465" s="18" t="s">
        <v>328</v>
      </c>
      <c r="K465" s="15" t="s">
        <v>223</v>
      </c>
      <c r="L465" s="4">
        <v>45.545433000000003</v>
      </c>
      <c r="M465" s="12">
        <v>2.2820200000000002</v>
      </c>
      <c r="N465" s="11">
        <v>41187</v>
      </c>
      <c r="O465" s="7" t="s">
        <v>55</v>
      </c>
      <c r="P465" s="31">
        <v>0.8</v>
      </c>
      <c r="Q465" s="54" t="s">
        <v>161</v>
      </c>
      <c r="R465" s="15" t="s">
        <v>67</v>
      </c>
      <c r="S465" s="16" t="s">
        <v>601</v>
      </c>
      <c r="T465" s="12" t="s">
        <v>571</v>
      </c>
      <c r="U465" s="12">
        <f t="shared" si="30"/>
        <v>0.8</v>
      </c>
      <c r="V465" s="12">
        <f t="shared" si="31"/>
        <v>0.4</v>
      </c>
      <c r="W465" s="12">
        <f t="shared" si="32"/>
        <v>4.9999999999999991</v>
      </c>
      <c r="X465" s="12">
        <f t="shared" si="33"/>
        <v>6.2499999999999991</v>
      </c>
      <c r="Y465" s="12">
        <v>5.62</v>
      </c>
      <c r="Z465" s="12">
        <v>1.54</v>
      </c>
      <c r="AA465" s="11">
        <v>8.65</v>
      </c>
      <c r="AB465" s="31">
        <v>133382</v>
      </c>
      <c r="AC465" s="12" t="s">
        <v>574</v>
      </c>
      <c r="AD465" s="12" t="s">
        <v>280</v>
      </c>
      <c r="AE465" s="12" t="s">
        <v>537</v>
      </c>
      <c r="AF465" s="12" t="s">
        <v>538</v>
      </c>
      <c r="AG465" s="12" t="s">
        <v>402</v>
      </c>
      <c r="AH465" s="12" t="s">
        <v>374</v>
      </c>
      <c r="AI465" s="12" t="s">
        <v>403</v>
      </c>
      <c r="AJ465" s="12" t="s">
        <v>376</v>
      </c>
      <c r="AK465" s="12" t="s">
        <v>368</v>
      </c>
      <c r="AL465" s="12">
        <v>14</v>
      </c>
      <c r="AM465" s="12" t="s">
        <v>404</v>
      </c>
      <c r="AN465" s="12" t="s">
        <v>405</v>
      </c>
    </row>
    <row r="466" spans="1:40" ht="15" customHeight="1" x14ac:dyDescent="0.25">
      <c r="A466" s="15">
        <v>131080019</v>
      </c>
      <c r="B466" s="15" t="s">
        <v>580</v>
      </c>
      <c r="C466" s="12" t="s">
        <v>583</v>
      </c>
      <c r="D466" s="12" t="s">
        <v>173</v>
      </c>
      <c r="E466" s="15" t="s">
        <v>66</v>
      </c>
      <c r="F466" s="10">
        <v>8</v>
      </c>
      <c r="G466" s="17" t="s">
        <v>280</v>
      </c>
      <c r="H466" s="9" t="s">
        <v>24</v>
      </c>
      <c r="I466" s="15" t="s">
        <v>224</v>
      </c>
      <c r="J466" s="18" t="s">
        <v>328</v>
      </c>
      <c r="K466" s="15" t="s">
        <v>223</v>
      </c>
      <c r="L466" s="4">
        <v>45.545433000000003</v>
      </c>
      <c r="M466" s="12">
        <v>2.2820200000000002</v>
      </c>
      <c r="N466" s="11">
        <v>41187</v>
      </c>
      <c r="O466" s="7" t="s">
        <v>61</v>
      </c>
      <c r="P466" s="31">
        <v>0.8</v>
      </c>
      <c r="Q466" s="54" t="s">
        <v>161</v>
      </c>
      <c r="R466" s="15" t="s">
        <v>67</v>
      </c>
      <c r="S466" s="16" t="s">
        <v>601</v>
      </c>
      <c r="T466" s="12" t="s">
        <v>571</v>
      </c>
      <c r="U466" s="12">
        <f t="shared" si="30"/>
        <v>0.8</v>
      </c>
      <c r="V466" s="12">
        <f t="shared" si="31"/>
        <v>0.4</v>
      </c>
      <c r="W466" s="12">
        <f t="shared" si="32"/>
        <v>4.9999999999999991</v>
      </c>
      <c r="X466" s="12">
        <f t="shared" si="33"/>
        <v>6.2499999999999991</v>
      </c>
      <c r="Y466" s="12">
        <v>5.62</v>
      </c>
      <c r="Z466" s="12">
        <v>1.54</v>
      </c>
      <c r="AA466" s="11">
        <v>8.65</v>
      </c>
      <c r="AB466" s="31">
        <v>133382</v>
      </c>
      <c r="AC466" s="12" t="s">
        <v>574</v>
      </c>
      <c r="AD466" s="12" t="s">
        <v>280</v>
      </c>
      <c r="AE466" s="12" t="s">
        <v>537</v>
      </c>
      <c r="AF466" s="12" t="s">
        <v>538</v>
      </c>
      <c r="AG466" s="12" t="s">
        <v>402</v>
      </c>
      <c r="AH466" s="12" t="s">
        <v>374</v>
      </c>
      <c r="AI466" s="12" t="s">
        <v>403</v>
      </c>
      <c r="AJ466" s="12" t="s">
        <v>376</v>
      </c>
      <c r="AK466" s="12" t="s">
        <v>368</v>
      </c>
      <c r="AL466" s="12">
        <v>14</v>
      </c>
      <c r="AM466" s="12" t="s">
        <v>404</v>
      </c>
      <c r="AN466" s="12" t="s">
        <v>405</v>
      </c>
    </row>
    <row r="467" spans="1:40" ht="15" customHeight="1" x14ac:dyDescent="0.25">
      <c r="A467" s="15">
        <v>131080019</v>
      </c>
      <c r="B467" s="15" t="s">
        <v>580</v>
      </c>
      <c r="C467" s="12" t="s">
        <v>583</v>
      </c>
      <c r="D467" s="12" t="s">
        <v>173</v>
      </c>
      <c r="E467" s="15" t="s">
        <v>66</v>
      </c>
      <c r="F467" s="10">
        <v>8</v>
      </c>
      <c r="G467" s="17" t="s">
        <v>280</v>
      </c>
      <c r="H467" s="9" t="s">
        <v>24</v>
      </c>
      <c r="I467" s="15" t="s">
        <v>224</v>
      </c>
      <c r="J467" s="18" t="s">
        <v>328</v>
      </c>
      <c r="K467" s="15" t="s">
        <v>223</v>
      </c>
      <c r="L467" s="4">
        <v>45.545433000000003</v>
      </c>
      <c r="M467" s="12">
        <v>2.2820200000000002</v>
      </c>
      <c r="N467" s="11">
        <v>41187</v>
      </c>
      <c r="O467" s="7" t="s">
        <v>12</v>
      </c>
      <c r="P467" s="31">
        <v>9</v>
      </c>
      <c r="Q467" s="12">
        <v>0.8</v>
      </c>
      <c r="R467" s="15" t="s">
        <v>67</v>
      </c>
      <c r="S467" s="48" t="s">
        <v>161</v>
      </c>
      <c r="T467" s="12" t="s">
        <v>571</v>
      </c>
      <c r="U467" s="12">
        <f t="shared" si="30"/>
        <v>9</v>
      </c>
      <c r="V467" s="12">
        <f t="shared" si="31"/>
        <v>0.8</v>
      </c>
      <c r="W467" s="12">
        <f t="shared" si="32"/>
        <v>14.062499999999996</v>
      </c>
      <c r="X467" s="12">
        <f t="shared" si="33"/>
        <v>1.5624999999999998</v>
      </c>
      <c r="Y467" s="12">
        <v>5.62</v>
      </c>
      <c r="Z467" s="12">
        <v>1.54</v>
      </c>
      <c r="AA467" s="11">
        <v>8.65</v>
      </c>
      <c r="AB467" s="31">
        <v>133382</v>
      </c>
      <c r="AC467" s="12" t="s">
        <v>574</v>
      </c>
      <c r="AD467" s="12" t="s">
        <v>280</v>
      </c>
      <c r="AE467" s="12" t="s">
        <v>537</v>
      </c>
      <c r="AF467" s="12" t="s">
        <v>538</v>
      </c>
      <c r="AG467" s="12" t="s">
        <v>402</v>
      </c>
      <c r="AH467" s="12" t="s">
        <v>374</v>
      </c>
      <c r="AI467" s="12" t="s">
        <v>403</v>
      </c>
      <c r="AJ467" s="12" t="s">
        <v>376</v>
      </c>
      <c r="AK467" s="12" t="s">
        <v>368</v>
      </c>
      <c r="AL467" s="12">
        <v>14</v>
      </c>
      <c r="AM467" s="12" t="s">
        <v>404</v>
      </c>
      <c r="AN467" s="12" t="s">
        <v>405</v>
      </c>
    </row>
    <row r="468" spans="1:40" ht="15" customHeight="1" x14ac:dyDescent="0.25">
      <c r="A468" s="15">
        <v>131080019</v>
      </c>
      <c r="B468" s="15" t="s">
        <v>580</v>
      </c>
      <c r="C468" s="12" t="s">
        <v>583</v>
      </c>
      <c r="D468" s="12" t="s">
        <v>173</v>
      </c>
      <c r="E468" s="15" t="s">
        <v>66</v>
      </c>
      <c r="F468" s="10">
        <v>8</v>
      </c>
      <c r="G468" s="17" t="s">
        <v>280</v>
      </c>
      <c r="H468" s="9" t="s">
        <v>24</v>
      </c>
      <c r="I468" s="15" t="s">
        <v>224</v>
      </c>
      <c r="J468" s="18" t="s">
        <v>328</v>
      </c>
      <c r="K468" s="15" t="s">
        <v>223</v>
      </c>
      <c r="L468" s="4">
        <v>45.545433000000003</v>
      </c>
      <c r="M468" s="12">
        <v>2.2820200000000002</v>
      </c>
      <c r="N468" s="11">
        <v>41187</v>
      </c>
      <c r="O468" s="7" t="s">
        <v>152</v>
      </c>
      <c r="P468" s="31">
        <v>0.8</v>
      </c>
      <c r="Q468" s="54" t="s">
        <v>161</v>
      </c>
      <c r="R468" s="15" t="s">
        <v>67</v>
      </c>
      <c r="S468" s="16" t="s">
        <v>601</v>
      </c>
      <c r="T468" s="12" t="s">
        <v>571</v>
      </c>
      <c r="U468" s="12">
        <f t="shared" si="30"/>
        <v>0.8</v>
      </c>
      <c r="V468" s="12">
        <f t="shared" si="31"/>
        <v>0.4</v>
      </c>
      <c r="W468" s="12">
        <f t="shared" si="32"/>
        <v>4.9999999999999991</v>
      </c>
      <c r="X468" s="12">
        <f t="shared" si="33"/>
        <v>6.2499999999999991</v>
      </c>
      <c r="Y468" s="12">
        <v>5.62</v>
      </c>
      <c r="Z468" s="12">
        <v>1.54</v>
      </c>
      <c r="AA468" s="11">
        <v>8.65</v>
      </c>
      <c r="AB468" s="31">
        <v>133382</v>
      </c>
      <c r="AC468" s="12" t="s">
        <v>574</v>
      </c>
      <c r="AD468" s="12" t="s">
        <v>280</v>
      </c>
      <c r="AE468" s="12" t="s">
        <v>537</v>
      </c>
      <c r="AF468" s="12" t="s">
        <v>538</v>
      </c>
      <c r="AG468" s="12" t="s">
        <v>402</v>
      </c>
      <c r="AH468" s="12" t="s">
        <v>374</v>
      </c>
      <c r="AI468" s="12" t="s">
        <v>403</v>
      </c>
      <c r="AJ468" s="12" t="s">
        <v>376</v>
      </c>
      <c r="AK468" s="12" t="s">
        <v>368</v>
      </c>
      <c r="AL468" s="12">
        <v>14</v>
      </c>
      <c r="AM468" s="12" t="s">
        <v>404</v>
      </c>
      <c r="AN468" s="12" t="s">
        <v>405</v>
      </c>
    </row>
    <row r="469" spans="1:40" ht="15" customHeight="1" x14ac:dyDescent="0.25">
      <c r="A469" s="15">
        <v>131080019</v>
      </c>
      <c r="B469" s="15" t="s">
        <v>580</v>
      </c>
      <c r="C469" s="12" t="s">
        <v>583</v>
      </c>
      <c r="D469" s="12" t="s">
        <v>173</v>
      </c>
      <c r="E469" s="15" t="s">
        <v>66</v>
      </c>
      <c r="F469" s="10">
        <v>8</v>
      </c>
      <c r="G469" s="17" t="s">
        <v>280</v>
      </c>
      <c r="H469" s="9" t="s">
        <v>24</v>
      </c>
      <c r="I469" s="15" t="s">
        <v>224</v>
      </c>
      <c r="J469" s="18" t="s">
        <v>328</v>
      </c>
      <c r="K469" s="15" t="s">
        <v>223</v>
      </c>
      <c r="L469" s="4">
        <v>45.545433000000003</v>
      </c>
      <c r="M469" s="12">
        <v>2.2820200000000002</v>
      </c>
      <c r="N469" s="11">
        <v>41187</v>
      </c>
      <c r="O469" s="7" t="s">
        <v>10</v>
      </c>
      <c r="P469" s="31">
        <v>1310</v>
      </c>
      <c r="Q469" s="12">
        <v>120</v>
      </c>
      <c r="R469" s="15" t="s">
        <v>67</v>
      </c>
      <c r="S469" s="48" t="s">
        <v>161</v>
      </c>
      <c r="T469" s="12" t="s">
        <v>571</v>
      </c>
      <c r="U469" s="12">
        <f t="shared" si="30"/>
        <v>1310</v>
      </c>
      <c r="V469" s="12">
        <f t="shared" si="31"/>
        <v>120</v>
      </c>
      <c r="W469" s="12">
        <f t="shared" si="32"/>
        <v>9.0972222222222218E-2</v>
      </c>
      <c r="X469" s="12">
        <f t="shared" si="33"/>
        <v>6.9444444444444444E-5</v>
      </c>
      <c r="Y469" s="12">
        <v>5.62</v>
      </c>
      <c r="Z469" s="12">
        <v>1.54</v>
      </c>
      <c r="AA469" s="11">
        <v>8.65</v>
      </c>
      <c r="AB469" s="31">
        <v>133382</v>
      </c>
      <c r="AC469" s="12" t="s">
        <v>574</v>
      </c>
      <c r="AD469" s="12" t="s">
        <v>280</v>
      </c>
      <c r="AE469" s="12" t="s">
        <v>537</v>
      </c>
      <c r="AF469" s="12" t="s">
        <v>538</v>
      </c>
      <c r="AG469" s="12" t="s">
        <v>402</v>
      </c>
      <c r="AH469" s="12" t="s">
        <v>374</v>
      </c>
      <c r="AI469" s="12" t="s">
        <v>403</v>
      </c>
      <c r="AJ469" s="12" t="s">
        <v>376</v>
      </c>
      <c r="AK469" s="12" t="s">
        <v>368</v>
      </c>
      <c r="AL469" s="12">
        <v>14</v>
      </c>
      <c r="AM469" s="12" t="s">
        <v>404</v>
      </c>
      <c r="AN469" s="12" t="s">
        <v>405</v>
      </c>
    </row>
    <row r="470" spans="1:40" ht="15" customHeight="1" x14ac:dyDescent="0.25">
      <c r="A470" s="15">
        <v>131080019</v>
      </c>
      <c r="B470" s="15" t="s">
        <v>580</v>
      </c>
      <c r="C470" s="12" t="s">
        <v>583</v>
      </c>
      <c r="D470" s="12" t="s">
        <v>173</v>
      </c>
      <c r="E470" s="15" t="s">
        <v>66</v>
      </c>
      <c r="F470" s="10">
        <v>8</v>
      </c>
      <c r="G470" s="17" t="s">
        <v>280</v>
      </c>
      <c r="H470" s="9" t="s">
        <v>24</v>
      </c>
      <c r="I470" s="15" t="s">
        <v>224</v>
      </c>
      <c r="J470" s="18" t="s">
        <v>328</v>
      </c>
      <c r="K470" s="15" t="s">
        <v>223</v>
      </c>
      <c r="L470" s="4">
        <v>45.545433000000003</v>
      </c>
      <c r="M470" s="12">
        <v>2.2820200000000002</v>
      </c>
      <c r="N470" s="11">
        <v>41187</v>
      </c>
      <c r="O470" s="7" t="s">
        <v>56</v>
      </c>
      <c r="P470" s="31">
        <v>2.4</v>
      </c>
      <c r="Q470" s="54" t="s">
        <v>161</v>
      </c>
      <c r="R470" s="15" t="s">
        <v>67</v>
      </c>
      <c r="S470" s="16" t="s">
        <v>601</v>
      </c>
      <c r="T470" s="12" t="s">
        <v>571</v>
      </c>
      <c r="U470" s="12">
        <f t="shared" si="30"/>
        <v>2.4</v>
      </c>
      <c r="V470" s="12">
        <f t="shared" si="31"/>
        <v>1.2</v>
      </c>
      <c r="W470" s="12">
        <f t="shared" si="32"/>
        <v>1.6666666666666667</v>
      </c>
      <c r="X470" s="12">
        <f t="shared" si="33"/>
        <v>0.69444444444444442</v>
      </c>
      <c r="Y470" s="12">
        <v>5.62</v>
      </c>
      <c r="Z470" s="12">
        <v>1.54</v>
      </c>
      <c r="AA470" s="11">
        <v>8.65</v>
      </c>
      <c r="AB470" s="31">
        <v>133382</v>
      </c>
      <c r="AC470" s="12" t="s">
        <v>574</v>
      </c>
      <c r="AD470" s="12" t="s">
        <v>280</v>
      </c>
      <c r="AE470" s="12" t="s">
        <v>537</v>
      </c>
      <c r="AF470" s="12" t="s">
        <v>538</v>
      </c>
      <c r="AG470" s="12" t="s">
        <v>402</v>
      </c>
      <c r="AH470" s="12" t="s">
        <v>374</v>
      </c>
      <c r="AI470" s="12" t="s">
        <v>403</v>
      </c>
      <c r="AJ470" s="12" t="s">
        <v>376</v>
      </c>
      <c r="AK470" s="12" t="s">
        <v>368</v>
      </c>
      <c r="AL470" s="12">
        <v>14</v>
      </c>
      <c r="AM470" s="12" t="s">
        <v>404</v>
      </c>
      <c r="AN470" s="12" t="s">
        <v>405</v>
      </c>
    </row>
    <row r="471" spans="1:40" ht="15" customHeight="1" x14ac:dyDescent="0.25">
      <c r="A471" s="15">
        <v>131080019</v>
      </c>
      <c r="B471" s="15" t="s">
        <v>580</v>
      </c>
      <c r="C471" s="12" t="s">
        <v>583</v>
      </c>
      <c r="D471" s="12" t="s">
        <v>173</v>
      </c>
      <c r="E471" s="15" t="s">
        <v>66</v>
      </c>
      <c r="F471" s="10">
        <v>8</v>
      </c>
      <c r="G471" s="17" t="s">
        <v>280</v>
      </c>
      <c r="H471" s="9" t="s">
        <v>24</v>
      </c>
      <c r="I471" s="15" t="s">
        <v>224</v>
      </c>
      <c r="J471" s="18" t="s">
        <v>328</v>
      </c>
      <c r="K471" s="15" t="s">
        <v>223</v>
      </c>
      <c r="L471" s="4">
        <v>45.545433000000003</v>
      </c>
      <c r="M471" s="12">
        <v>2.2820200000000002</v>
      </c>
      <c r="N471" s="11">
        <v>41187</v>
      </c>
      <c r="O471" s="7" t="s">
        <v>153</v>
      </c>
      <c r="P471" s="31">
        <v>1.2</v>
      </c>
      <c r="Q471" s="54" t="s">
        <v>161</v>
      </c>
      <c r="R471" s="15" t="s">
        <v>67</v>
      </c>
      <c r="S471" s="16" t="s">
        <v>601</v>
      </c>
      <c r="T471" s="12" t="s">
        <v>571</v>
      </c>
      <c r="U471" s="12">
        <f t="shared" si="30"/>
        <v>1.2</v>
      </c>
      <c r="V471" s="12">
        <f t="shared" si="31"/>
        <v>0.6</v>
      </c>
      <c r="W471" s="12">
        <f t="shared" si="32"/>
        <v>3.3333333333333335</v>
      </c>
      <c r="X471" s="12">
        <f t="shared" si="33"/>
        <v>2.7777777777777777</v>
      </c>
      <c r="Y471" s="12">
        <v>5.62</v>
      </c>
      <c r="Z471" s="12">
        <v>1.54</v>
      </c>
      <c r="AA471" s="11">
        <v>8.65</v>
      </c>
      <c r="AB471" s="31">
        <v>133382</v>
      </c>
      <c r="AC471" s="12" t="s">
        <v>574</v>
      </c>
      <c r="AD471" s="12" t="s">
        <v>280</v>
      </c>
      <c r="AE471" s="12" t="s">
        <v>537</v>
      </c>
      <c r="AF471" s="12" t="s">
        <v>538</v>
      </c>
      <c r="AG471" s="12" t="s">
        <v>402</v>
      </c>
      <c r="AH471" s="12" t="s">
        <v>374</v>
      </c>
      <c r="AI471" s="12" t="s">
        <v>403</v>
      </c>
      <c r="AJ471" s="12" t="s">
        <v>376</v>
      </c>
      <c r="AK471" s="12" t="s">
        <v>368</v>
      </c>
      <c r="AL471" s="12">
        <v>14</v>
      </c>
      <c r="AM471" s="12" t="s">
        <v>404</v>
      </c>
      <c r="AN471" s="12" t="s">
        <v>405</v>
      </c>
    </row>
    <row r="472" spans="1:40" ht="15" customHeight="1" x14ac:dyDescent="0.25">
      <c r="A472" s="15">
        <v>131080019</v>
      </c>
      <c r="B472" s="15" t="s">
        <v>580</v>
      </c>
      <c r="C472" s="12" t="s">
        <v>583</v>
      </c>
      <c r="D472" s="12" t="s">
        <v>173</v>
      </c>
      <c r="E472" s="15" t="s">
        <v>66</v>
      </c>
      <c r="F472" s="10">
        <v>8</v>
      </c>
      <c r="G472" s="17" t="s">
        <v>280</v>
      </c>
      <c r="H472" s="9" t="s">
        <v>24</v>
      </c>
      <c r="I472" s="15" t="s">
        <v>224</v>
      </c>
      <c r="J472" s="18" t="s">
        <v>328</v>
      </c>
      <c r="K472" s="15" t="s">
        <v>223</v>
      </c>
      <c r="L472" s="4">
        <v>45.545433000000003</v>
      </c>
      <c r="M472" s="12">
        <v>2.2820200000000002</v>
      </c>
      <c r="N472" s="11">
        <v>41187</v>
      </c>
      <c r="O472" s="7" t="s">
        <v>154</v>
      </c>
      <c r="P472" s="31">
        <v>11</v>
      </c>
      <c r="Q472" s="54" t="s">
        <v>161</v>
      </c>
      <c r="R472" s="15" t="s">
        <v>67</v>
      </c>
      <c r="S472" s="16" t="s">
        <v>601</v>
      </c>
      <c r="T472" s="12" t="s">
        <v>571</v>
      </c>
      <c r="U472" s="12">
        <f t="shared" si="30"/>
        <v>11</v>
      </c>
      <c r="V472" s="12">
        <f t="shared" si="31"/>
        <v>5.5</v>
      </c>
      <c r="W472" s="12">
        <f t="shared" si="32"/>
        <v>0.36363636363636365</v>
      </c>
      <c r="X472" s="12">
        <f t="shared" si="33"/>
        <v>3.3057851239669422E-2</v>
      </c>
      <c r="Y472" s="12">
        <v>5.62</v>
      </c>
      <c r="Z472" s="12">
        <v>1.54</v>
      </c>
      <c r="AA472" s="11">
        <v>8.65</v>
      </c>
      <c r="AB472" s="31">
        <v>133382</v>
      </c>
      <c r="AC472" s="12" t="s">
        <v>574</v>
      </c>
      <c r="AD472" s="12" t="s">
        <v>280</v>
      </c>
      <c r="AE472" s="12" t="s">
        <v>537</v>
      </c>
      <c r="AF472" s="12" t="s">
        <v>538</v>
      </c>
      <c r="AG472" s="12" t="s">
        <v>402</v>
      </c>
      <c r="AH472" s="12" t="s">
        <v>374</v>
      </c>
      <c r="AI472" s="12" t="s">
        <v>403</v>
      </c>
      <c r="AJ472" s="12" t="s">
        <v>376</v>
      </c>
      <c r="AK472" s="12" t="s">
        <v>368</v>
      </c>
      <c r="AL472" s="12">
        <v>14</v>
      </c>
      <c r="AM472" s="12" t="s">
        <v>404</v>
      </c>
      <c r="AN472" s="12" t="s">
        <v>405</v>
      </c>
    </row>
    <row r="473" spans="1:40" ht="15" customHeight="1" x14ac:dyDescent="0.25">
      <c r="A473" s="15">
        <v>131080019</v>
      </c>
      <c r="B473" s="15" t="s">
        <v>580</v>
      </c>
      <c r="C473" s="12" t="s">
        <v>583</v>
      </c>
      <c r="D473" s="12" t="s">
        <v>173</v>
      </c>
      <c r="E473" s="15" t="s">
        <v>66</v>
      </c>
      <c r="F473" s="10">
        <v>8</v>
      </c>
      <c r="G473" s="17" t="s">
        <v>280</v>
      </c>
      <c r="H473" s="9" t="s">
        <v>24</v>
      </c>
      <c r="I473" s="15" t="s">
        <v>224</v>
      </c>
      <c r="J473" s="18" t="s">
        <v>328</v>
      </c>
      <c r="K473" s="15" t="s">
        <v>223</v>
      </c>
      <c r="L473" s="4">
        <v>45.545433000000003</v>
      </c>
      <c r="M473" s="12">
        <v>2.2820200000000002</v>
      </c>
      <c r="N473" s="11">
        <v>41187</v>
      </c>
      <c r="O473" s="7" t="s">
        <v>155</v>
      </c>
      <c r="P473" s="31">
        <v>70</v>
      </c>
      <c r="Q473" s="54" t="s">
        <v>161</v>
      </c>
      <c r="R473" s="15" t="s">
        <v>67</v>
      </c>
      <c r="S473" s="16" t="s">
        <v>601</v>
      </c>
      <c r="T473" s="12" t="s">
        <v>571</v>
      </c>
      <c r="U473" s="12">
        <f t="shared" si="30"/>
        <v>70</v>
      </c>
      <c r="V473" s="12">
        <f t="shared" si="31"/>
        <v>35</v>
      </c>
      <c r="W473" s="12">
        <f t="shared" si="32"/>
        <v>5.7142857142857141E-2</v>
      </c>
      <c r="X473" s="12">
        <f t="shared" si="33"/>
        <v>8.1632653061224493E-4</v>
      </c>
      <c r="Y473" s="12">
        <v>5.62</v>
      </c>
      <c r="Z473" s="12">
        <v>1.54</v>
      </c>
      <c r="AA473" s="11">
        <v>8.65</v>
      </c>
      <c r="AB473" s="31">
        <v>133382</v>
      </c>
      <c r="AC473" s="12" t="s">
        <v>574</v>
      </c>
      <c r="AD473" s="12" t="s">
        <v>280</v>
      </c>
      <c r="AE473" s="12" t="s">
        <v>537</v>
      </c>
      <c r="AF473" s="12" t="s">
        <v>538</v>
      </c>
      <c r="AG473" s="12" t="s">
        <v>402</v>
      </c>
      <c r="AH473" s="12" t="s">
        <v>374</v>
      </c>
      <c r="AI473" s="12" t="s">
        <v>403</v>
      </c>
      <c r="AJ473" s="12" t="s">
        <v>376</v>
      </c>
      <c r="AK473" s="12" t="s">
        <v>368</v>
      </c>
      <c r="AL473" s="12">
        <v>14</v>
      </c>
      <c r="AM473" s="12" t="s">
        <v>404</v>
      </c>
      <c r="AN473" s="12" t="s">
        <v>405</v>
      </c>
    </row>
    <row r="474" spans="1:40" ht="15" customHeight="1" x14ac:dyDescent="0.25">
      <c r="A474" s="15">
        <v>131080019</v>
      </c>
      <c r="B474" s="15" t="s">
        <v>580</v>
      </c>
      <c r="C474" s="12" t="s">
        <v>583</v>
      </c>
      <c r="D474" s="12" t="s">
        <v>173</v>
      </c>
      <c r="E474" s="15" t="s">
        <v>66</v>
      </c>
      <c r="F474" s="10">
        <v>8</v>
      </c>
      <c r="G474" s="17" t="s">
        <v>280</v>
      </c>
      <c r="H474" s="9" t="s">
        <v>24</v>
      </c>
      <c r="I474" s="15" t="s">
        <v>224</v>
      </c>
      <c r="J474" s="18" t="s">
        <v>328</v>
      </c>
      <c r="K474" s="15" t="s">
        <v>223</v>
      </c>
      <c r="L474" s="4">
        <v>45.545433000000003</v>
      </c>
      <c r="M474" s="12">
        <v>2.2820200000000002</v>
      </c>
      <c r="N474" s="11">
        <v>41187</v>
      </c>
      <c r="O474" s="7" t="s">
        <v>156</v>
      </c>
      <c r="P474" s="31">
        <v>2</v>
      </c>
      <c r="Q474" s="54" t="s">
        <v>161</v>
      </c>
      <c r="R474" s="15" t="s">
        <v>67</v>
      </c>
      <c r="S474" s="16" t="s">
        <v>601</v>
      </c>
      <c r="T474" s="12" t="s">
        <v>571</v>
      </c>
      <c r="U474" s="12">
        <f t="shared" si="30"/>
        <v>2</v>
      </c>
      <c r="V474" s="12">
        <f t="shared" si="31"/>
        <v>1</v>
      </c>
      <c r="W474" s="12">
        <f t="shared" si="32"/>
        <v>2</v>
      </c>
      <c r="X474" s="12">
        <f t="shared" si="33"/>
        <v>1</v>
      </c>
      <c r="Y474" s="12">
        <v>5.62</v>
      </c>
      <c r="Z474" s="12">
        <v>1.54</v>
      </c>
      <c r="AA474" s="11">
        <v>8.65</v>
      </c>
      <c r="AB474" s="31">
        <v>133382</v>
      </c>
      <c r="AC474" s="12" t="s">
        <v>574</v>
      </c>
      <c r="AD474" s="12" t="s">
        <v>280</v>
      </c>
      <c r="AE474" s="12" t="s">
        <v>537</v>
      </c>
      <c r="AF474" s="12" t="s">
        <v>538</v>
      </c>
      <c r="AG474" s="12" t="s">
        <v>402</v>
      </c>
      <c r="AH474" s="12" t="s">
        <v>374</v>
      </c>
      <c r="AI474" s="12" t="s">
        <v>403</v>
      </c>
      <c r="AJ474" s="12" t="s">
        <v>376</v>
      </c>
      <c r="AK474" s="12" t="s">
        <v>368</v>
      </c>
      <c r="AL474" s="12">
        <v>14</v>
      </c>
      <c r="AM474" s="12" t="s">
        <v>404</v>
      </c>
      <c r="AN474" s="12" t="s">
        <v>405</v>
      </c>
    </row>
    <row r="475" spans="1:40" ht="15" customHeight="1" x14ac:dyDescent="0.25">
      <c r="A475" s="15">
        <v>131080019</v>
      </c>
      <c r="B475" s="15" t="s">
        <v>580</v>
      </c>
      <c r="C475" s="12" t="s">
        <v>583</v>
      </c>
      <c r="D475" s="12" t="s">
        <v>173</v>
      </c>
      <c r="E475" s="15" t="s">
        <v>66</v>
      </c>
      <c r="F475" s="10">
        <v>8</v>
      </c>
      <c r="G475" s="17" t="s">
        <v>280</v>
      </c>
      <c r="H475" s="9" t="s">
        <v>24</v>
      </c>
      <c r="I475" s="15" t="s">
        <v>224</v>
      </c>
      <c r="J475" s="18" t="s">
        <v>328</v>
      </c>
      <c r="K475" s="15" t="s">
        <v>223</v>
      </c>
      <c r="L475" s="4">
        <v>45.545433000000003</v>
      </c>
      <c r="M475" s="12">
        <v>2.2820200000000002</v>
      </c>
      <c r="N475" s="11">
        <v>41187</v>
      </c>
      <c r="O475" s="7" t="s">
        <v>18</v>
      </c>
      <c r="P475" s="31">
        <v>117</v>
      </c>
      <c r="Q475" s="12">
        <v>13</v>
      </c>
      <c r="R475" s="15" t="s">
        <v>67</v>
      </c>
      <c r="S475" s="48" t="s">
        <v>161</v>
      </c>
      <c r="T475" s="12" t="s">
        <v>571</v>
      </c>
      <c r="U475" s="12">
        <f t="shared" si="30"/>
        <v>117</v>
      </c>
      <c r="V475" s="12">
        <f t="shared" si="31"/>
        <v>13</v>
      </c>
      <c r="W475" s="12">
        <f t="shared" si="32"/>
        <v>0.69230769230769229</v>
      </c>
      <c r="X475" s="12">
        <f t="shared" si="33"/>
        <v>5.9171597633136093E-3</v>
      </c>
      <c r="Y475" s="12">
        <v>5.62</v>
      </c>
      <c r="Z475" s="12">
        <v>1.54</v>
      </c>
      <c r="AA475" s="11">
        <v>8.65</v>
      </c>
      <c r="AB475" s="31">
        <v>133382</v>
      </c>
      <c r="AC475" s="12" t="s">
        <v>574</v>
      </c>
      <c r="AD475" s="12" t="s">
        <v>280</v>
      </c>
      <c r="AE475" s="12" t="s">
        <v>537</v>
      </c>
      <c r="AF475" s="12" t="s">
        <v>538</v>
      </c>
      <c r="AG475" s="12" t="s">
        <v>402</v>
      </c>
      <c r="AH475" s="12" t="s">
        <v>374</v>
      </c>
      <c r="AI475" s="12" t="s">
        <v>403</v>
      </c>
      <c r="AJ475" s="12" t="s">
        <v>376</v>
      </c>
      <c r="AK475" s="12" t="s">
        <v>368</v>
      </c>
      <c r="AL475" s="12">
        <v>14</v>
      </c>
      <c r="AM475" s="12" t="s">
        <v>404</v>
      </c>
      <c r="AN475" s="12" t="s">
        <v>405</v>
      </c>
    </row>
    <row r="476" spans="1:40" ht="15" customHeight="1" x14ac:dyDescent="0.25">
      <c r="A476" s="15">
        <v>131080019</v>
      </c>
      <c r="B476" s="15" t="s">
        <v>580</v>
      </c>
      <c r="C476" s="12" t="s">
        <v>583</v>
      </c>
      <c r="D476" s="12" t="s">
        <v>173</v>
      </c>
      <c r="E476" s="15" t="s">
        <v>66</v>
      </c>
      <c r="F476" s="10">
        <v>8</v>
      </c>
      <c r="G476" s="17" t="s">
        <v>280</v>
      </c>
      <c r="H476" s="9" t="s">
        <v>24</v>
      </c>
      <c r="I476" s="15" t="s">
        <v>224</v>
      </c>
      <c r="J476" s="18" t="s">
        <v>328</v>
      </c>
      <c r="K476" s="15" t="s">
        <v>223</v>
      </c>
      <c r="L476" s="4">
        <v>45.545433000000003</v>
      </c>
      <c r="M476" s="12">
        <v>2.2820200000000002</v>
      </c>
      <c r="N476" s="11">
        <v>41187</v>
      </c>
      <c r="O476" s="7" t="s">
        <v>19</v>
      </c>
      <c r="P476" s="31">
        <v>90</v>
      </c>
      <c r="Q476" s="15">
        <v>8</v>
      </c>
      <c r="R476" s="15" t="s">
        <v>67</v>
      </c>
      <c r="S476" s="48" t="s">
        <v>161</v>
      </c>
      <c r="T476" s="12" t="s">
        <v>571</v>
      </c>
      <c r="U476" s="12">
        <f t="shared" si="30"/>
        <v>90</v>
      </c>
      <c r="V476" s="12">
        <f t="shared" si="31"/>
        <v>8</v>
      </c>
      <c r="W476" s="12">
        <f t="shared" si="32"/>
        <v>1.40625</v>
      </c>
      <c r="X476" s="12">
        <f t="shared" si="33"/>
        <v>1.5625E-2</v>
      </c>
      <c r="Y476" s="12">
        <v>5.62</v>
      </c>
      <c r="Z476" s="12">
        <v>1.54</v>
      </c>
      <c r="AA476" s="11">
        <v>8.65</v>
      </c>
      <c r="AB476" s="31">
        <v>133382</v>
      </c>
      <c r="AC476" s="12" t="s">
        <v>574</v>
      </c>
      <c r="AD476" s="12" t="s">
        <v>280</v>
      </c>
      <c r="AE476" s="12" t="s">
        <v>537</v>
      </c>
      <c r="AF476" s="12" t="s">
        <v>538</v>
      </c>
      <c r="AG476" s="12" t="s">
        <v>402</v>
      </c>
      <c r="AH476" s="12" t="s">
        <v>374</v>
      </c>
      <c r="AI476" s="12" t="s">
        <v>403</v>
      </c>
      <c r="AJ476" s="12" t="s">
        <v>376</v>
      </c>
      <c r="AK476" s="12" t="s">
        <v>368</v>
      </c>
      <c r="AL476" s="12">
        <v>14</v>
      </c>
      <c r="AM476" s="12" t="s">
        <v>404</v>
      </c>
      <c r="AN476" s="12" t="s">
        <v>405</v>
      </c>
    </row>
    <row r="477" spans="1:40" ht="15" customHeight="1" x14ac:dyDescent="0.25">
      <c r="A477" s="15">
        <v>131080019</v>
      </c>
      <c r="B477" s="15" t="s">
        <v>580</v>
      </c>
      <c r="C477" s="12" t="s">
        <v>583</v>
      </c>
      <c r="D477" s="12" t="s">
        <v>173</v>
      </c>
      <c r="E477" s="15" t="s">
        <v>66</v>
      </c>
      <c r="F477" s="10">
        <v>8</v>
      </c>
      <c r="G477" s="17" t="s">
        <v>280</v>
      </c>
      <c r="H477" s="9" t="s">
        <v>24</v>
      </c>
      <c r="I477" s="15" t="s">
        <v>224</v>
      </c>
      <c r="J477" s="18" t="s">
        <v>328</v>
      </c>
      <c r="K477" s="15" t="s">
        <v>223</v>
      </c>
      <c r="L477" s="4">
        <v>45.545433000000003</v>
      </c>
      <c r="M477" s="12">
        <v>2.2820200000000002</v>
      </c>
      <c r="N477" s="11">
        <v>41187</v>
      </c>
      <c r="O477" s="7" t="s">
        <v>20</v>
      </c>
      <c r="P477" s="31">
        <v>90</v>
      </c>
      <c r="Q477" s="12">
        <v>11</v>
      </c>
      <c r="R477" s="15" t="s">
        <v>67</v>
      </c>
      <c r="S477" s="48" t="s">
        <v>161</v>
      </c>
      <c r="T477" s="12" t="s">
        <v>571</v>
      </c>
      <c r="U477" s="12">
        <f t="shared" si="30"/>
        <v>90</v>
      </c>
      <c r="V477" s="12">
        <f t="shared" si="31"/>
        <v>11</v>
      </c>
      <c r="W477" s="12">
        <f t="shared" si="32"/>
        <v>0.74380165289256195</v>
      </c>
      <c r="X477" s="12">
        <f t="shared" si="33"/>
        <v>8.2644628099173556E-3</v>
      </c>
      <c r="Y477" s="12">
        <v>5.62</v>
      </c>
      <c r="Z477" s="12">
        <v>1.54</v>
      </c>
      <c r="AA477" s="11">
        <v>8.65</v>
      </c>
      <c r="AB477" s="31">
        <v>133382</v>
      </c>
      <c r="AC477" s="12" t="s">
        <v>574</v>
      </c>
      <c r="AD477" s="12" t="s">
        <v>280</v>
      </c>
      <c r="AE477" s="12" t="s">
        <v>537</v>
      </c>
      <c r="AF477" s="12" t="s">
        <v>538</v>
      </c>
      <c r="AG477" s="12" t="s">
        <v>402</v>
      </c>
      <c r="AH477" s="12" t="s">
        <v>374</v>
      </c>
      <c r="AI477" s="12" t="s">
        <v>403</v>
      </c>
      <c r="AJ477" s="12" t="s">
        <v>376</v>
      </c>
      <c r="AK477" s="12" t="s">
        <v>368</v>
      </c>
      <c r="AL477" s="12">
        <v>14</v>
      </c>
      <c r="AM477" s="12" t="s">
        <v>404</v>
      </c>
      <c r="AN477" s="12" t="s">
        <v>405</v>
      </c>
    </row>
    <row r="478" spans="1:40" ht="15" customHeight="1" x14ac:dyDescent="0.25">
      <c r="A478" s="15">
        <v>131080019</v>
      </c>
      <c r="B478" s="15" t="s">
        <v>580</v>
      </c>
      <c r="C478" s="12" t="s">
        <v>583</v>
      </c>
      <c r="D478" s="12" t="s">
        <v>173</v>
      </c>
      <c r="E478" s="15" t="s">
        <v>66</v>
      </c>
      <c r="F478" s="10">
        <v>8</v>
      </c>
      <c r="G478" s="17" t="s">
        <v>280</v>
      </c>
      <c r="H478" s="9" t="s">
        <v>24</v>
      </c>
      <c r="I478" s="15" t="s">
        <v>224</v>
      </c>
      <c r="J478" s="18" t="s">
        <v>328</v>
      </c>
      <c r="K478" s="15" t="s">
        <v>223</v>
      </c>
      <c r="L478" s="4">
        <v>45.545433000000003</v>
      </c>
      <c r="M478" s="12">
        <v>2.2820200000000002</v>
      </c>
      <c r="N478" s="11">
        <v>41187</v>
      </c>
      <c r="O478" s="7" t="s">
        <v>21</v>
      </c>
      <c r="P478" s="31">
        <v>32.4</v>
      </c>
      <c r="Q478" s="12">
        <v>3.3</v>
      </c>
      <c r="R478" s="15" t="s">
        <v>67</v>
      </c>
      <c r="S478" s="48" t="s">
        <v>161</v>
      </c>
      <c r="T478" s="12" t="s">
        <v>571</v>
      </c>
      <c r="U478" s="12">
        <f t="shared" si="30"/>
        <v>32.4</v>
      </c>
      <c r="V478" s="12">
        <f t="shared" si="31"/>
        <v>3.3</v>
      </c>
      <c r="W478" s="12">
        <f t="shared" si="32"/>
        <v>2.9752066115702482</v>
      </c>
      <c r="X478" s="12">
        <f t="shared" si="33"/>
        <v>9.1827364554637289E-2</v>
      </c>
      <c r="Y478" s="12">
        <v>5.62</v>
      </c>
      <c r="Z478" s="12">
        <v>1.54</v>
      </c>
      <c r="AA478" s="11">
        <v>8.65</v>
      </c>
      <c r="AB478" s="31">
        <v>133382</v>
      </c>
      <c r="AC478" s="12" t="s">
        <v>574</v>
      </c>
      <c r="AD478" s="12" t="s">
        <v>280</v>
      </c>
      <c r="AE478" s="12" t="s">
        <v>537</v>
      </c>
      <c r="AF478" s="12" t="s">
        <v>538</v>
      </c>
      <c r="AG478" s="12" t="s">
        <v>402</v>
      </c>
      <c r="AH478" s="12" t="s">
        <v>374</v>
      </c>
      <c r="AI478" s="12" t="s">
        <v>403</v>
      </c>
      <c r="AJ478" s="12" t="s">
        <v>376</v>
      </c>
      <c r="AK478" s="12" t="s">
        <v>368</v>
      </c>
      <c r="AL478" s="12">
        <v>14</v>
      </c>
      <c r="AM478" s="12" t="s">
        <v>404</v>
      </c>
      <c r="AN478" s="12" t="s">
        <v>405</v>
      </c>
    </row>
    <row r="479" spans="1:40" ht="15" customHeight="1" x14ac:dyDescent="0.25">
      <c r="A479" s="15">
        <v>131080019</v>
      </c>
      <c r="B479" s="15" t="s">
        <v>580</v>
      </c>
      <c r="C479" s="12" t="s">
        <v>583</v>
      </c>
      <c r="D479" s="12" t="s">
        <v>173</v>
      </c>
      <c r="E479" s="15" t="s">
        <v>66</v>
      </c>
      <c r="F479" s="10">
        <v>8</v>
      </c>
      <c r="G479" s="17" t="s">
        <v>280</v>
      </c>
      <c r="H479" s="9" t="s">
        <v>24</v>
      </c>
      <c r="I479" s="15" t="s">
        <v>224</v>
      </c>
      <c r="J479" s="18" t="s">
        <v>328</v>
      </c>
      <c r="K479" s="15" t="s">
        <v>223</v>
      </c>
      <c r="L479" s="4">
        <v>45.545433000000003</v>
      </c>
      <c r="M479" s="12">
        <v>2.2820200000000002</v>
      </c>
      <c r="N479" s="11">
        <v>41187</v>
      </c>
      <c r="O479" s="7" t="s">
        <v>158</v>
      </c>
      <c r="P479" s="31">
        <v>114</v>
      </c>
      <c r="Q479" s="12">
        <v>27</v>
      </c>
      <c r="R479" s="15" t="s">
        <v>67</v>
      </c>
      <c r="S479" s="48" t="s">
        <v>161</v>
      </c>
      <c r="T479" s="12" t="s">
        <v>571</v>
      </c>
      <c r="U479" s="12">
        <f t="shared" si="30"/>
        <v>114</v>
      </c>
      <c r="V479" s="12">
        <f t="shared" si="31"/>
        <v>27</v>
      </c>
      <c r="W479" s="12">
        <f t="shared" si="32"/>
        <v>0.15637860082304528</v>
      </c>
      <c r="X479" s="12">
        <f t="shared" si="33"/>
        <v>1.3717421124828531E-3</v>
      </c>
      <c r="Y479" s="12">
        <v>5.62</v>
      </c>
      <c r="Z479" s="12">
        <v>1.54</v>
      </c>
      <c r="AA479" s="11">
        <v>8.65</v>
      </c>
      <c r="AB479" s="31">
        <v>133382</v>
      </c>
      <c r="AC479" s="12" t="s">
        <v>574</v>
      </c>
      <c r="AD479" s="12" t="s">
        <v>280</v>
      </c>
      <c r="AE479" s="12" t="s">
        <v>537</v>
      </c>
      <c r="AF479" s="12" t="s">
        <v>538</v>
      </c>
      <c r="AG479" s="12" t="s">
        <v>402</v>
      </c>
      <c r="AH479" s="12" t="s">
        <v>374</v>
      </c>
      <c r="AI479" s="12" t="s">
        <v>403</v>
      </c>
      <c r="AJ479" s="12" t="s">
        <v>376</v>
      </c>
      <c r="AK479" s="12" t="s">
        <v>368</v>
      </c>
      <c r="AL479" s="12">
        <v>14</v>
      </c>
      <c r="AM479" s="12" t="s">
        <v>404</v>
      </c>
      <c r="AN479" s="12" t="s">
        <v>405</v>
      </c>
    </row>
    <row r="480" spans="1:40" ht="15" customHeight="1" x14ac:dyDescent="0.25">
      <c r="A480" s="15">
        <v>131080019</v>
      </c>
      <c r="B480" s="15" t="s">
        <v>580</v>
      </c>
      <c r="C480" s="12" t="s">
        <v>583</v>
      </c>
      <c r="D480" s="12" t="s">
        <v>173</v>
      </c>
      <c r="E480" s="15" t="s">
        <v>66</v>
      </c>
      <c r="F480" s="10">
        <v>8</v>
      </c>
      <c r="G480" s="17" t="s">
        <v>280</v>
      </c>
      <c r="H480" s="9" t="s">
        <v>24</v>
      </c>
      <c r="I480" s="15" t="s">
        <v>224</v>
      </c>
      <c r="J480" s="18" t="s">
        <v>328</v>
      </c>
      <c r="K480" s="15" t="s">
        <v>223</v>
      </c>
      <c r="L480" s="4">
        <v>45.545433000000003</v>
      </c>
      <c r="M480" s="12">
        <v>2.2820200000000002</v>
      </c>
      <c r="N480" s="11">
        <v>41187</v>
      </c>
      <c r="O480" s="7" t="s">
        <v>16</v>
      </c>
      <c r="P480" s="31">
        <v>280</v>
      </c>
      <c r="Q480" s="12">
        <v>29</v>
      </c>
      <c r="R480" s="15" t="s">
        <v>67</v>
      </c>
      <c r="S480" s="48" t="s">
        <v>161</v>
      </c>
      <c r="T480" s="12" t="s">
        <v>571</v>
      </c>
      <c r="U480" s="12">
        <f t="shared" si="30"/>
        <v>280</v>
      </c>
      <c r="V480" s="12">
        <f t="shared" si="31"/>
        <v>29</v>
      </c>
      <c r="W480" s="12">
        <f t="shared" si="32"/>
        <v>0.33293697978596909</v>
      </c>
      <c r="X480" s="12">
        <f t="shared" si="33"/>
        <v>1.1890606420927466E-3</v>
      </c>
      <c r="Y480" s="12">
        <v>5.62</v>
      </c>
      <c r="Z480" s="12">
        <v>1.54</v>
      </c>
      <c r="AA480" s="11">
        <v>8.65</v>
      </c>
      <c r="AB480" s="31">
        <v>133382</v>
      </c>
      <c r="AC480" s="12" t="s">
        <v>574</v>
      </c>
      <c r="AD480" s="12" t="s">
        <v>280</v>
      </c>
      <c r="AE480" s="12" t="s">
        <v>537</v>
      </c>
      <c r="AF480" s="12" t="s">
        <v>538</v>
      </c>
      <c r="AG480" s="12" t="s">
        <v>402</v>
      </c>
      <c r="AH480" s="12" t="s">
        <v>374</v>
      </c>
      <c r="AI480" s="12" t="s">
        <v>403</v>
      </c>
      <c r="AJ480" s="12" t="s">
        <v>376</v>
      </c>
      <c r="AK480" s="12" t="s">
        <v>368</v>
      </c>
      <c r="AL480" s="12">
        <v>14</v>
      </c>
      <c r="AM480" s="12" t="s">
        <v>404</v>
      </c>
      <c r="AN480" s="12" t="s">
        <v>405</v>
      </c>
    </row>
    <row r="481" spans="1:40" ht="15" customHeight="1" x14ac:dyDescent="0.25">
      <c r="A481" s="15">
        <v>131080019</v>
      </c>
      <c r="B481" s="15" t="s">
        <v>580</v>
      </c>
      <c r="C481" s="12" t="s">
        <v>583</v>
      </c>
      <c r="D481" s="12" t="s">
        <v>173</v>
      </c>
      <c r="E481" s="15" t="s">
        <v>66</v>
      </c>
      <c r="F481" s="10">
        <v>8</v>
      </c>
      <c r="G481" s="17" t="s">
        <v>280</v>
      </c>
      <c r="H481" s="9" t="s">
        <v>24</v>
      </c>
      <c r="I481" s="15" t="s">
        <v>224</v>
      </c>
      <c r="J481" s="18" t="s">
        <v>328</v>
      </c>
      <c r="K481" s="15" t="s">
        <v>223</v>
      </c>
      <c r="L481" s="4">
        <v>45.545433000000003</v>
      </c>
      <c r="M481" s="12">
        <v>2.2820200000000002</v>
      </c>
      <c r="N481" s="11">
        <v>41187</v>
      </c>
      <c r="O481" s="7" t="s">
        <v>15</v>
      </c>
      <c r="P481" s="31">
        <v>202</v>
      </c>
      <c r="Q481" s="15">
        <v>17</v>
      </c>
      <c r="R481" s="15" t="s">
        <v>67</v>
      </c>
      <c r="S481" s="48" t="s">
        <v>161</v>
      </c>
      <c r="T481" s="12" t="s">
        <v>571</v>
      </c>
      <c r="U481" s="12">
        <f t="shared" si="30"/>
        <v>202</v>
      </c>
      <c r="V481" s="12">
        <f t="shared" si="31"/>
        <v>17</v>
      </c>
      <c r="W481" s="12">
        <f t="shared" si="32"/>
        <v>0.69896193771626303</v>
      </c>
      <c r="X481" s="12">
        <f t="shared" si="33"/>
        <v>3.4602076124567475E-3</v>
      </c>
      <c r="Y481" s="12">
        <v>5.62</v>
      </c>
      <c r="Z481" s="12">
        <v>1.54</v>
      </c>
      <c r="AA481" s="11">
        <v>8.65</v>
      </c>
      <c r="AB481" s="31">
        <v>133382</v>
      </c>
      <c r="AC481" s="12" t="s">
        <v>574</v>
      </c>
      <c r="AD481" s="12" t="s">
        <v>280</v>
      </c>
      <c r="AE481" s="12" t="s">
        <v>537</v>
      </c>
      <c r="AF481" s="12" t="s">
        <v>538</v>
      </c>
      <c r="AG481" s="12" t="s">
        <v>402</v>
      </c>
      <c r="AH481" s="12" t="s">
        <v>374</v>
      </c>
      <c r="AI481" s="12" t="s">
        <v>403</v>
      </c>
      <c r="AJ481" s="12" t="s">
        <v>376</v>
      </c>
      <c r="AK481" s="12" t="s">
        <v>368</v>
      </c>
      <c r="AL481" s="12">
        <v>14</v>
      </c>
      <c r="AM481" s="12" t="s">
        <v>404</v>
      </c>
      <c r="AN481" s="12" t="s">
        <v>405</v>
      </c>
    </row>
    <row r="482" spans="1:40" ht="15" customHeight="1" x14ac:dyDescent="0.25">
      <c r="A482" s="15">
        <v>131080019</v>
      </c>
      <c r="B482" s="15" t="s">
        <v>580</v>
      </c>
      <c r="C482" s="12" t="s">
        <v>583</v>
      </c>
      <c r="D482" s="12" t="s">
        <v>173</v>
      </c>
      <c r="E482" s="15" t="s">
        <v>66</v>
      </c>
      <c r="F482" s="10">
        <v>8</v>
      </c>
      <c r="G482" s="17" t="s">
        <v>280</v>
      </c>
      <c r="H482" s="9" t="s">
        <v>24</v>
      </c>
      <c r="I482" s="15" t="s">
        <v>224</v>
      </c>
      <c r="J482" s="18" t="s">
        <v>328</v>
      </c>
      <c r="K482" s="15" t="s">
        <v>223</v>
      </c>
      <c r="L482" s="4">
        <v>45.545433000000003</v>
      </c>
      <c r="M482" s="12">
        <v>2.2820200000000002</v>
      </c>
      <c r="N482" s="11">
        <v>41187</v>
      </c>
      <c r="O482" s="7" t="s">
        <v>159</v>
      </c>
      <c r="P482" s="31">
        <v>198</v>
      </c>
      <c r="Q482" s="12">
        <v>20</v>
      </c>
      <c r="R482" s="15" t="s">
        <v>67</v>
      </c>
      <c r="S482" s="48" t="s">
        <v>161</v>
      </c>
      <c r="T482" s="12" t="s">
        <v>571</v>
      </c>
      <c r="U482" s="12">
        <f t="shared" si="30"/>
        <v>198</v>
      </c>
      <c r="V482" s="12">
        <f t="shared" si="31"/>
        <v>20</v>
      </c>
      <c r="W482" s="12">
        <f t="shared" si="32"/>
        <v>0.495</v>
      </c>
      <c r="X482" s="12">
        <f t="shared" si="33"/>
        <v>2.5000000000000001E-3</v>
      </c>
      <c r="Y482" s="12">
        <v>5.62</v>
      </c>
      <c r="Z482" s="12">
        <v>1.54</v>
      </c>
      <c r="AA482" s="11">
        <v>8.65</v>
      </c>
      <c r="AB482" s="31">
        <v>133382</v>
      </c>
      <c r="AC482" s="12" t="s">
        <v>574</v>
      </c>
      <c r="AD482" s="12" t="s">
        <v>280</v>
      </c>
      <c r="AE482" s="12" t="s">
        <v>537</v>
      </c>
      <c r="AF482" s="12" t="s">
        <v>538</v>
      </c>
      <c r="AG482" s="12" t="s">
        <v>402</v>
      </c>
      <c r="AH482" s="12" t="s">
        <v>374</v>
      </c>
      <c r="AI482" s="12" t="s">
        <v>403</v>
      </c>
      <c r="AJ482" s="12" t="s">
        <v>376</v>
      </c>
      <c r="AK482" s="12" t="s">
        <v>368</v>
      </c>
      <c r="AL482" s="12">
        <v>14</v>
      </c>
      <c r="AM482" s="12" t="s">
        <v>404</v>
      </c>
      <c r="AN482" s="12" t="s">
        <v>405</v>
      </c>
    </row>
    <row r="483" spans="1:40" ht="15" customHeight="1" x14ac:dyDescent="0.25">
      <c r="A483" s="12">
        <v>131080019</v>
      </c>
      <c r="B483" s="15" t="s">
        <v>580</v>
      </c>
      <c r="C483" s="12" t="s">
        <v>583</v>
      </c>
      <c r="D483" s="12" t="s">
        <v>173</v>
      </c>
      <c r="E483" s="12" t="s">
        <v>66</v>
      </c>
      <c r="F483" s="10">
        <v>8</v>
      </c>
      <c r="G483" s="17" t="s">
        <v>280</v>
      </c>
      <c r="H483" s="9" t="s">
        <v>24</v>
      </c>
      <c r="I483" s="15" t="s">
        <v>224</v>
      </c>
      <c r="J483" s="18" t="s">
        <v>328</v>
      </c>
      <c r="K483" s="15" t="s">
        <v>223</v>
      </c>
      <c r="L483" s="4">
        <v>45.545433000000003</v>
      </c>
      <c r="M483" s="12">
        <v>2.2820200000000002</v>
      </c>
      <c r="N483" s="11">
        <v>41187.51666666667</v>
      </c>
      <c r="O483" s="6" t="s">
        <v>61</v>
      </c>
      <c r="P483" s="29">
        <v>0.65900000000000003</v>
      </c>
      <c r="Q483" s="54" t="s">
        <v>161</v>
      </c>
      <c r="R483" s="15" t="s">
        <v>67</v>
      </c>
      <c r="S483" s="16" t="s">
        <v>601</v>
      </c>
      <c r="T483" s="12" t="s">
        <v>571</v>
      </c>
      <c r="U483" s="12">
        <f t="shared" si="30"/>
        <v>0.65900000000000003</v>
      </c>
      <c r="V483" s="12">
        <f t="shared" si="31"/>
        <v>0.32950000000000002</v>
      </c>
      <c r="W483" s="12">
        <f t="shared" si="32"/>
        <v>6.0698027314112286</v>
      </c>
      <c r="X483" s="12">
        <f t="shared" si="33"/>
        <v>9.2106262995618042</v>
      </c>
      <c r="AA483" s="12"/>
      <c r="AC483" s="12" t="s">
        <v>179</v>
      </c>
      <c r="AD483" s="12" t="s">
        <v>280</v>
      </c>
      <c r="AE483" s="12" t="s">
        <v>537</v>
      </c>
      <c r="AF483" s="12" t="s">
        <v>538</v>
      </c>
      <c r="AG483" s="12" t="s">
        <v>402</v>
      </c>
      <c r="AH483" s="12" t="s">
        <v>374</v>
      </c>
      <c r="AI483" s="12" t="s">
        <v>403</v>
      </c>
      <c r="AJ483" s="12" t="s">
        <v>376</v>
      </c>
      <c r="AK483" s="12" t="s">
        <v>368</v>
      </c>
      <c r="AL483" s="12">
        <v>14</v>
      </c>
      <c r="AM483" s="12" t="s">
        <v>404</v>
      </c>
      <c r="AN483" s="12" t="s">
        <v>405</v>
      </c>
    </row>
    <row r="484" spans="1:40" ht="15" customHeight="1" x14ac:dyDescent="0.25">
      <c r="A484" s="12">
        <v>131080019</v>
      </c>
      <c r="B484" s="15" t="s">
        <v>580</v>
      </c>
      <c r="C484" s="12" t="s">
        <v>583</v>
      </c>
      <c r="D484" s="12" t="s">
        <v>173</v>
      </c>
      <c r="E484" s="12" t="s">
        <v>66</v>
      </c>
      <c r="F484" s="10">
        <v>8</v>
      </c>
      <c r="G484" s="17" t="s">
        <v>280</v>
      </c>
      <c r="H484" s="9" t="s">
        <v>24</v>
      </c>
      <c r="I484" s="15" t="s">
        <v>224</v>
      </c>
      <c r="J484" s="18" t="s">
        <v>328</v>
      </c>
      <c r="K484" s="15" t="s">
        <v>223</v>
      </c>
      <c r="L484" s="4">
        <v>45.545433000000003</v>
      </c>
      <c r="M484" s="12">
        <v>2.2820200000000002</v>
      </c>
      <c r="N484" s="11">
        <v>41187.51666666667</v>
      </c>
      <c r="O484" s="6" t="s">
        <v>62</v>
      </c>
      <c r="P484" s="29">
        <v>0.69600000000000006</v>
      </c>
      <c r="Q484" s="54" t="s">
        <v>161</v>
      </c>
      <c r="R484" s="15" t="s">
        <v>67</v>
      </c>
      <c r="S484" s="16" t="s">
        <v>601</v>
      </c>
      <c r="T484" s="12" t="s">
        <v>571</v>
      </c>
      <c r="U484" s="12">
        <f t="shared" si="30"/>
        <v>0.69600000000000006</v>
      </c>
      <c r="V484" s="12">
        <f t="shared" si="31"/>
        <v>0.34800000000000003</v>
      </c>
      <c r="W484" s="12">
        <f t="shared" si="32"/>
        <v>5.7471264367816088</v>
      </c>
      <c r="X484" s="12">
        <f t="shared" si="33"/>
        <v>8.2573655700885169</v>
      </c>
      <c r="AA484" s="12"/>
      <c r="AC484" s="12" t="s">
        <v>179</v>
      </c>
      <c r="AD484" s="12" t="s">
        <v>280</v>
      </c>
      <c r="AE484" s="12" t="s">
        <v>537</v>
      </c>
      <c r="AF484" s="12" t="s">
        <v>538</v>
      </c>
      <c r="AG484" s="12" t="s">
        <v>402</v>
      </c>
      <c r="AH484" s="12" t="s">
        <v>374</v>
      </c>
      <c r="AI484" s="12" t="s">
        <v>403</v>
      </c>
      <c r="AJ484" s="12" t="s">
        <v>376</v>
      </c>
      <c r="AK484" s="12" t="s">
        <v>368</v>
      </c>
      <c r="AL484" s="12">
        <v>14</v>
      </c>
      <c r="AM484" s="12" t="s">
        <v>404</v>
      </c>
      <c r="AN484" s="12" t="s">
        <v>405</v>
      </c>
    </row>
    <row r="485" spans="1:40" ht="15" customHeight="1" x14ac:dyDescent="0.25">
      <c r="A485" s="12">
        <v>131080019</v>
      </c>
      <c r="B485" s="15" t="s">
        <v>580</v>
      </c>
      <c r="C485" s="12" t="s">
        <v>583</v>
      </c>
      <c r="D485" s="12" t="s">
        <v>173</v>
      </c>
      <c r="E485" s="12" t="s">
        <v>66</v>
      </c>
      <c r="F485" s="10">
        <v>8</v>
      </c>
      <c r="G485" s="17" t="s">
        <v>280</v>
      </c>
      <c r="H485" s="9" t="s">
        <v>24</v>
      </c>
      <c r="I485" s="15" t="s">
        <v>224</v>
      </c>
      <c r="J485" s="18" t="s">
        <v>328</v>
      </c>
      <c r="K485" s="15" t="s">
        <v>223</v>
      </c>
      <c r="L485" s="4">
        <v>45.545433000000003</v>
      </c>
      <c r="M485" s="12">
        <v>2.2820200000000002</v>
      </c>
      <c r="N485" s="11">
        <v>41187.51666666667</v>
      </c>
      <c r="O485" s="6" t="s">
        <v>68</v>
      </c>
      <c r="P485" s="29">
        <v>0.72100000000000009</v>
      </c>
      <c r="Q485" s="54" t="s">
        <v>161</v>
      </c>
      <c r="R485" s="15" t="s">
        <v>67</v>
      </c>
      <c r="S485" s="16" t="s">
        <v>601</v>
      </c>
      <c r="T485" s="12" t="s">
        <v>571</v>
      </c>
      <c r="U485" s="12">
        <f t="shared" si="30"/>
        <v>0.72100000000000009</v>
      </c>
      <c r="V485" s="12">
        <f t="shared" si="31"/>
        <v>0.36050000000000004</v>
      </c>
      <c r="W485" s="12">
        <f t="shared" si="32"/>
        <v>5.5478502080443821</v>
      </c>
      <c r="X485" s="12">
        <f t="shared" si="33"/>
        <v>7.6946604827245242</v>
      </c>
      <c r="AA485" s="12"/>
      <c r="AC485" s="12" t="s">
        <v>179</v>
      </c>
      <c r="AD485" s="12" t="s">
        <v>280</v>
      </c>
      <c r="AE485" s="12" t="s">
        <v>537</v>
      </c>
      <c r="AF485" s="12" t="s">
        <v>538</v>
      </c>
      <c r="AG485" s="12" t="s">
        <v>402</v>
      </c>
      <c r="AH485" s="12" t="s">
        <v>374</v>
      </c>
      <c r="AI485" s="12" t="s">
        <v>403</v>
      </c>
      <c r="AJ485" s="12" t="s">
        <v>376</v>
      </c>
      <c r="AK485" s="12" t="s">
        <v>368</v>
      </c>
      <c r="AL485" s="12">
        <v>14</v>
      </c>
      <c r="AM485" s="12" t="s">
        <v>404</v>
      </c>
      <c r="AN485" s="12" t="s">
        <v>405</v>
      </c>
    </row>
    <row r="486" spans="1:40" ht="15" customHeight="1" x14ac:dyDescent="0.25">
      <c r="A486" s="12">
        <v>131080019</v>
      </c>
      <c r="B486" s="15" t="s">
        <v>580</v>
      </c>
      <c r="C486" s="12" t="s">
        <v>583</v>
      </c>
      <c r="D486" s="12" t="s">
        <v>173</v>
      </c>
      <c r="E486" s="12" t="s">
        <v>66</v>
      </c>
      <c r="F486" s="10">
        <v>8</v>
      </c>
      <c r="G486" s="17" t="s">
        <v>280</v>
      </c>
      <c r="H486" s="9" t="s">
        <v>24</v>
      </c>
      <c r="I486" s="15" t="s">
        <v>224</v>
      </c>
      <c r="J486" s="18" t="s">
        <v>328</v>
      </c>
      <c r="K486" s="15" t="s">
        <v>223</v>
      </c>
      <c r="L486" s="4">
        <v>45.545433000000003</v>
      </c>
      <c r="M486" s="12">
        <v>2.2820200000000002</v>
      </c>
      <c r="N486" s="11">
        <v>41187.51666666667</v>
      </c>
      <c r="O486" s="6" t="s">
        <v>55</v>
      </c>
      <c r="P486" s="29">
        <v>0.78900000000000003</v>
      </c>
      <c r="Q486" s="54" t="s">
        <v>161</v>
      </c>
      <c r="R486" s="15" t="s">
        <v>67</v>
      </c>
      <c r="S486" s="16" t="s">
        <v>601</v>
      </c>
      <c r="T486" s="12" t="s">
        <v>571</v>
      </c>
      <c r="U486" s="12">
        <f t="shared" si="30"/>
        <v>0.78900000000000003</v>
      </c>
      <c r="V486" s="12">
        <f t="shared" si="31"/>
        <v>0.39450000000000002</v>
      </c>
      <c r="W486" s="12">
        <f t="shared" si="32"/>
        <v>5.0697084917617232</v>
      </c>
      <c r="X486" s="12">
        <f t="shared" si="33"/>
        <v>6.4254860478602316</v>
      </c>
      <c r="AA486" s="12"/>
      <c r="AC486" s="12" t="s">
        <v>179</v>
      </c>
      <c r="AD486" s="12" t="s">
        <v>280</v>
      </c>
      <c r="AE486" s="12" t="s">
        <v>537</v>
      </c>
      <c r="AF486" s="12" t="s">
        <v>538</v>
      </c>
      <c r="AG486" s="12" t="s">
        <v>402</v>
      </c>
      <c r="AH486" s="12" t="s">
        <v>374</v>
      </c>
      <c r="AI486" s="12" t="s">
        <v>403</v>
      </c>
      <c r="AJ486" s="12" t="s">
        <v>376</v>
      </c>
      <c r="AK486" s="12" t="s">
        <v>368</v>
      </c>
      <c r="AL486" s="12">
        <v>14</v>
      </c>
      <c r="AM486" s="12" t="s">
        <v>404</v>
      </c>
      <c r="AN486" s="12" t="s">
        <v>405</v>
      </c>
    </row>
    <row r="487" spans="1:40" ht="15" customHeight="1" x14ac:dyDescent="0.25">
      <c r="A487" s="12">
        <v>131080019</v>
      </c>
      <c r="B487" s="15" t="s">
        <v>580</v>
      </c>
      <c r="C487" s="12" t="s">
        <v>583</v>
      </c>
      <c r="D487" s="12" t="s">
        <v>173</v>
      </c>
      <c r="E487" s="12" t="s">
        <v>66</v>
      </c>
      <c r="F487" s="10">
        <v>8</v>
      </c>
      <c r="G487" s="17" t="s">
        <v>280</v>
      </c>
      <c r="H487" s="9" t="s">
        <v>24</v>
      </c>
      <c r="I487" s="15" t="s">
        <v>224</v>
      </c>
      <c r="J487" s="18" t="s">
        <v>328</v>
      </c>
      <c r="K487" s="15" t="s">
        <v>223</v>
      </c>
      <c r="L487" s="4">
        <v>45.545433000000003</v>
      </c>
      <c r="M487" s="12">
        <v>2.2820200000000002</v>
      </c>
      <c r="N487" s="11">
        <v>41187.51666666667</v>
      </c>
      <c r="O487" s="6" t="s">
        <v>56</v>
      </c>
      <c r="P487" s="29">
        <v>0.80400000000000005</v>
      </c>
      <c r="Q487" s="54" t="s">
        <v>161</v>
      </c>
      <c r="R487" s="15" t="s">
        <v>67</v>
      </c>
      <c r="S487" s="16" t="s">
        <v>601</v>
      </c>
      <c r="T487" s="12" t="s">
        <v>571</v>
      </c>
      <c r="U487" s="12">
        <f t="shared" si="30"/>
        <v>0.80400000000000005</v>
      </c>
      <c r="V487" s="12">
        <f t="shared" si="31"/>
        <v>0.40200000000000002</v>
      </c>
      <c r="W487" s="12">
        <f t="shared" si="32"/>
        <v>4.9751243781094523</v>
      </c>
      <c r="X487" s="12">
        <f t="shared" si="33"/>
        <v>6.1879656444147413</v>
      </c>
      <c r="AA487" s="12"/>
      <c r="AC487" s="12" t="s">
        <v>179</v>
      </c>
      <c r="AD487" s="12" t="s">
        <v>280</v>
      </c>
      <c r="AE487" s="12" t="s">
        <v>537</v>
      </c>
      <c r="AF487" s="12" t="s">
        <v>538</v>
      </c>
      <c r="AG487" s="12" t="s">
        <v>402</v>
      </c>
      <c r="AH487" s="12" t="s">
        <v>374</v>
      </c>
      <c r="AI487" s="12" t="s">
        <v>403</v>
      </c>
      <c r="AJ487" s="12" t="s">
        <v>376</v>
      </c>
      <c r="AK487" s="12" t="s">
        <v>368</v>
      </c>
      <c r="AL487" s="12">
        <v>14</v>
      </c>
      <c r="AM487" s="12" t="s">
        <v>404</v>
      </c>
      <c r="AN487" s="12" t="s">
        <v>405</v>
      </c>
    </row>
    <row r="488" spans="1:40" ht="15" customHeight="1" x14ac:dyDescent="0.25">
      <c r="A488" s="12">
        <v>131080019</v>
      </c>
      <c r="B488" s="15" t="s">
        <v>580</v>
      </c>
      <c r="C488" s="12" t="s">
        <v>583</v>
      </c>
      <c r="D488" s="12" t="s">
        <v>173</v>
      </c>
      <c r="E488" s="12" t="s">
        <v>66</v>
      </c>
      <c r="F488" s="10">
        <v>8</v>
      </c>
      <c r="G488" s="17" t="s">
        <v>280</v>
      </c>
      <c r="H488" s="9" t="s">
        <v>24</v>
      </c>
      <c r="I488" s="15" t="s">
        <v>224</v>
      </c>
      <c r="J488" s="18" t="s">
        <v>328</v>
      </c>
      <c r="K488" s="15" t="s">
        <v>223</v>
      </c>
      <c r="L488" s="4">
        <v>45.545433000000003</v>
      </c>
      <c r="M488" s="12">
        <v>2.2820200000000002</v>
      </c>
      <c r="N488" s="11">
        <v>41187.51666666667</v>
      </c>
      <c r="O488" s="6" t="s">
        <v>167</v>
      </c>
      <c r="P488" s="29">
        <v>1.0085299999999999</v>
      </c>
      <c r="Q488" s="54" t="s">
        <v>161</v>
      </c>
      <c r="R488" s="12" t="s">
        <v>148</v>
      </c>
      <c r="S488" s="16" t="s">
        <v>601</v>
      </c>
      <c r="T488" s="12" t="s">
        <v>571</v>
      </c>
      <c r="U488" s="12">
        <f t="shared" si="30"/>
        <v>1.0085299999999999</v>
      </c>
      <c r="V488" s="12">
        <f t="shared" si="31"/>
        <v>0.50426499999999996</v>
      </c>
      <c r="W488" s="12">
        <f t="shared" si="32"/>
        <v>3.9661685819955781</v>
      </c>
      <c r="X488" s="12">
        <f t="shared" si="33"/>
        <v>3.9326233052022035</v>
      </c>
      <c r="AA488" s="12"/>
      <c r="AC488" s="12" t="s">
        <v>183</v>
      </c>
      <c r="AD488" s="12" t="s">
        <v>280</v>
      </c>
      <c r="AE488" s="12" t="s">
        <v>537</v>
      </c>
      <c r="AF488" s="12" t="s">
        <v>538</v>
      </c>
      <c r="AG488" s="12" t="s">
        <v>402</v>
      </c>
      <c r="AH488" s="12" t="s">
        <v>374</v>
      </c>
      <c r="AI488" s="12" t="s">
        <v>403</v>
      </c>
      <c r="AJ488" s="12" t="s">
        <v>376</v>
      </c>
      <c r="AK488" s="12" t="s">
        <v>368</v>
      </c>
      <c r="AL488" s="12">
        <v>14</v>
      </c>
      <c r="AM488" s="12" t="s">
        <v>404</v>
      </c>
      <c r="AN488" s="12" t="s">
        <v>405</v>
      </c>
    </row>
    <row r="489" spans="1:40" ht="15" customHeight="1" x14ac:dyDescent="0.25">
      <c r="A489" s="12">
        <v>131080019</v>
      </c>
      <c r="B489" s="15" t="s">
        <v>580</v>
      </c>
      <c r="C489" s="12" t="s">
        <v>583</v>
      </c>
      <c r="D489" s="12" t="s">
        <v>173</v>
      </c>
      <c r="E489" s="12" t="s">
        <v>66</v>
      </c>
      <c r="F489" s="10">
        <v>8</v>
      </c>
      <c r="G489" s="17" t="s">
        <v>280</v>
      </c>
      <c r="H489" s="9" t="s">
        <v>24</v>
      </c>
      <c r="I489" s="15" t="s">
        <v>224</v>
      </c>
      <c r="J489" s="18" t="s">
        <v>328</v>
      </c>
      <c r="K489" s="15" t="s">
        <v>223</v>
      </c>
      <c r="L489" s="4">
        <v>45.545433000000003</v>
      </c>
      <c r="M489" s="12">
        <v>2.2820200000000002</v>
      </c>
      <c r="N489" s="11">
        <v>41187.51666666667</v>
      </c>
      <c r="O489" s="6" t="s">
        <v>167</v>
      </c>
      <c r="P489" s="29">
        <v>1.0335000000000001</v>
      </c>
      <c r="Q489" s="54" t="s">
        <v>161</v>
      </c>
      <c r="R489" s="12" t="s">
        <v>148</v>
      </c>
      <c r="S489" s="16" t="s">
        <v>601</v>
      </c>
      <c r="T489" s="12" t="s">
        <v>571</v>
      </c>
      <c r="U489" s="12">
        <f t="shared" si="30"/>
        <v>1.0335000000000001</v>
      </c>
      <c r="V489" s="12">
        <f t="shared" si="31"/>
        <v>0.51675000000000004</v>
      </c>
      <c r="W489" s="12">
        <f t="shared" si="32"/>
        <v>3.8703434929850018</v>
      </c>
      <c r="X489" s="12">
        <f t="shared" si="33"/>
        <v>3.7448896884228362</v>
      </c>
      <c r="AA489" s="12"/>
      <c r="AC489" s="12" t="s">
        <v>183</v>
      </c>
      <c r="AD489" s="12" t="s">
        <v>280</v>
      </c>
      <c r="AE489" s="12" t="s">
        <v>537</v>
      </c>
      <c r="AF489" s="12" t="s">
        <v>538</v>
      </c>
      <c r="AG489" s="12" t="s">
        <v>402</v>
      </c>
      <c r="AH489" s="12" t="s">
        <v>374</v>
      </c>
      <c r="AI489" s="12" t="s">
        <v>403</v>
      </c>
      <c r="AJ489" s="12" t="s">
        <v>376</v>
      </c>
      <c r="AK489" s="12" t="s">
        <v>368</v>
      </c>
      <c r="AL489" s="12">
        <v>14</v>
      </c>
      <c r="AM489" s="12" t="s">
        <v>404</v>
      </c>
      <c r="AN489" s="12" t="s">
        <v>405</v>
      </c>
    </row>
    <row r="490" spans="1:40" ht="15" customHeight="1" x14ac:dyDescent="0.25">
      <c r="A490" s="12">
        <v>131080019</v>
      </c>
      <c r="B490" s="15" t="s">
        <v>580</v>
      </c>
      <c r="C490" s="12" t="s">
        <v>583</v>
      </c>
      <c r="D490" s="12" t="s">
        <v>173</v>
      </c>
      <c r="E490" s="12" t="s">
        <v>66</v>
      </c>
      <c r="F490" s="10">
        <v>8</v>
      </c>
      <c r="G490" s="17" t="s">
        <v>280</v>
      </c>
      <c r="H490" s="9" t="s">
        <v>24</v>
      </c>
      <c r="I490" s="15" t="s">
        <v>224</v>
      </c>
      <c r="J490" s="18" t="s">
        <v>328</v>
      </c>
      <c r="K490" s="15" t="s">
        <v>223</v>
      </c>
      <c r="L490" s="4">
        <v>45.545433000000003</v>
      </c>
      <c r="M490" s="12">
        <v>2.2820200000000002</v>
      </c>
      <c r="N490" s="11">
        <v>41187.51666666667</v>
      </c>
      <c r="O490" s="6" t="s">
        <v>57</v>
      </c>
      <c r="P490" s="29">
        <v>1.52</v>
      </c>
      <c r="Q490" s="54" t="s">
        <v>161</v>
      </c>
      <c r="R490" s="12" t="s">
        <v>67</v>
      </c>
      <c r="S490" s="16" t="s">
        <v>601</v>
      </c>
      <c r="T490" s="12" t="s">
        <v>571</v>
      </c>
      <c r="U490" s="12">
        <f t="shared" si="30"/>
        <v>1.52</v>
      </c>
      <c r="V490" s="12">
        <f t="shared" si="31"/>
        <v>0.76</v>
      </c>
      <c r="W490" s="12">
        <f t="shared" si="32"/>
        <v>2.6315789473684212</v>
      </c>
      <c r="X490" s="12">
        <f t="shared" si="33"/>
        <v>1.7313019390581716</v>
      </c>
      <c r="AA490" s="12"/>
      <c r="AC490" s="12" t="s">
        <v>179</v>
      </c>
      <c r="AD490" s="12" t="s">
        <v>280</v>
      </c>
      <c r="AE490" s="12" t="s">
        <v>537</v>
      </c>
      <c r="AF490" s="12" t="s">
        <v>538</v>
      </c>
      <c r="AG490" s="12" t="s">
        <v>402</v>
      </c>
      <c r="AH490" s="12" t="s">
        <v>374</v>
      </c>
      <c r="AI490" s="12" t="s">
        <v>403</v>
      </c>
      <c r="AJ490" s="12" t="s">
        <v>376</v>
      </c>
      <c r="AK490" s="12" t="s">
        <v>368</v>
      </c>
      <c r="AL490" s="12">
        <v>14</v>
      </c>
      <c r="AM490" s="12" t="s">
        <v>404</v>
      </c>
      <c r="AN490" s="12" t="s">
        <v>405</v>
      </c>
    </row>
    <row r="491" spans="1:40" ht="15" customHeight="1" x14ac:dyDescent="0.25">
      <c r="A491" s="12">
        <v>131080019</v>
      </c>
      <c r="B491" s="15" t="s">
        <v>580</v>
      </c>
      <c r="C491" s="12" t="s">
        <v>583</v>
      </c>
      <c r="D491" s="12" t="s">
        <v>173</v>
      </c>
      <c r="E491" s="12" t="s">
        <v>51</v>
      </c>
      <c r="F491" s="10">
        <v>8</v>
      </c>
      <c r="G491" s="17" t="s">
        <v>280</v>
      </c>
      <c r="H491" s="9" t="s">
        <v>24</v>
      </c>
      <c r="I491" s="15" t="s">
        <v>224</v>
      </c>
      <c r="J491" s="18" t="s">
        <v>328</v>
      </c>
      <c r="K491" s="15" t="s">
        <v>223</v>
      </c>
      <c r="L491" s="4">
        <v>45.545433000000003</v>
      </c>
      <c r="M491" s="12">
        <v>2.2820200000000002</v>
      </c>
      <c r="N491" s="11">
        <v>41187.51666666667</v>
      </c>
      <c r="O491" s="6" t="s">
        <v>167</v>
      </c>
      <c r="P491" s="29">
        <v>2.0057100000000001</v>
      </c>
      <c r="Q491" s="54" t="s">
        <v>161</v>
      </c>
      <c r="R491" s="12" t="s">
        <v>148</v>
      </c>
      <c r="S491" s="16" t="s">
        <v>601</v>
      </c>
      <c r="T491" s="12" t="s">
        <v>571</v>
      </c>
      <c r="U491" s="12">
        <f t="shared" si="30"/>
        <v>2.0057100000000001</v>
      </c>
      <c r="V491" s="12">
        <f t="shared" si="31"/>
        <v>1.0028550000000001</v>
      </c>
      <c r="W491" s="12">
        <f t="shared" si="32"/>
        <v>1.9943062556401472</v>
      </c>
      <c r="X491" s="12">
        <f t="shared" si="33"/>
        <v>0.99431436032135601</v>
      </c>
      <c r="AA491" s="12"/>
      <c r="AC491" s="12" t="s">
        <v>183</v>
      </c>
      <c r="AD491" s="12" t="s">
        <v>280</v>
      </c>
      <c r="AE491" s="12" t="s">
        <v>537</v>
      </c>
      <c r="AF491" s="12" t="s">
        <v>538</v>
      </c>
      <c r="AG491" s="12" t="s">
        <v>402</v>
      </c>
      <c r="AH491" s="12" t="s">
        <v>374</v>
      </c>
      <c r="AI491" s="12" t="s">
        <v>403</v>
      </c>
      <c r="AJ491" s="12" t="s">
        <v>376</v>
      </c>
      <c r="AK491" s="12" t="s">
        <v>368</v>
      </c>
      <c r="AL491" s="12">
        <v>14</v>
      </c>
      <c r="AM491" s="12" t="s">
        <v>404</v>
      </c>
      <c r="AN491" s="12" t="s">
        <v>405</v>
      </c>
    </row>
    <row r="492" spans="1:40" ht="15" customHeight="1" x14ac:dyDescent="0.25">
      <c r="A492" s="12">
        <v>131080019</v>
      </c>
      <c r="B492" s="15" t="s">
        <v>580</v>
      </c>
      <c r="C492" s="12" t="s">
        <v>583</v>
      </c>
      <c r="D492" s="12" t="s">
        <v>173</v>
      </c>
      <c r="E492" s="12" t="s">
        <v>66</v>
      </c>
      <c r="F492" s="10">
        <v>8</v>
      </c>
      <c r="G492" s="17" t="s">
        <v>280</v>
      </c>
      <c r="H492" s="9" t="s">
        <v>24</v>
      </c>
      <c r="I492" s="15" t="s">
        <v>224</v>
      </c>
      <c r="J492" s="18" t="s">
        <v>328</v>
      </c>
      <c r="K492" s="15" t="s">
        <v>223</v>
      </c>
      <c r="L492" s="4">
        <v>45.545433000000003</v>
      </c>
      <c r="M492" s="12">
        <v>2.2820200000000002</v>
      </c>
      <c r="N492" s="11">
        <v>41187.51666666667</v>
      </c>
      <c r="O492" s="6" t="s">
        <v>54</v>
      </c>
      <c r="P492" s="29">
        <v>4.6399999999999997</v>
      </c>
      <c r="Q492" s="12">
        <v>1.5622879999999999</v>
      </c>
      <c r="R492" s="12" t="s">
        <v>67</v>
      </c>
      <c r="S492" s="48" t="s">
        <v>161</v>
      </c>
      <c r="T492" s="12" t="s">
        <v>571</v>
      </c>
      <c r="U492" s="12">
        <f t="shared" si="30"/>
        <v>4.6399999999999997</v>
      </c>
      <c r="V492" s="12">
        <f t="shared" si="31"/>
        <v>1.5622879999999999</v>
      </c>
      <c r="W492" s="12">
        <f t="shared" si="32"/>
        <v>1.9010598366005307</v>
      </c>
      <c r="X492" s="12">
        <f t="shared" si="33"/>
        <v>0.4097111716811489</v>
      </c>
      <c r="AA492" s="12"/>
      <c r="AC492" s="12" t="s">
        <v>179</v>
      </c>
      <c r="AD492" s="12" t="s">
        <v>280</v>
      </c>
      <c r="AE492" s="12" t="s">
        <v>537</v>
      </c>
      <c r="AF492" s="12" t="s">
        <v>538</v>
      </c>
      <c r="AG492" s="12" t="s">
        <v>402</v>
      </c>
      <c r="AH492" s="12" t="s">
        <v>374</v>
      </c>
      <c r="AI492" s="12" t="s">
        <v>403</v>
      </c>
      <c r="AJ492" s="12" t="s">
        <v>376</v>
      </c>
      <c r="AK492" s="12" t="s">
        <v>368</v>
      </c>
      <c r="AL492" s="12">
        <v>14</v>
      </c>
      <c r="AM492" s="12" t="s">
        <v>404</v>
      </c>
      <c r="AN492" s="12" t="s">
        <v>405</v>
      </c>
    </row>
    <row r="493" spans="1:40" ht="15" customHeight="1" x14ac:dyDescent="0.25">
      <c r="A493" s="12">
        <v>131080019</v>
      </c>
      <c r="B493" s="15" t="s">
        <v>580</v>
      </c>
      <c r="C493" s="12" t="s">
        <v>583</v>
      </c>
      <c r="D493" s="12" t="s">
        <v>173</v>
      </c>
      <c r="E493" s="12" t="s">
        <v>66</v>
      </c>
      <c r="F493" s="10">
        <v>8</v>
      </c>
      <c r="G493" s="17" t="s">
        <v>280</v>
      </c>
      <c r="H493" s="9" t="s">
        <v>24</v>
      </c>
      <c r="I493" s="15" t="s">
        <v>224</v>
      </c>
      <c r="J493" s="18" t="s">
        <v>328</v>
      </c>
      <c r="K493" s="15" t="s">
        <v>223</v>
      </c>
      <c r="L493" s="4">
        <v>45.545433000000003</v>
      </c>
      <c r="M493" s="12">
        <v>2.2820200000000002</v>
      </c>
      <c r="N493" s="11">
        <v>41187.51666666667</v>
      </c>
      <c r="O493" s="6" t="s">
        <v>22</v>
      </c>
      <c r="P493" s="29">
        <v>4.6550000000000002</v>
      </c>
      <c r="Q493" s="12">
        <v>0.65170000000000006</v>
      </c>
      <c r="R493" s="15" t="s">
        <v>67</v>
      </c>
      <c r="S493" s="48" t="s">
        <v>161</v>
      </c>
      <c r="T493" s="12" t="s">
        <v>571</v>
      </c>
      <c r="U493" s="12">
        <f t="shared" si="30"/>
        <v>4.6550000000000002</v>
      </c>
      <c r="V493" s="12">
        <f t="shared" si="31"/>
        <v>0.65170000000000006</v>
      </c>
      <c r="W493" s="12">
        <f t="shared" si="32"/>
        <v>10.960345470089216</v>
      </c>
      <c r="X493" s="12">
        <f t="shared" si="33"/>
        <v>2.3545317873446221</v>
      </c>
      <c r="AA493" s="12"/>
      <c r="AC493" s="12" t="s">
        <v>185</v>
      </c>
      <c r="AD493" s="12" t="s">
        <v>280</v>
      </c>
      <c r="AE493" s="12" t="s">
        <v>537</v>
      </c>
      <c r="AF493" s="12" t="s">
        <v>538</v>
      </c>
      <c r="AG493" s="12" t="s">
        <v>402</v>
      </c>
      <c r="AH493" s="12" t="s">
        <v>374</v>
      </c>
      <c r="AI493" s="12" t="s">
        <v>403</v>
      </c>
      <c r="AJ493" s="12" t="s">
        <v>376</v>
      </c>
      <c r="AK493" s="12" t="s">
        <v>368</v>
      </c>
      <c r="AL493" s="12">
        <v>14</v>
      </c>
      <c r="AM493" s="12" t="s">
        <v>404</v>
      </c>
      <c r="AN493" s="12" t="s">
        <v>405</v>
      </c>
    </row>
    <row r="494" spans="1:40" ht="15" customHeight="1" x14ac:dyDescent="0.25">
      <c r="A494" s="12">
        <v>131080019</v>
      </c>
      <c r="B494" s="15" t="s">
        <v>580</v>
      </c>
      <c r="C494" s="12" t="s">
        <v>583</v>
      </c>
      <c r="D494" s="12" t="s">
        <v>173</v>
      </c>
      <c r="E494" s="12" t="s">
        <v>66</v>
      </c>
      <c r="F494" s="10">
        <v>8</v>
      </c>
      <c r="G494" s="17" t="s">
        <v>280</v>
      </c>
      <c r="H494" s="9" t="s">
        <v>24</v>
      </c>
      <c r="I494" s="15" t="s">
        <v>224</v>
      </c>
      <c r="J494" s="18" t="s">
        <v>328</v>
      </c>
      <c r="K494" s="15" t="s">
        <v>223</v>
      </c>
      <c r="L494" s="4">
        <v>45.545433000000003</v>
      </c>
      <c r="M494" s="12">
        <v>2.2820200000000002</v>
      </c>
      <c r="N494" s="11">
        <v>41187.51666666667</v>
      </c>
      <c r="O494" s="6" t="s">
        <v>167</v>
      </c>
      <c r="P494" s="29">
        <v>5.0234000000000005</v>
      </c>
      <c r="Q494" s="54" t="s">
        <v>161</v>
      </c>
      <c r="R494" s="15" t="s">
        <v>148</v>
      </c>
      <c r="S494" s="16" t="s">
        <v>601</v>
      </c>
      <c r="T494" s="12" t="s">
        <v>571</v>
      </c>
      <c r="U494" s="12">
        <f t="shared" si="30"/>
        <v>5.0234000000000005</v>
      </c>
      <c r="V494" s="12">
        <f t="shared" si="31"/>
        <v>2.5117000000000003</v>
      </c>
      <c r="W494" s="12">
        <f t="shared" si="32"/>
        <v>0.79627344029939873</v>
      </c>
      <c r="X494" s="12">
        <f t="shared" si="33"/>
        <v>0.15851284793156001</v>
      </c>
      <c r="AA494" s="12"/>
      <c r="AC494" s="12" t="s">
        <v>183</v>
      </c>
      <c r="AD494" s="12" t="s">
        <v>280</v>
      </c>
      <c r="AE494" s="12" t="s">
        <v>537</v>
      </c>
      <c r="AF494" s="12" t="s">
        <v>538</v>
      </c>
      <c r="AG494" s="12" t="s">
        <v>402</v>
      </c>
      <c r="AH494" s="12" t="s">
        <v>374</v>
      </c>
      <c r="AI494" s="12" t="s">
        <v>403</v>
      </c>
      <c r="AJ494" s="12" t="s">
        <v>376</v>
      </c>
      <c r="AK494" s="12" t="s">
        <v>368</v>
      </c>
      <c r="AL494" s="12">
        <v>14</v>
      </c>
      <c r="AM494" s="12" t="s">
        <v>404</v>
      </c>
      <c r="AN494" s="12" t="s">
        <v>405</v>
      </c>
    </row>
    <row r="495" spans="1:40" ht="15" customHeight="1" x14ac:dyDescent="0.25">
      <c r="A495" s="12">
        <v>131080019</v>
      </c>
      <c r="B495" s="15" t="s">
        <v>580</v>
      </c>
      <c r="C495" s="12" t="s">
        <v>583</v>
      </c>
      <c r="D495" s="12" t="s">
        <v>173</v>
      </c>
      <c r="E495" s="12" t="s">
        <v>66</v>
      </c>
      <c r="F495" s="10">
        <v>8</v>
      </c>
      <c r="G495" s="17" t="s">
        <v>280</v>
      </c>
      <c r="H495" s="9" t="s">
        <v>24</v>
      </c>
      <c r="I495" s="15" t="s">
        <v>224</v>
      </c>
      <c r="J495" s="18" t="s">
        <v>328</v>
      </c>
      <c r="K495" s="15" t="s">
        <v>223</v>
      </c>
      <c r="L495" s="4">
        <v>45.545433000000003</v>
      </c>
      <c r="M495" s="12">
        <v>2.2820200000000002</v>
      </c>
      <c r="N495" s="11">
        <v>41187.51666666667</v>
      </c>
      <c r="O495" s="6" t="s">
        <v>59</v>
      </c>
      <c r="P495" s="29">
        <v>5.74</v>
      </c>
      <c r="Q495" s="12">
        <v>1.3896539999999999</v>
      </c>
      <c r="R495" s="12" t="s">
        <v>67</v>
      </c>
      <c r="S495" s="48" t="s">
        <v>161</v>
      </c>
      <c r="T495" s="12" t="s">
        <v>571</v>
      </c>
      <c r="U495" s="12">
        <f t="shared" si="30"/>
        <v>5.74</v>
      </c>
      <c r="V495" s="12">
        <f t="shared" si="31"/>
        <v>1.3896539999999999</v>
      </c>
      <c r="W495" s="12">
        <f t="shared" si="32"/>
        <v>2.9723402923470386</v>
      </c>
      <c r="X495" s="12">
        <f t="shared" si="33"/>
        <v>0.51782931922422271</v>
      </c>
      <c r="AA495" s="12"/>
      <c r="AC495" s="12" t="s">
        <v>179</v>
      </c>
      <c r="AD495" s="12" t="s">
        <v>280</v>
      </c>
      <c r="AE495" s="12" t="s">
        <v>537</v>
      </c>
      <c r="AF495" s="12" t="s">
        <v>538</v>
      </c>
      <c r="AG495" s="12" t="s">
        <v>402</v>
      </c>
      <c r="AH495" s="12" t="s">
        <v>374</v>
      </c>
      <c r="AI495" s="12" t="s">
        <v>403</v>
      </c>
      <c r="AJ495" s="12" t="s">
        <v>376</v>
      </c>
      <c r="AK495" s="12" t="s">
        <v>368</v>
      </c>
      <c r="AL495" s="12">
        <v>14</v>
      </c>
      <c r="AM495" s="12" t="s">
        <v>404</v>
      </c>
      <c r="AN495" s="12" t="s">
        <v>405</v>
      </c>
    </row>
    <row r="496" spans="1:40" ht="15" customHeight="1" x14ac:dyDescent="0.25">
      <c r="A496" s="12">
        <v>131080019</v>
      </c>
      <c r="B496" s="15" t="s">
        <v>580</v>
      </c>
      <c r="C496" s="12" t="s">
        <v>583</v>
      </c>
      <c r="D496" s="12" t="s">
        <v>173</v>
      </c>
      <c r="E496" s="12" t="s">
        <v>66</v>
      </c>
      <c r="F496" s="10">
        <v>8</v>
      </c>
      <c r="G496" s="17" t="s">
        <v>280</v>
      </c>
      <c r="H496" s="9" t="s">
        <v>24</v>
      </c>
      <c r="I496" s="15" t="s">
        <v>224</v>
      </c>
      <c r="J496" s="18" t="s">
        <v>328</v>
      </c>
      <c r="K496" s="15" t="s">
        <v>223</v>
      </c>
      <c r="L496" s="4">
        <v>45.545433000000003</v>
      </c>
      <c r="M496" s="12">
        <v>2.2820200000000002</v>
      </c>
      <c r="N496" s="11">
        <v>41187.51666666667</v>
      </c>
      <c r="O496" s="6" t="s">
        <v>58</v>
      </c>
      <c r="P496" s="29">
        <v>8.5400000000000009</v>
      </c>
      <c r="Q496" s="54" t="s">
        <v>161</v>
      </c>
      <c r="R496" s="15" t="s">
        <v>67</v>
      </c>
      <c r="S496" s="16" t="s">
        <v>601</v>
      </c>
      <c r="T496" s="12" t="s">
        <v>571</v>
      </c>
      <c r="U496" s="12">
        <f t="shared" si="30"/>
        <v>8.5400000000000009</v>
      </c>
      <c r="V496" s="12">
        <f t="shared" si="31"/>
        <v>4.2700000000000005</v>
      </c>
      <c r="W496" s="12">
        <f t="shared" si="32"/>
        <v>0.46838407494145196</v>
      </c>
      <c r="X496" s="12">
        <f t="shared" si="33"/>
        <v>5.4845910414689919E-2</v>
      </c>
      <c r="AA496" s="12"/>
      <c r="AC496" s="12" t="s">
        <v>179</v>
      </c>
      <c r="AD496" s="12" t="s">
        <v>280</v>
      </c>
      <c r="AE496" s="12" t="s">
        <v>537</v>
      </c>
      <c r="AF496" s="12" t="s">
        <v>538</v>
      </c>
      <c r="AG496" s="12" t="s">
        <v>402</v>
      </c>
      <c r="AH496" s="12" t="s">
        <v>374</v>
      </c>
      <c r="AI496" s="12" t="s">
        <v>403</v>
      </c>
      <c r="AJ496" s="12" t="s">
        <v>376</v>
      </c>
      <c r="AK496" s="12" t="s">
        <v>368</v>
      </c>
      <c r="AL496" s="12">
        <v>14</v>
      </c>
      <c r="AM496" s="12" t="s">
        <v>404</v>
      </c>
      <c r="AN496" s="12" t="s">
        <v>405</v>
      </c>
    </row>
    <row r="497" spans="1:40" ht="15" customHeight="1" x14ac:dyDescent="0.25">
      <c r="A497" s="12">
        <v>131080019</v>
      </c>
      <c r="B497" s="15" t="s">
        <v>580</v>
      </c>
      <c r="C497" s="12" t="s">
        <v>583</v>
      </c>
      <c r="D497" s="12" t="s">
        <v>173</v>
      </c>
      <c r="E497" s="12" t="s">
        <v>66</v>
      </c>
      <c r="F497" s="10">
        <v>8</v>
      </c>
      <c r="G497" s="17" t="s">
        <v>280</v>
      </c>
      <c r="H497" s="9" t="s">
        <v>24</v>
      </c>
      <c r="I497" s="15" t="s">
        <v>224</v>
      </c>
      <c r="J497" s="18" t="s">
        <v>328</v>
      </c>
      <c r="K497" s="15" t="s">
        <v>223</v>
      </c>
      <c r="L497" s="4">
        <v>45.545433000000003</v>
      </c>
      <c r="M497" s="12">
        <v>2.2820200000000002</v>
      </c>
      <c r="N497" s="11">
        <v>41187.51666666667</v>
      </c>
      <c r="O497" s="6" t="s">
        <v>12</v>
      </c>
      <c r="P497" s="29">
        <v>9.01</v>
      </c>
      <c r="Q497" s="12">
        <v>1.1532799999999999</v>
      </c>
      <c r="R497" s="15" t="s">
        <v>67</v>
      </c>
      <c r="S497" s="48" t="s">
        <v>161</v>
      </c>
      <c r="T497" s="12" t="s">
        <v>571</v>
      </c>
      <c r="U497" s="12">
        <f t="shared" si="30"/>
        <v>9.01</v>
      </c>
      <c r="V497" s="12">
        <f t="shared" si="31"/>
        <v>1.1532799999999999</v>
      </c>
      <c r="W497" s="12">
        <f t="shared" si="32"/>
        <v>6.7741571864594903</v>
      </c>
      <c r="X497" s="12">
        <f t="shared" si="33"/>
        <v>0.75184874433512661</v>
      </c>
      <c r="AA497" s="12"/>
      <c r="AC497" s="12" t="s">
        <v>179</v>
      </c>
      <c r="AD497" s="12" t="s">
        <v>280</v>
      </c>
      <c r="AE497" s="12" t="s">
        <v>537</v>
      </c>
      <c r="AF497" s="12" t="s">
        <v>538</v>
      </c>
      <c r="AG497" s="12" t="s">
        <v>402</v>
      </c>
      <c r="AH497" s="12" t="s">
        <v>374</v>
      </c>
      <c r="AI497" s="12" t="s">
        <v>403</v>
      </c>
      <c r="AJ497" s="12" t="s">
        <v>376</v>
      </c>
      <c r="AK497" s="12" t="s">
        <v>368</v>
      </c>
      <c r="AL497" s="12">
        <v>14</v>
      </c>
      <c r="AM497" s="12" t="s">
        <v>404</v>
      </c>
      <c r="AN497" s="12" t="s">
        <v>405</v>
      </c>
    </row>
    <row r="498" spans="1:40" ht="15" customHeight="1" x14ac:dyDescent="0.25">
      <c r="A498" s="12">
        <v>131080019</v>
      </c>
      <c r="B498" s="15" t="s">
        <v>580</v>
      </c>
      <c r="C498" s="12" t="s">
        <v>583</v>
      </c>
      <c r="D498" s="12" t="s">
        <v>173</v>
      </c>
      <c r="E498" s="12" t="s">
        <v>66</v>
      </c>
      <c r="F498" s="10">
        <v>8</v>
      </c>
      <c r="G498" s="17" t="s">
        <v>280</v>
      </c>
      <c r="H498" s="9" t="s">
        <v>24</v>
      </c>
      <c r="I498" s="15" t="s">
        <v>224</v>
      </c>
      <c r="J498" s="18" t="s">
        <v>328</v>
      </c>
      <c r="K498" s="15" t="s">
        <v>223</v>
      </c>
      <c r="L498" s="4">
        <v>45.545433000000003</v>
      </c>
      <c r="M498" s="12">
        <v>2.2820200000000002</v>
      </c>
      <c r="N498" s="11">
        <v>41187.51666666667</v>
      </c>
      <c r="O498" s="6" t="s">
        <v>22</v>
      </c>
      <c r="P498" s="29">
        <v>11.370000000000001</v>
      </c>
      <c r="Q498" s="54" t="s">
        <v>161</v>
      </c>
      <c r="R498" s="12" t="s">
        <v>67</v>
      </c>
      <c r="S498" s="16" t="s">
        <v>601</v>
      </c>
      <c r="T498" s="12" t="s">
        <v>571</v>
      </c>
      <c r="U498" s="12">
        <f t="shared" si="30"/>
        <v>11.370000000000001</v>
      </c>
      <c r="V498" s="12">
        <f t="shared" si="31"/>
        <v>5.6850000000000005</v>
      </c>
      <c r="W498" s="12">
        <f t="shared" si="32"/>
        <v>0.35180299032541779</v>
      </c>
      <c r="X498" s="12">
        <f t="shared" si="33"/>
        <v>3.0941336000476494E-2</v>
      </c>
      <c r="AA498" s="12"/>
      <c r="AC498" s="12" t="s">
        <v>179</v>
      </c>
      <c r="AD498" s="12" t="s">
        <v>280</v>
      </c>
      <c r="AE498" s="12" t="s">
        <v>537</v>
      </c>
      <c r="AF498" s="12" t="s">
        <v>538</v>
      </c>
      <c r="AG498" s="12" t="s">
        <v>402</v>
      </c>
      <c r="AH498" s="12" t="s">
        <v>374</v>
      </c>
      <c r="AI498" s="12" t="s">
        <v>403</v>
      </c>
      <c r="AJ498" s="12" t="s">
        <v>376</v>
      </c>
      <c r="AK498" s="12" t="s">
        <v>368</v>
      </c>
      <c r="AL498" s="12">
        <v>14</v>
      </c>
      <c r="AM498" s="12" t="s">
        <v>404</v>
      </c>
      <c r="AN498" s="12" t="s">
        <v>405</v>
      </c>
    </row>
    <row r="499" spans="1:40" ht="15" customHeight="1" x14ac:dyDescent="0.25">
      <c r="A499" s="12">
        <v>131080019</v>
      </c>
      <c r="B499" s="15" t="s">
        <v>580</v>
      </c>
      <c r="C499" s="12" t="s">
        <v>583</v>
      </c>
      <c r="D499" s="12" t="s">
        <v>173</v>
      </c>
      <c r="E499" s="12" t="s">
        <v>66</v>
      </c>
      <c r="F499" s="10">
        <v>8</v>
      </c>
      <c r="G499" s="17" t="s">
        <v>280</v>
      </c>
      <c r="H499" s="9" t="s">
        <v>24</v>
      </c>
      <c r="I499" s="15" t="s">
        <v>224</v>
      </c>
      <c r="J499" s="18" t="s">
        <v>328</v>
      </c>
      <c r="K499" s="15" t="s">
        <v>223</v>
      </c>
      <c r="L499" s="4">
        <v>45.545433000000003</v>
      </c>
      <c r="M499" s="12">
        <v>2.2820200000000002</v>
      </c>
      <c r="N499" s="11">
        <v>41187.51666666667</v>
      </c>
      <c r="O499" s="6" t="s">
        <v>60</v>
      </c>
      <c r="P499" s="29">
        <v>25.400000000000002</v>
      </c>
      <c r="Q499" s="12">
        <v>6.3423799999999995</v>
      </c>
      <c r="R499" s="12" t="s">
        <v>67</v>
      </c>
      <c r="S499" s="48" t="s">
        <v>161</v>
      </c>
      <c r="T499" s="12" t="s">
        <v>571</v>
      </c>
      <c r="U499" s="12">
        <f t="shared" si="30"/>
        <v>25.400000000000002</v>
      </c>
      <c r="V499" s="12">
        <f t="shared" si="31"/>
        <v>6.3423799999999995</v>
      </c>
      <c r="W499" s="12">
        <f t="shared" si="32"/>
        <v>0.63143579648654058</v>
      </c>
      <c r="X499" s="12">
        <f t="shared" si="33"/>
        <v>2.4859677027029153E-2</v>
      </c>
      <c r="AA499" s="12"/>
      <c r="AC499" s="12" t="s">
        <v>179</v>
      </c>
      <c r="AD499" s="12" t="s">
        <v>280</v>
      </c>
      <c r="AE499" s="12" t="s">
        <v>537</v>
      </c>
      <c r="AF499" s="12" t="s">
        <v>538</v>
      </c>
      <c r="AG499" s="12" t="s">
        <v>402</v>
      </c>
      <c r="AH499" s="12" t="s">
        <v>374</v>
      </c>
      <c r="AI499" s="12" t="s">
        <v>403</v>
      </c>
      <c r="AJ499" s="12" t="s">
        <v>376</v>
      </c>
      <c r="AK499" s="12" t="s">
        <v>368</v>
      </c>
      <c r="AL499" s="12">
        <v>14</v>
      </c>
      <c r="AM499" s="12" t="s">
        <v>404</v>
      </c>
      <c r="AN499" s="12" t="s">
        <v>405</v>
      </c>
    </row>
    <row r="500" spans="1:40" ht="15" customHeight="1" x14ac:dyDescent="0.25">
      <c r="A500" s="12">
        <v>131080019</v>
      </c>
      <c r="B500" s="15" t="s">
        <v>580</v>
      </c>
      <c r="C500" s="12" t="s">
        <v>583</v>
      </c>
      <c r="D500" s="12" t="s">
        <v>173</v>
      </c>
      <c r="E500" s="12" t="s">
        <v>66</v>
      </c>
      <c r="F500" s="10">
        <v>8</v>
      </c>
      <c r="G500" s="17" t="s">
        <v>280</v>
      </c>
      <c r="H500" s="9" t="s">
        <v>24</v>
      </c>
      <c r="I500" s="15" t="s">
        <v>224</v>
      </c>
      <c r="J500" s="18" t="s">
        <v>328</v>
      </c>
      <c r="K500" s="15" t="s">
        <v>223</v>
      </c>
      <c r="L500" s="4">
        <v>45.545433000000003</v>
      </c>
      <c r="M500" s="12">
        <v>2.2820200000000002</v>
      </c>
      <c r="N500" s="11">
        <v>41187.51666666667</v>
      </c>
      <c r="O500" s="6" t="s">
        <v>21</v>
      </c>
      <c r="P500" s="29">
        <v>27.8</v>
      </c>
      <c r="Q500" s="12">
        <v>3.5862000000000003</v>
      </c>
      <c r="R500" s="15" t="s">
        <v>67</v>
      </c>
      <c r="S500" s="48" t="s">
        <v>161</v>
      </c>
      <c r="T500" s="12" t="s">
        <v>571</v>
      </c>
      <c r="U500" s="12">
        <f t="shared" si="30"/>
        <v>27.8</v>
      </c>
      <c r="V500" s="12">
        <f t="shared" si="31"/>
        <v>3.5862000000000003</v>
      </c>
      <c r="W500" s="12">
        <f t="shared" si="32"/>
        <v>2.1616022487580508</v>
      </c>
      <c r="X500" s="12">
        <f t="shared" si="33"/>
        <v>7.7755476574030605E-2</v>
      </c>
      <c r="AA500" s="12"/>
      <c r="AC500" s="12" t="s">
        <v>179</v>
      </c>
      <c r="AD500" s="12" t="s">
        <v>280</v>
      </c>
      <c r="AE500" s="12" t="s">
        <v>537</v>
      </c>
      <c r="AF500" s="12" t="s">
        <v>538</v>
      </c>
      <c r="AG500" s="12" t="s">
        <v>402</v>
      </c>
      <c r="AH500" s="12" t="s">
        <v>374</v>
      </c>
      <c r="AI500" s="12" t="s">
        <v>403</v>
      </c>
      <c r="AJ500" s="12" t="s">
        <v>376</v>
      </c>
      <c r="AK500" s="12" t="s">
        <v>368</v>
      </c>
      <c r="AL500" s="12">
        <v>14</v>
      </c>
      <c r="AM500" s="12" t="s">
        <v>404</v>
      </c>
      <c r="AN500" s="12" t="s">
        <v>405</v>
      </c>
    </row>
    <row r="501" spans="1:40" ht="15" customHeight="1" x14ac:dyDescent="0.25">
      <c r="A501" s="12">
        <v>131080019</v>
      </c>
      <c r="B501" s="15" t="s">
        <v>580</v>
      </c>
      <c r="C501" s="12" t="s">
        <v>583</v>
      </c>
      <c r="D501" s="12" t="s">
        <v>173</v>
      </c>
      <c r="E501" s="12" t="s">
        <v>66</v>
      </c>
      <c r="F501" s="10">
        <v>8</v>
      </c>
      <c r="G501" s="17" t="s">
        <v>280</v>
      </c>
      <c r="H501" s="9" t="s">
        <v>24</v>
      </c>
      <c r="I501" s="15" t="s">
        <v>224</v>
      </c>
      <c r="J501" s="18" t="s">
        <v>328</v>
      </c>
      <c r="K501" s="15" t="s">
        <v>223</v>
      </c>
      <c r="L501" s="4">
        <v>45.545433000000003</v>
      </c>
      <c r="M501" s="12">
        <v>2.2820200000000002</v>
      </c>
      <c r="N501" s="11">
        <v>41187.51666666667</v>
      </c>
      <c r="O501" s="6" t="s">
        <v>63</v>
      </c>
      <c r="P501" s="29">
        <v>44.800000000000004</v>
      </c>
      <c r="Q501" s="12">
        <v>5.54176</v>
      </c>
      <c r="R501" s="12" t="s">
        <v>69</v>
      </c>
      <c r="S501" s="48" t="s">
        <v>161</v>
      </c>
      <c r="T501" s="12" t="s">
        <v>571</v>
      </c>
      <c r="U501" s="12">
        <f t="shared" si="30"/>
        <v>44.800000000000004</v>
      </c>
      <c r="V501" s="12">
        <f t="shared" si="31"/>
        <v>5.54176</v>
      </c>
      <c r="W501" s="12">
        <f t="shared" si="32"/>
        <v>1.4587557695541193</v>
      </c>
      <c r="X501" s="12">
        <f t="shared" si="33"/>
        <v>3.2561512713261589E-2</v>
      </c>
      <c r="AA501" s="12"/>
      <c r="AC501" s="12" t="s">
        <v>179</v>
      </c>
      <c r="AD501" s="12" t="s">
        <v>280</v>
      </c>
      <c r="AE501" s="12" t="s">
        <v>537</v>
      </c>
      <c r="AF501" s="12" t="s">
        <v>538</v>
      </c>
      <c r="AG501" s="12" t="s">
        <v>402</v>
      </c>
      <c r="AH501" s="12" t="s">
        <v>374</v>
      </c>
      <c r="AI501" s="12" t="s">
        <v>403</v>
      </c>
      <c r="AJ501" s="12" t="s">
        <v>376</v>
      </c>
      <c r="AK501" s="12" t="s">
        <v>368</v>
      </c>
      <c r="AL501" s="12">
        <v>14</v>
      </c>
      <c r="AM501" s="12" t="s">
        <v>404</v>
      </c>
      <c r="AN501" s="12" t="s">
        <v>405</v>
      </c>
    </row>
    <row r="502" spans="1:40" ht="15" customHeight="1" x14ac:dyDescent="0.25">
      <c r="A502" s="12">
        <v>131080019</v>
      </c>
      <c r="B502" s="15" t="s">
        <v>580</v>
      </c>
      <c r="C502" s="12" t="s">
        <v>583</v>
      </c>
      <c r="D502" s="12" t="s">
        <v>173</v>
      </c>
      <c r="E502" s="12" t="s">
        <v>66</v>
      </c>
      <c r="F502" s="10">
        <v>8</v>
      </c>
      <c r="G502" s="17" t="s">
        <v>280</v>
      </c>
      <c r="H502" s="9" t="s">
        <v>24</v>
      </c>
      <c r="I502" s="15" t="s">
        <v>224</v>
      </c>
      <c r="J502" s="18" t="s">
        <v>328</v>
      </c>
      <c r="K502" s="15" t="s">
        <v>223</v>
      </c>
      <c r="L502" s="4">
        <v>45.545433000000003</v>
      </c>
      <c r="M502" s="12">
        <v>2.2820200000000002</v>
      </c>
      <c r="N502" s="11">
        <v>41187.51666666667</v>
      </c>
      <c r="O502" s="6" t="s">
        <v>157</v>
      </c>
      <c r="P502" s="29">
        <v>86</v>
      </c>
      <c r="Q502" s="12">
        <v>26.23</v>
      </c>
      <c r="R502" s="15" t="s">
        <v>67</v>
      </c>
      <c r="S502" s="48" t="s">
        <v>161</v>
      </c>
      <c r="T502" s="12" t="s">
        <v>571</v>
      </c>
      <c r="U502" s="12">
        <f t="shared" si="30"/>
        <v>86</v>
      </c>
      <c r="V502" s="12">
        <f t="shared" si="31"/>
        <v>26.23</v>
      </c>
      <c r="W502" s="12">
        <f t="shared" si="32"/>
        <v>0.12499765629394448</v>
      </c>
      <c r="X502" s="12">
        <f t="shared" si="33"/>
        <v>1.4534611196970288E-3</v>
      </c>
      <c r="AA502" s="12"/>
      <c r="AC502" s="12" t="s">
        <v>179</v>
      </c>
      <c r="AD502" s="12" t="s">
        <v>280</v>
      </c>
      <c r="AE502" s="12" t="s">
        <v>537</v>
      </c>
      <c r="AF502" s="12" t="s">
        <v>538</v>
      </c>
      <c r="AG502" s="12" t="s">
        <v>402</v>
      </c>
      <c r="AH502" s="12" t="s">
        <v>374</v>
      </c>
      <c r="AI502" s="12" t="s">
        <v>403</v>
      </c>
      <c r="AJ502" s="12" t="s">
        <v>376</v>
      </c>
      <c r="AK502" s="12" t="s">
        <v>368</v>
      </c>
      <c r="AL502" s="12">
        <v>14</v>
      </c>
      <c r="AM502" s="12" t="s">
        <v>404</v>
      </c>
      <c r="AN502" s="12" t="s">
        <v>405</v>
      </c>
    </row>
    <row r="503" spans="1:40" ht="15" customHeight="1" x14ac:dyDescent="0.25">
      <c r="A503" s="12">
        <v>131080019</v>
      </c>
      <c r="B503" s="15" t="s">
        <v>580</v>
      </c>
      <c r="C503" s="12" t="s">
        <v>583</v>
      </c>
      <c r="D503" s="12" t="s">
        <v>173</v>
      </c>
      <c r="E503" s="12" t="s">
        <v>66</v>
      </c>
      <c r="F503" s="10">
        <v>8</v>
      </c>
      <c r="G503" s="17" t="s">
        <v>280</v>
      </c>
      <c r="H503" s="9" t="s">
        <v>24</v>
      </c>
      <c r="I503" s="15" t="s">
        <v>224</v>
      </c>
      <c r="J503" s="18" t="s">
        <v>328</v>
      </c>
      <c r="K503" s="15" t="s">
        <v>223</v>
      </c>
      <c r="L503" s="4">
        <v>45.545433000000003</v>
      </c>
      <c r="M503" s="12">
        <v>2.2820200000000002</v>
      </c>
      <c r="N503" s="11">
        <v>41187.51666666667</v>
      </c>
      <c r="O503" s="6" t="s">
        <v>19</v>
      </c>
      <c r="P503" s="29">
        <v>87.7</v>
      </c>
      <c r="Q503" s="12">
        <v>16.075409999999998</v>
      </c>
      <c r="R503" s="12" t="s">
        <v>67</v>
      </c>
      <c r="S503" s="48" t="s">
        <v>161</v>
      </c>
      <c r="T503" s="12" t="s">
        <v>571</v>
      </c>
      <c r="U503" s="12">
        <f t="shared" si="30"/>
        <v>87.7</v>
      </c>
      <c r="V503" s="12">
        <f t="shared" si="31"/>
        <v>16.075409999999998</v>
      </c>
      <c r="W503" s="12">
        <f t="shared" si="32"/>
        <v>0.33937158495061642</v>
      </c>
      <c r="X503" s="12">
        <f t="shared" si="33"/>
        <v>3.8696873996649536E-3</v>
      </c>
      <c r="AA503" s="12"/>
      <c r="AC503" s="12" t="s">
        <v>179</v>
      </c>
      <c r="AD503" s="12" t="s">
        <v>280</v>
      </c>
      <c r="AE503" s="12" t="s">
        <v>537</v>
      </c>
      <c r="AF503" s="12" t="s">
        <v>538</v>
      </c>
      <c r="AG503" s="12" t="s">
        <v>402</v>
      </c>
      <c r="AH503" s="12" t="s">
        <v>374</v>
      </c>
      <c r="AI503" s="12" t="s">
        <v>403</v>
      </c>
      <c r="AJ503" s="12" t="s">
        <v>376</v>
      </c>
      <c r="AK503" s="12" t="s">
        <v>368</v>
      </c>
      <c r="AL503" s="12">
        <v>14</v>
      </c>
      <c r="AM503" s="12" t="s">
        <v>404</v>
      </c>
      <c r="AN503" s="12" t="s">
        <v>405</v>
      </c>
    </row>
    <row r="504" spans="1:40" ht="15" customHeight="1" x14ac:dyDescent="0.25">
      <c r="A504" s="12">
        <v>131080019</v>
      </c>
      <c r="B504" s="15" t="s">
        <v>580</v>
      </c>
      <c r="C504" s="12" t="s">
        <v>583</v>
      </c>
      <c r="D504" s="12" t="s">
        <v>173</v>
      </c>
      <c r="E504" s="12" t="s">
        <v>66</v>
      </c>
      <c r="F504" s="10">
        <v>8</v>
      </c>
      <c r="G504" s="17" t="s">
        <v>280</v>
      </c>
      <c r="H504" s="9" t="s">
        <v>24</v>
      </c>
      <c r="I504" s="15" t="s">
        <v>224</v>
      </c>
      <c r="J504" s="18" t="s">
        <v>328</v>
      </c>
      <c r="K504" s="15" t="s">
        <v>223</v>
      </c>
      <c r="L504" s="4">
        <v>45.545433000000003</v>
      </c>
      <c r="M504" s="12">
        <v>2.2820200000000002</v>
      </c>
      <c r="N504" s="11">
        <v>41187.51666666667</v>
      </c>
      <c r="O504" s="6" t="s">
        <v>20</v>
      </c>
      <c r="P504" s="29">
        <v>87.7</v>
      </c>
      <c r="Q504" s="12">
        <v>14.979159999999998</v>
      </c>
      <c r="R504" s="15" t="s">
        <v>67</v>
      </c>
      <c r="S504" s="48" t="s">
        <v>161</v>
      </c>
      <c r="T504" s="12" t="s">
        <v>571</v>
      </c>
      <c r="U504" s="12">
        <f t="shared" si="30"/>
        <v>87.7</v>
      </c>
      <c r="V504" s="12">
        <f t="shared" si="31"/>
        <v>14.979159999999998</v>
      </c>
      <c r="W504" s="12">
        <f t="shared" si="32"/>
        <v>0.39086310158701498</v>
      </c>
      <c r="X504" s="12">
        <f t="shared" si="33"/>
        <v>4.4568198584608318E-3</v>
      </c>
      <c r="AA504" s="12"/>
      <c r="AC504" s="12" t="s">
        <v>179</v>
      </c>
      <c r="AD504" s="12" t="s">
        <v>280</v>
      </c>
      <c r="AE504" s="12" t="s">
        <v>537</v>
      </c>
      <c r="AF504" s="12" t="s">
        <v>538</v>
      </c>
      <c r="AG504" s="12" t="s">
        <v>402</v>
      </c>
      <c r="AH504" s="12" t="s">
        <v>374</v>
      </c>
      <c r="AI504" s="12" t="s">
        <v>403</v>
      </c>
      <c r="AJ504" s="12" t="s">
        <v>376</v>
      </c>
      <c r="AK504" s="12" t="s">
        <v>368</v>
      </c>
      <c r="AL504" s="12">
        <v>14</v>
      </c>
      <c r="AM504" s="12" t="s">
        <v>404</v>
      </c>
      <c r="AN504" s="12" t="s">
        <v>405</v>
      </c>
    </row>
    <row r="505" spans="1:40" ht="15" customHeight="1" x14ac:dyDescent="0.25">
      <c r="A505" s="12">
        <v>131080018</v>
      </c>
      <c r="B505" s="15" t="s">
        <v>580</v>
      </c>
      <c r="C505" s="12" t="s">
        <v>583</v>
      </c>
      <c r="D505" s="12" t="s">
        <v>173</v>
      </c>
      <c r="E505" s="12" t="s">
        <v>51</v>
      </c>
      <c r="F505" s="10">
        <v>8</v>
      </c>
      <c r="G505" s="17" t="s">
        <v>280</v>
      </c>
      <c r="H505" s="9" t="s">
        <v>24</v>
      </c>
      <c r="I505" s="15" t="s">
        <v>224</v>
      </c>
      <c r="J505" s="18" t="s">
        <v>328</v>
      </c>
      <c r="K505" s="15" t="s">
        <v>223</v>
      </c>
      <c r="L505" s="4">
        <v>45.545433000000003</v>
      </c>
      <c r="M505" s="12">
        <v>2.2820200000000002</v>
      </c>
      <c r="N505" s="11">
        <v>41187.51666666667</v>
      </c>
      <c r="O505" s="6" t="s">
        <v>70</v>
      </c>
      <c r="P505" s="29">
        <v>87.74</v>
      </c>
      <c r="Q505" s="12">
        <v>8.7740000000000009</v>
      </c>
      <c r="R505" s="12" t="s">
        <v>11</v>
      </c>
      <c r="S505" s="48" t="s">
        <v>161</v>
      </c>
      <c r="T505" s="53" t="s">
        <v>161</v>
      </c>
      <c r="U505" s="12">
        <f t="shared" si="30"/>
        <v>87.74</v>
      </c>
      <c r="V505" s="12">
        <f t="shared" si="31"/>
        <v>8.7740000000000009</v>
      </c>
      <c r="W505" s="12">
        <f t="shared" si="32"/>
        <v>1.1397310234784588</v>
      </c>
      <c r="X505" s="12">
        <f t="shared" si="33"/>
        <v>1.2989868058792556E-2</v>
      </c>
      <c r="AA505" s="12"/>
      <c r="AC505" s="12" t="s">
        <v>182</v>
      </c>
      <c r="AD505" s="12" t="s">
        <v>280</v>
      </c>
      <c r="AE505" s="12" t="s">
        <v>537</v>
      </c>
      <c r="AF505" s="12" t="s">
        <v>538</v>
      </c>
      <c r="AG505" s="12" t="s">
        <v>402</v>
      </c>
      <c r="AH505" s="12" t="s">
        <v>374</v>
      </c>
      <c r="AI505" s="12" t="s">
        <v>403</v>
      </c>
      <c r="AJ505" s="12" t="s">
        <v>376</v>
      </c>
      <c r="AK505" s="12" t="s">
        <v>368</v>
      </c>
      <c r="AL505" s="12">
        <v>14</v>
      </c>
      <c r="AM505" s="12" t="s">
        <v>404</v>
      </c>
      <c r="AN505" s="12" t="s">
        <v>405</v>
      </c>
    </row>
    <row r="506" spans="1:40" ht="15" customHeight="1" x14ac:dyDescent="0.25">
      <c r="A506" s="12">
        <v>131080019</v>
      </c>
      <c r="B506" s="15" t="s">
        <v>580</v>
      </c>
      <c r="C506" s="12" t="s">
        <v>583</v>
      </c>
      <c r="D506" s="12" t="s">
        <v>173</v>
      </c>
      <c r="E506" s="12" t="s">
        <v>66</v>
      </c>
      <c r="F506" s="10">
        <v>8</v>
      </c>
      <c r="G506" s="17" t="s">
        <v>280</v>
      </c>
      <c r="H506" s="9" t="s">
        <v>24</v>
      </c>
      <c r="I506" s="15" t="s">
        <v>224</v>
      </c>
      <c r="J506" s="18" t="s">
        <v>328</v>
      </c>
      <c r="K506" s="15" t="s">
        <v>223</v>
      </c>
      <c r="L506" s="4">
        <v>45.545433000000003</v>
      </c>
      <c r="M506" s="12">
        <v>2.2820200000000002</v>
      </c>
      <c r="N506" s="11">
        <v>41187.51666666667</v>
      </c>
      <c r="O506" s="6" t="s">
        <v>13</v>
      </c>
      <c r="P506" s="29">
        <v>92.23</v>
      </c>
      <c r="Q506" s="12">
        <v>9.2230000000000008</v>
      </c>
      <c r="R506" s="15" t="s">
        <v>67</v>
      </c>
      <c r="S506" s="48" t="s">
        <v>161</v>
      </c>
      <c r="T506" s="12" t="s">
        <v>571</v>
      </c>
      <c r="U506" s="12">
        <f t="shared" si="30"/>
        <v>92.23</v>
      </c>
      <c r="V506" s="12">
        <f t="shared" si="31"/>
        <v>9.2230000000000008</v>
      </c>
      <c r="W506" s="12">
        <f t="shared" si="32"/>
        <v>1.0842459069717012</v>
      </c>
      <c r="X506" s="12">
        <f t="shared" si="33"/>
        <v>1.1755891867848868E-2</v>
      </c>
      <c r="AA506" s="12"/>
      <c r="AC506" s="12" t="s">
        <v>185</v>
      </c>
      <c r="AD506" s="12" t="s">
        <v>280</v>
      </c>
      <c r="AE506" s="12" t="s">
        <v>537</v>
      </c>
      <c r="AF506" s="12" t="s">
        <v>538</v>
      </c>
      <c r="AG506" s="12" t="s">
        <v>402</v>
      </c>
      <c r="AH506" s="12" t="s">
        <v>374</v>
      </c>
      <c r="AI506" s="12" t="s">
        <v>403</v>
      </c>
      <c r="AJ506" s="12" t="s">
        <v>376</v>
      </c>
      <c r="AK506" s="12" t="s">
        <v>368</v>
      </c>
      <c r="AL506" s="12">
        <v>14</v>
      </c>
      <c r="AM506" s="12" t="s">
        <v>404</v>
      </c>
      <c r="AN506" s="12" t="s">
        <v>405</v>
      </c>
    </row>
    <row r="507" spans="1:40" ht="15" customHeight="1" x14ac:dyDescent="0.25">
      <c r="A507" s="12">
        <v>131080019</v>
      </c>
      <c r="B507" s="15" t="s">
        <v>580</v>
      </c>
      <c r="C507" s="12" t="s">
        <v>583</v>
      </c>
      <c r="D507" s="12" t="s">
        <v>173</v>
      </c>
      <c r="E507" s="12" t="s">
        <v>66</v>
      </c>
      <c r="F507" s="10">
        <v>8</v>
      </c>
      <c r="G507" s="17" t="s">
        <v>280</v>
      </c>
      <c r="H507" s="9" t="s">
        <v>24</v>
      </c>
      <c r="I507" s="15" t="s">
        <v>224</v>
      </c>
      <c r="J507" s="18" t="s">
        <v>328</v>
      </c>
      <c r="K507" s="15" t="s">
        <v>223</v>
      </c>
      <c r="L507" s="4">
        <v>45.545433000000003</v>
      </c>
      <c r="M507" s="12">
        <v>2.2820200000000002</v>
      </c>
      <c r="N507" s="11">
        <v>41187.51666666667</v>
      </c>
      <c r="O507" s="6" t="s">
        <v>28</v>
      </c>
      <c r="P507" s="29">
        <v>96.53</v>
      </c>
      <c r="Q507" s="12">
        <v>9.6530000000000005</v>
      </c>
      <c r="R507" s="15" t="s">
        <v>67</v>
      </c>
      <c r="S507" s="48" t="s">
        <v>161</v>
      </c>
      <c r="T507" s="12" t="s">
        <v>571</v>
      </c>
      <c r="U507" s="12">
        <f t="shared" si="30"/>
        <v>96.53</v>
      </c>
      <c r="V507" s="12">
        <f t="shared" si="31"/>
        <v>9.6530000000000005</v>
      </c>
      <c r="W507" s="12">
        <f t="shared" si="32"/>
        <v>1.0359473738734071</v>
      </c>
      <c r="X507" s="12">
        <f t="shared" si="33"/>
        <v>1.0731869614352088E-2</v>
      </c>
      <c r="AA507" s="12"/>
      <c r="AC507" s="12" t="s">
        <v>185</v>
      </c>
      <c r="AD507" s="12" t="s">
        <v>280</v>
      </c>
      <c r="AE507" s="12" t="s">
        <v>537</v>
      </c>
      <c r="AF507" s="12" t="s">
        <v>538</v>
      </c>
      <c r="AG507" s="12" t="s">
        <v>402</v>
      </c>
      <c r="AH507" s="12" t="s">
        <v>374</v>
      </c>
      <c r="AI507" s="12" t="s">
        <v>403</v>
      </c>
      <c r="AJ507" s="12" t="s">
        <v>376</v>
      </c>
      <c r="AK507" s="12" t="s">
        <v>368</v>
      </c>
      <c r="AL507" s="12">
        <v>14</v>
      </c>
      <c r="AM507" s="12" t="s">
        <v>404</v>
      </c>
      <c r="AN507" s="12" t="s">
        <v>405</v>
      </c>
    </row>
    <row r="508" spans="1:40" ht="15" customHeight="1" x14ac:dyDescent="0.25">
      <c r="A508" s="12">
        <v>131080019</v>
      </c>
      <c r="B508" s="15" t="s">
        <v>580</v>
      </c>
      <c r="C508" s="12" t="s">
        <v>583</v>
      </c>
      <c r="D508" s="12" t="s">
        <v>173</v>
      </c>
      <c r="E508" s="12" t="s">
        <v>66</v>
      </c>
      <c r="F508" s="10">
        <v>8</v>
      </c>
      <c r="G508" s="17" t="s">
        <v>280</v>
      </c>
      <c r="H508" s="9" t="s">
        <v>24</v>
      </c>
      <c r="I508" s="15" t="s">
        <v>224</v>
      </c>
      <c r="J508" s="18" t="s">
        <v>328</v>
      </c>
      <c r="K508" s="15" t="s">
        <v>223</v>
      </c>
      <c r="L508" s="4">
        <v>45.545433000000003</v>
      </c>
      <c r="M508" s="12">
        <v>2.2820200000000002</v>
      </c>
      <c r="N508" s="11">
        <v>41187.51666666667</v>
      </c>
      <c r="O508" s="6" t="s">
        <v>14</v>
      </c>
      <c r="P508" s="29">
        <v>102</v>
      </c>
      <c r="Q508" s="12">
        <v>59.374200000000002</v>
      </c>
      <c r="R508" s="15" t="s">
        <v>67</v>
      </c>
      <c r="S508" s="48" t="s">
        <v>161</v>
      </c>
      <c r="T508" s="12" t="s">
        <v>571</v>
      </c>
      <c r="U508" s="12">
        <f t="shared" si="30"/>
        <v>102</v>
      </c>
      <c r="V508" s="12">
        <f t="shared" si="31"/>
        <v>59.374200000000002</v>
      </c>
      <c r="W508" s="12">
        <f t="shared" si="32"/>
        <v>2.8933743671917558E-2</v>
      </c>
      <c r="X508" s="12">
        <f t="shared" si="33"/>
        <v>2.8366415364625055E-4</v>
      </c>
      <c r="AA508" s="12"/>
      <c r="AC508" s="12" t="s">
        <v>179</v>
      </c>
      <c r="AD508" s="12" t="s">
        <v>280</v>
      </c>
      <c r="AE508" s="12" t="s">
        <v>537</v>
      </c>
      <c r="AF508" s="12" t="s">
        <v>538</v>
      </c>
      <c r="AG508" s="12" t="s">
        <v>402</v>
      </c>
      <c r="AH508" s="12" t="s">
        <v>374</v>
      </c>
      <c r="AI508" s="12" t="s">
        <v>403</v>
      </c>
      <c r="AJ508" s="12" t="s">
        <v>376</v>
      </c>
      <c r="AK508" s="12" t="s">
        <v>368</v>
      </c>
      <c r="AL508" s="12">
        <v>14</v>
      </c>
      <c r="AM508" s="12" t="s">
        <v>404</v>
      </c>
      <c r="AN508" s="12" t="s">
        <v>405</v>
      </c>
    </row>
    <row r="509" spans="1:40" ht="15" customHeight="1" x14ac:dyDescent="0.25">
      <c r="A509" s="12">
        <v>131080019</v>
      </c>
      <c r="B509" s="15" t="s">
        <v>580</v>
      </c>
      <c r="C509" s="12" t="s">
        <v>583</v>
      </c>
      <c r="D509" s="12" t="s">
        <v>173</v>
      </c>
      <c r="E509" s="12" t="s">
        <v>66</v>
      </c>
      <c r="F509" s="10">
        <v>8</v>
      </c>
      <c r="G509" s="17" t="s">
        <v>280</v>
      </c>
      <c r="H509" s="9" t="s">
        <v>24</v>
      </c>
      <c r="I509" s="15" t="s">
        <v>224</v>
      </c>
      <c r="J509" s="18" t="s">
        <v>328</v>
      </c>
      <c r="K509" s="15" t="s">
        <v>223</v>
      </c>
      <c r="L509" s="4">
        <v>45.545433000000003</v>
      </c>
      <c r="M509" s="12">
        <v>2.2820200000000002</v>
      </c>
      <c r="N509" s="11">
        <v>41187.51666666667</v>
      </c>
      <c r="O509" s="6" t="s">
        <v>17</v>
      </c>
      <c r="P509" s="29">
        <v>105</v>
      </c>
      <c r="Q509" s="12">
        <v>14.994000000000002</v>
      </c>
      <c r="R509" s="15" t="s">
        <v>67</v>
      </c>
      <c r="S509" s="48" t="s">
        <v>161</v>
      </c>
      <c r="T509" s="12" t="s">
        <v>571</v>
      </c>
      <c r="U509" s="12">
        <f t="shared" si="30"/>
        <v>105</v>
      </c>
      <c r="V509" s="12">
        <f t="shared" si="31"/>
        <v>14.994000000000002</v>
      </c>
      <c r="W509" s="12">
        <f t="shared" si="32"/>
        <v>0.46704022411952634</v>
      </c>
      <c r="X509" s="12">
        <f t="shared" si="33"/>
        <v>4.448002134471679E-3</v>
      </c>
      <c r="AA509" s="12"/>
      <c r="AC509" s="12" t="s">
        <v>179</v>
      </c>
      <c r="AD509" s="12" t="s">
        <v>280</v>
      </c>
      <c r="AE509" s="12" t="s">
        <v>537</v>
      </c>
      <c r="AF509" s="12" t="s">
        <v>538</v>
      </c>
      <c r="AG509" s="12" t="s">
        <v>402</v>
      </c>
      <c r="AH509" s="12" t="s">
        <v>374</v>
      </c>
      <c r="AI509" s="12" t="s">
        <v>403</v>
      </c>
      <c r="AJ509" s="12" t="s">
        <v>376</v>
      </c>
      <c r="AK509" s="12" t="s">
        <v>368</v>
      </c>
      <c r="AL509" s="12">
        <v>14</v>
      </c>
      <c r="AM509" s="12" t="s">
        <v>404</v>
      </c>
      <c r="AN509" s="12" t="s">
        <v>405</v>
      </c>
    </row>
    <row r="510" spans="1:40" ht="15" customHeight="1" x14ac:dyDescent="0.25">
      <c r="A510" s="12">
        <v>131080019</v>
      </c>
      <c r="B510" s="15" t="s">
        <v>580</v>
      </c>
      <c r="C510" s="12" t="s">
        <v>583</v>
      </c>
      <c r="D510" s="12" t="s">
        <v>173</v>
      </c>
      <c r="E510" s="12" t="s">
        <v>66</v>
      </c>
      <c r="F510" s="10">
        <v>8</v>
      </c>
      <c r="G510" s="17" t="s">
        <v>280</v>
      </c>
      <c r="H510" s="9" t="s">
        <v>24</v>
      </c>
      <c r="I510" s="15" t="s">
        <v>224</v>
      </c>
      <c r="J510" s="18" t="s">
        <v>328</v>
      </c>
      <c r="K510" s="15" t="s">
        <v>223</v>
      </c>
      <c r="L510" s="4">
        <v>45.545433000000003</v>
      </c>
      <c r="M510" s="12">
        <v>2.2820200000000002</v>
      </c>
      <c r="N510" s="11">
        <v>41187.51666666667</v>
      </c>
      <c r="O510" s="6" t="s">
        <v>52</v>
      </c>
      <c r="P510" s="29">
        <v>115.48827196496201</v>
      </c>
      <c r="Q510" s="54" t="s">
        <v>161</v>
      </c>
      <c r="R510" s="12" t="s">
        <v>166</v>
      </c>
      <c r="S510" s="16" t="s">
        <v>601</v>
      </c>
      <c r="T510" s="12" t="s">
        <v>571</v>
      </c>
      <c r="U510" s="12">
        <f t="shared" si="30"/>
        <v>115.48827196496201</v>
      </c>
      <c r="V510" s="12">
        <f t="shared" si="31"/>
        <v>57.744135982481005</v>
      </c>
      <c r="W510" s="12">
        <f t="shared" si="32"/>
        <v>3.4635551575432348E-2</v>
      </c>
      <c r="X510" s="12">
        <f t="shared" si="33"/>
        <v>2.9990535823360863E-4</v>
      </c>
      <c r="AA510" s="12"/>
      <c r="AC510" s="12" t="s">
        <v>181</v>
      </c>
      <c r="AD510" s="12" t="s">
        <v>280</v>
      </c>
      <c r="AE510" s="12" t="s">
        <v>537</v>
      </c>
      <c r="AF510" s="12" t="s">
        <v>538</v>
      </c>
      <c r="AG510" s="12" t="s">
        <v>402</v>
      </c>
      <c r="AH510" s="12" t="s">
        <v>374</v>
      </c>
      <c r="AI510" s="12" t="s">
        <v>403</v>
      </c>
      <c r="AJ510" s="12" t="s">
        <v>376</v>
      </c>
      <c r="AK510" s="12" t="s">
        <v>368</v>
      </c>
      <c r="AL510" s="12">
        <v>14</v>
      </c>
      <c r="AM510" s="12" t="s">
        <v>404</v>
      </c>
      <c r="AN510" s="12" t="s">
        <v>405</v>
      </c>
    </row>
    <row r="511" spans="1:40" ht="15" customHeight="1" x14ac:dyDescent="0.25">
      <c r="A511" s="12">
        <v>131080019</v>
      </c>
      <c r="B511" s="15" t="s">
        <v>580</v>
      </c>
      <c r="C511" s="12" t="s">
        <v>583</v>
      </c>
      <c r="D511" s="12" t="s">
        <v>173</v>
      </c>
      <c r="E511" s="12" t="s">
        <v>66</v>
      </c>
      <c r="F511" s="10">
        <v>8</v>
      </c>
      <c r="G511" s="17" t="s">
        <v>280</v>
      </c>
      <c r="H511" s="9" t="s">
        <v>24</v>
      </c>
      <c r="I511" s="15" t="s">
        <v>224</v>
      </c>
      <c r="J511" s="18" t="s">
        <v>328</v>
      </c>
      <c r="K511" s="15" t="s">
        <v>223</v>
      </c>
      <c r="L511" s="4">
        <v>45.545433000000003</v>
      </c>
      <c r="M511" s="12">
        <v>2.2820200000000002</v>
      </c>
      <c r="N511" s="11">
        <v>41187.51666666667</v>
      </c>
      <c r="O511" s="6" t="s">
        <v>18</v>
      </c>
      <c r="P511" s="29">
        <v>121</v>
      </c>
      <c r="Q511" s="12">
        <v>15.282300000000001</v>
      </c>
      <c r="R511" s="15" t="s">
        <v>67</v>
      </c>
      <c r="S511" s="48" t="s">
        <v>161</v>
      </c>
      <c r="T511" s="12" t="s">
        <v>571</v>
      </c>
      <c r="U511" s="12">
        <f t="shared" si="30"/>
        <v>121</v>
      </c>
      <c r="V511" s="12">
        <f t="shared" si="31"/>
        <v>15.282300000000001</v>
      </c>
      <c r="W511" s="12">
        <f t="shared" si="32"/>
        <v>0.51809324340664553</v>
      </c>
      <c r="X511" s="12">
        <f t="shared" si="33"/>
        <v>4.2817623422036826E-3</v>
      </c>
      <c r="AA511" s="12"/>
      <c r="AC511" s="12" t="s">
        <v>179</v>
      </c>
      <c r="AD511" s="12" t="s">
        <v>280</v>
      </c>
      <c r="AE511" s="12" t="s">
        <v>537</v>
      </c>
      <c r="AF511" s="12" t="s">
        <v>538</v>
      </c>
      <c r="AG511" s="12" t="s">
        <v>402</v>
      </c>
      <c r="AH511" s="12" t="s">
        <v>374</v>
      </c>
      <c r="AI511" s="12" t="s">
        <v>403</v>
      </c>
      <c r="AJ511" s="12" t="s">
        <v>376</v>
      </c>
      <c r="AK511" s="12" t="s">
        <v>368</v>
      </c>
      <c r="AL511" s="12">
        <v>14</v>
      </c>
      <c r="AM511" s="12" t="s">
        <v>404</v>
      </c>
      <c r="AN511" s="12" t="s">
        <v>405</v>
      </c>
    </row>
    <row r="512" spans="1:40" ht="15" customHeight="1" x14ac:dyDescent="0.25">
      <c r="A512" s="12">
        <v>131080019</v>
      </c>
      <c r="B512" s="15" t="s">
        <v>580</v>
      </c>
      <c r="C512" s="12" t="s">
        <v>583</v>
      </c>
      <c r="D512" s="12" t="s">
        <v>173</v>
      </c>
      <c r="E512" s="12" t="s">
        <v>66</v>
      </c>
      <c r="F512" s="10">
        <v>8</v>
      </c>
      <c r="G512" s="17" t="s">
        <v>280</v>
      </c>
      <c r="H512" s="9" t="s">
        <v>24</v>
      </c>
      <c r="I512" s="15" t="s">
        <v>224</v>
      </c>
      <c r="J512" s="18" t="s">
        <v>328</v>
      </c>
      <c r="K512" s="15" t="s">
        <v>223</v>
      </c>
      <c r="L512" s="4">
        <v>45.545433000000003</v>
      </c>
      <c r="M512" s="12">
        <v>2.2820200000000002</v>
      </c>
      <c r="N512" s="11">
        <v>41187.51666666667</v>
      </c>
      <c r="O512" s="6" t="s">
        <v>65</v>
      </c>
      <c r="P512" s="29">
        <v>155</v>
      </c>
      <c r="Q512" s="54" t="s">
        <v>161</v>
      </c>
      <c r="R512" s="12" t="s">
        <v>67</v>
      </c>
      <c r="S512" s="16" t="s">
        <v>601</v>
      </c>
      <c r="T512" s="12" t="s">
        <v>571</v>
      </c>
      <c r="U512" s="12">
        <f t="shared" si="30"/>
        <v>155</v>
      </c>
      <c r="V512" s="12">
        <f t="shared" si="31"/>
        <v>77.5</v>
      </c>
      <c r="W512" s="12">
        <f t="shared" si="32"/>
        <v>2.5806451612903226E-2</v>
      </c>
      <c r="X512" s="12">
        <f t="shared" si="33"/>
        <v>1.6649323621227888E-4</v>
      </c>
      <c r="AA512" s="12"/>
      <c r="AC512" s="12" t="s">
        <v>179</v>
      </c>
      <c r="AD512" s="12" t="s">
        <v>280</v>
      </c>
      <c r="AE512" s="12" t="s">
        <v>537</v>
      </c>
      <c r="AF512" s="12" t="s">
        <v>538</v>
      </c>
      <c r="AG512" s="12" t="s">
        <v>402</v>
      </c>
      <c r="AH512" s="12" t="s">
        <v>374</v>
      </c>
      <c r="AI512" s="12" t="s">
        <v>403</v>
      </c>
      <c r="AJ512" s="12" t="s">
        <v>376</v>
      </c>
      <c r="AK512" s="12" t="s">
        <v>368</v>
      </c>
      <c r="AL512" s="12">
        <v>14</v>
      </c>
      <c r="AM512" s="12" t="s">
        <v>404</v>
      </c>
      <c r="AN512" s="12" t="s">
        <v>405</v>
      </c>
    </row>
    <row r="513" spans="1:40" ht="15" customHeight="1" x14ac:dyDescent="0.25">
      <c r="A513" s="12">
        <v>131080019</v>
      </c>
      <c r="B513" s="15" t="s">
        <v>580</v>
      </c>
      <c r="C513" s="12" t="s">
        <v>583</v>
      </c>
      <c r="D513" s="12" t="s">
        <v>173</v>
      </c>
      <c r="E513" s="12" t="s">
        <v>51</v>
      </c>
      <c r="F513" s="10">
        <v>8</v>
      </c>
      <c r="G513" s="17" t="s">
        <v>280</v>
      </c>
      <c r="H513" s="9" t="s">
        <v>24</v>
      </c>
      <c r="I513" s="15" t="s">
        <v>224</v>
      </c>
      <c r="J513" s="18" t="s">
        <v>328</v>
      </c>
      <c r="K513" s="15" t="s">
        <v>223</v>
      </c>
      <c r="L513" s="4">
        <v>45.545433000000003</v>
      </c>
      <c r="M513" s="12">
        <v>2.2820200000000002</v>
      </c>
      <c r="N513" s="11">
        <v>41187.51666666667</v>
      </c>
      <c r="O513" s="6" t="s">
        <v>52</v>
      </c>
      <c r="P513" s="29">
        <v>178.05676229116</v>
      </c>
      <c r="Q513" s="54" t="s">
        <v>161</v>
      </c>
      <c r="R513" s="12" t="s">
        <v>53</v>
      </c>
      <c r="S513" s="16" t="s">
        <v>601</v>
      </c>
      <c r="T513" s="12" t="s">
        <v>571</v>
      </c>
      <c r="U513" s="12">
        <f t="shared" si="30"/>
        <v>178.05676229116</v>
      </c>
      <c r="V513" s="12">
        <f t="shared" si="31"/>
        <v>89.028381145579999</v>
      </c>
      <c r="W513" s="12">
        <f t="shared" si="32"/>
        <v>2.2464746345657823E-2</v>
      </c>
      <c r="X513" s="12">
        <f t="shared" si="33"/>
        <v>1.2616620709368661E-4</v>
      </c>
      <c r="AA513" s="12"/>
      <c r="AC513" s="12" t="s">
        <v>181</v>
      </c>
      <c r="AD513" s="12" t="s">
        <v>280</v>
      </c>
      <c r="AE513" s="12" t="s">
        <v>537</v>
      </c>
      <c r="AF513" s="12" t="s">
        <v>538</v>
      </c>
      <c r="AG513" s="12" t="s">
        <v>402</v>
      </c>
      <c r="AH513" s="12" t="s">
        <v>374</v>
      </c>
      <c r="AI513" s="12" t="s">
        <v>403</v>
      </c>
      <c r="AJ513" s="12" t="s">
        <v>376</v>
      </c>
      <c r="AK513" s="12" t="s">
        <v>368</v>
      </c>
      <c r="AL513" s="12">
        <v>14</v>
      </c>
      <c r="AM513" s="12" t="s">
        <v>404</v>
      </c>
      <c r="AN513" s="12" t="s">
        <v>405</v>
      </c>
    </row>
    <row r="514" spans="1:40" ht="15" customHeight="1" x14ac:dyDescent="0.25">
      <c r="A514" s="12">
        <v>131080019</v>
      </c>
      <c r="B514" s="15" t="s">
        <v>580</v>
      </c>
      <c r="C514" s="12" t="s">
        <v>583</v>
      </c>
      <c r="D514" s="12" t="s">
        <v>173</v>
      </c>
      <c r="E514" s="12" t="s">
        <v>66</v>
      </c>
      <c r="F514" s="10">
        <v>8</v>
      </c>
      <c r="G514" s="17" t="s">
        <v>280</v>
      </c>
      <c r="H514" s="9" t="s">
        <v>24</v>
      </c>
      <c r="I514" s="15" t="s">
        <v>224</v>
      </c>
      <c r="J514" s="18" t="s">
        <v>328</v>
      </c>
      <c r="K514" s="15" t="s">
        <v>223</v>
      </c>
      <c r="L514" s="4">
        <v>45.545433000000003</v>
      </c>
      <c r="M514" s="12">
        <v>2.2820200000000002</v>
      </c>
      <c r="N514" s="11">
        <v>41187.51666666667</v>
      </c>
      <c r="O514" s="6" t="s">
        <v>159</v>
      </c>
      <c r="P514" s="29">
        <v>191</v>
      </c>
      <c r="Q514" s="12">
        <v>23.1492</v>
      </c>
      <c r="R514" s="12" t="s">
        <v>67</v>
      </c>
      <c r="S514" s="48" t="s">
        <v>161</v>
      </c>
      <c r="T514" s="12" t="s">
        <v>571</v>
      </c>
      <c r="U514" s="12">
        <f t="shared" ref="U514:U577" si="34">IF(Q514="",P514,P514)</f>
        <v>191</v>
      </c>
      <c r="V514" s="12">
        <f t="shared" ref="V514:V577" si="35">IF(Q514="",P514/2,Q514)</f>
        <v>23.1492</v>
      </c>
      <c r="W514" s="12">
        <f t="shared" si="32"/>
        <v>0.35641944786464547</v>
      </c>
      <c r="X514" s="12">
        <f t="shared" si="33"/>
        <v>1.8660704076683009E-3</v>
      </c>
      <c r="AA514" s="12"/>
      <c r="AC514" s="12" t="s">
        <v>179</v>
      </c>
      <c r="AD514" s="12" t="s">
        <v>280</v>
      </c>
      <c r="AE514" s="12" t="s">
        <v>537</v>
      </c>
      <c r="AF514" s="12" t="s">
        <v>538</v>
      </c>
      <c r="AG514" s="12" t="s">
        <v>402</v>
      </c>
      <c r="AH514" s="12" t="s">
        <v>374</v>
      </c>
      <c r="AI514" s="12" t="s">
        <v>403</v>
      </c>
      <c r="AJ514" s="12" t="s">
        <v>376</v>
      </c>
      <c r="AK514" s="12" t="s">
        <v>368</v>
      </c>
      <c r="AL514" s="12">
        <v>14</v>
      </c>
      <c r="AM514" s="12" t="s">
        <v>404</v>
      </c>
      <c r="AN514" s="12" t="s">
        <v>405</v>
      </c>
    </row>
    <row r="515" spans="1:40" ht="15" customHeight="1" x14ac:dyDescent="0.25">
      <c r="A515" s="12">
        <v>131080019</v>
      </c>
      <c r="B515" s="15" t="s">
        <v>580</v>
      </c>
      <c r="C515" s="12" t="s">
        <v>583</v>
      </c>
      <c r="D515" s="12" t="s">
        <v>173</v>
      </c>
      <c r="E515" s="12" t="s">
        <v>66</v>
      </c>
      <c r="F515" s="10">
        <v>8</v>
      </c>
      <c r="G515" s="17" t="s">
        <v>280</v>
      </c>
      <c r="H515" s="9" t="s">
        <v>24</v>
      </c>
      <c r="I515" s="15" t="s">
        <v>224</v>
      </c>
      <c r="J515" s="18" t="s">
        <v>328</v>
      </c>
      <c r="K515" s="15" t="s">
        <v>223</v>
      </c>
      <c r="L515" s="4">
        <v>45.545433000000003</v>
      </c>
      <c r="M515" s="12">
        <v>2.2820200000000002</v>
      </c>
      <c r="N515" s="11">
        <v>41187.51666666667</v>
      </c>
      <c r="O515" s="6" t="s">
        <v>16</v>
      </c>
      <c r="P515" s="29">
        <v>200</v>
      </c>
      <c r="Q515" s="12">
        <v>44</v>
      </c>
      <c r="R515" s="12" t="s">
        <v>67</v>
      </c>
      <c r="S515" s="48" t="s">
        <v>161</v>
      </c>
      <c r="T515" s="12" t="s">
        <v>571</v>
      </c>
      <c r="U515" s="12">
        <f t="shared" si="34"/>
        <v>200</v>
      </c>
      <c r="V515" s="12">
        <f t="shared" si="35"/>
        <v>44</v>
      </c>
      <c r="W515" s="12">
        <f t="shared" si="32"/>
        <v>0.10330578512396695</v>
      </c>
      <c r="X515" s="12">
        <f t="shared" si="33"/>
        <v>5.1652892561983473E-4</v>
      </c>
      <c r="AA515" s="12"/>
      <c r="AC515" s="12" t="s">
        <v>184</v>
      </c>
      <c r="AD515" s="12" t="s">
        <v>280</v>
      </c>
      <c r="AE515" s="12" t="s">
        <v>537</v>
      </c>
      <c r="AF515" s="12" t="s">
        <v>538</v>
      </c>
      <c r="AG515" s="12" t="s">
        <v>402</v>
      </c>
      <c r="AH515" s="12" t="s">
        <v>374</v>
      </c>
      <c r="AI515" s="12" t="s">
        <v>403</v>
      </c>
      <c r="AJ515" s="12" t="s">
        <v>376</v>
      </c>
      <c r="AK515" s="12" t="s">
        <v>368</v>
      </c>
      <c r="AL515" s="12">
        <v>14</v>
      </c>
      <c r="AM515" s="12" t="s">
        <v>404</v>
      </c>
      <c r="AN515" s="12" t="s">
        <v>405</v>
      </c>
    </row>
    <row r="516" spans="1:40" ht="15" customHeight="1" x14ac:dyDescent="0.25">
      <c r="A516" s="12">
        <v>131080019</v>
      </c>
      <c r="B516" s="15" t="s">
        <v>580</v>
      </c>
      <c r="C516" s="12" t="s">
        <v>583</v>
      </c>
      <c r="D516" s="12" t="s">
        <v>173</v>
      </c>
      <c r="E516" s="12" t="s">
        <v>66</v>
      </c>
      <c r="F516" s="10">
        <v>8</v>
      </c>
      <c r="G516" s="17" t="s">
        <v>280</v>
      </c>
      <c r="H516" s="9" t="s">
        <v>24</v>
      </c>
      <c r="I516" s="15" t="s">
        <v>224</v>
      </c>
      <c r="J516" s="18" t="s">
        <v>328</v>
      </c>
      <c r="K516" s="15" t="s">
        <v>223</v>
      </c>
      <c r="L516" s="4">
        <v>45.545433000000003</v>
      </c>
      <c r="M516" s="12">
        <v>2.2820200000000002</v>
      </c>
      <c r="N516" s="11">
        <v>41187.51666666667</v>
      </c>
      <c r="O516" s="6" t="s">
        <v>15</v>
      </c>
      <c r="P516" s="29">
        <v>213</v>
      </c>
      <c r="Q516" s="12">
        <v>25.7517</v>
      </c>
      <c r="R516" s="15" t="s">
        <v>67</v>
      </c>
      <c r="S516" s="48" t="s">
        <v>161</v>
      </c>
      <c r="T516" s="12" t="s">
        <v>571</v>
      </c>
      <c r="U516" s="12">
        <f t="shared" si="34"/>
        <v>213</v>
      </c>
      <c r="V516" s="12">
        <f t="shared" si="35"/>
        <v>25.7517</v>
      </c>
      <c r="W516" s="12">
        <f t="shared" si="32"/>
        <v>0.3211942743150642</v>
      </c>
      <c r="X516" s="12">
        <f t="shared" si="33"/>
        <v>1.5079543395073438E-3</v>
      </c>
      <c r="AA516" s="12"/>
      <c r="AC516" s="12" t="s">
        <v>179</v>
      </c>
      <c r="AD516" s="12" t="s">
        <v>280</v>
      </c>
      <c r="AE516" s="12" t="s">
        <v>537</v>
      </c>
      <c r="AF516" s="12" t="s">
        <v>538</v>
      </c>
      <c r="AG516" s="12" t="s">
        <v>402</v>
      </c>
      <c r="AH516" s="12" t="s">
        <v>374</v>
      </c>
      <c r="AI516" s="12" t="s">
        <v>403</v>
      </c>
      <c r="AJ516" s="12" t="s">
        <v>376</v>
      </c>
      <c r="AK516" s="12" t="s">
        <v>368</v>
      </c>
      <c r="AL516" s="12">
        <v>14</v>
      </c>
      <c r="AM516" s="12" t="s">
        <v>404</v>
      </c>
      <c r="AN516" s="12" t="s">
        <v>405</v>
      </c>
    </row>
    <row r="517" spans="1:40" ht="15" customHeight="1" x14ac:dyDescent="0.25">
      <c r="A517" s="12">
        <v>131080019</v>
      </c>
      <c r="B517" s="15" t="s">
        <v>580</v>
      </c>
      <c r="C517" s="12" t="s">
        <v>583</v>
      </c>
      <c r="D517" s="12" t="s">
        <v>173</v>
      </c>
      <c r="E517" s="12" t="s">
        <v>66</v>
      </c>
      <c r="F517" s="10">
        <v>8</v>
      </c>
      <c r="G517" s="17" t="s">
        <v>280</v>
      </c>
      <c r="H517" s="9" t="s">
        <v>24</v>
      </c>
      <c r="I517" s="15" t="s">
        <v>224</v>
      </c>
      <c r="J517" s="18" t="s">
        <v>328</v>
      </c>
      <c r="K517" s="15" t="s">
        <v>223</v>
      </c>
      <c r="L517" s="4">
        <v>45.545433000000003</v>
      </c>
      <c r="M517" s="12">
        <v>2.2820200000000002</v>
      </c>
      <c r="N517" s="11">
        <v>41187.51666666667</v>
      </c>
      <c r="O517" s="6" t="s">
        <v>162</v>
      </c>
      <c r="P517" s="29">
        <v>239.6</v>
      </c>
      <c r="Q517" s="54" t="s">
        <v>161</v>
      </c>
      <c r="R517" s="12" t="s">
        <v>148</v>
      </c>
      <c r="S517" s="16" t="s">
        <v>601</v>
      </c>
      <c r="T517" s="12" t="s">
        <v>571</v>
      </c>
      <c r="U517" s="12">
        <f t="shared" si="34"/>
        <v>239.6</v>
      </c>
      <c r="V517" s="12">
        <f t="shared" si="35"/>
        <v>119.8</v>
      </c>
      <c r="W517" s="12">
        <f t="shared" si="32"/>
        <v>1.6694490818030049E-2</v>
      </c>
      <c r="X517" s="12">
        <f t="shared" si="33"/>
        <v>6.9676505918322415E-5</v>
      </c>
      <c r="AA517" s="12"/>
      <c r="AC517" s="12" t="s">
        <v>180</v>
      </c>
      <c r="AD517" s="12" t="s">
        <v>280</v>
      </c>
      <c r="AE517" s="12" t="s">
        <v>537</v>
      </c>
      <c r="AF517" s="12" t="s">
        <v>538</v>
      </c>
      <c r="AG517" s="12" t="s">
        <v>402</v>
      </c>
      <c r="AH517" s="12" t="s">
        <v>374</v>
      </c>
      <c r="AI517" s="12" t="s">
        <v>403</v>
      </c>
      <c r="AJ517" s="12" t="s">
        <v>376</v>
      </c>
      <c r="AK517" s="12" t="s">
        <v>368</v>
      </c>
      <c r="AL517" s="12">
        <v>14</v>
      </c>
      <c r="AM517" s="12" t="s">
        <v>404</v>
      </c>
      <c r="AN517" s="12" t="s">
        <v>405</v>
      </c>
    </row>
    <row r="518" spans="1:40" ht="15" customHeight="1" x14ac:dyDescent="0.25">
      <c r="A518" s="12">
        <v>131080019</v>
      </c>
      <c r="B518" s="15" t="s">
        <v>580</v>
      </c>
      <c r="C518" s="12" t="s">
        <v>583</v>
      </c>
      <c r="D518" s="12" t="s">
        <v>173</v>
      </c>
      <c r="E518" s="12" t="s">
        <v>66</v>
      </c>
      <c r="F518" s="10">
        <v>8</v>
      </c>
      <c r="G518" s="17" t="s">
        <v>280</v>
      </c>
      <c r="H518" s="9" t="s">
        <v>24</v>
      </c>
      <c r="I518" s="15" t="s">
        <v>224</v>
      </c>
      <c r="J518" s="18" t="s">
        <v>328</v>
      </c>
      <c r="K518" s="15" t="s">
        <v>223</v>
      </c>
      <c r="L518" s="4">
        <v>45.545433000000003</v>
      </c>
      <c r="M518" s="12">
        <v>2.2820200000000002</v>
      </c>
      <c r="N518" s="11">
        <v>41187.51666666667</v>
      </c>
      <c r="O518" s="6" t="s">
        <v>16</v>
      </c>
      <c r="P518" s="29">
        <v>392.6</v>
      </c>
      <c r="Q518" s="54" t="s">
        <v>161</v>
      </c>
      <c r="R518" s="12" t="s">
        <v>67</v>
      </c>
      <c r="S518" s="16" t="s">
        <v>601</v>
      </c>
      <c r="T518" s="12" t="s">
        <v>571</v>
      </c>
      <c r="U518" s="12">
        <f t="shared" si="34"/>
        <v>392.6</v>
      </c>
      <c r="V518" s="12">
        <f t="shared" si="35"/>
        <v>196.3</v>
      </c>
      <c r="W518" s="12">
        <f t="shared" ref="W518:W581" si="36">U518/V518^2</f>
        <v>1.0188487009679063E-2</v>
      </c>
      <c r="X518" s="12">
        <f t="shared" ref="X518:X581" si="37">1/V518^2</f>
        <v>2.5951316886599751E-5</v>
      </c>
      <c r="AA518" s="12"/>
      <c r="AC518" s="12" t="s">
        <v>179</v>
      </c>
      <c r="AD518" s="12" t="s">
        <v>280</v>
      </c>
      <c r="AE518" s="12" t="s">
        <v>537</v>
      </c>
      <c r="AF518" s="12" t="s">
        <v>538</v>
      </c>
      <c r="AG518" s="12" t="s">
        <v>402</v>
      </c>
      <c r="AH518" s="12" t="s">
        <v>374</v>
      </c>
      <c r="AI518" s="12" t="s">
        <v>403</v>
      </c>
      <c r="AJ518" s="12" t="s">
        <v>376</v>
      </c>
      <c r="AK518" s="12" t="s">
        <v>368</v>
      </c>
      <c r="AL518" s="12">
        <v>14</v>
      </c>
      <c r="AM518" s="12" t="s">
        <v>404</v>
      </c>
      <c r="AN518" s="12" t="s">
        <v>405</v>
      </c>
    </row>
    <row r="519" spans="1:40" ht="15" customHeight="1" x14ac:dyDescent="0.25">
      <c r="A519" s="12">
        <v>131080019</v>
      </c>
      <c r="B519" s="15" t="s">
        <v>580</v>
      </c>
      <c r="C519" s="12" t="s">
        <v>583</v>
      </c>
      <c r="D519" s="12" t="s">
        <v>173</v>
      </c>
      <c r="E519" s="12" t="s">
        <v>164</v>
      </c>
      <c r="F519" s="10">
        <v>8</v>
      </c>
      <c r="G519" s="17" t="s">
        <v>280</v>
      </c>
      <c r="H519" s="9" t="s">
        <v>24</v>
      </c>
      <c r="I519" s="15" t="s">
        <v>224</v>
      </c>
      <c r="J519" s="18" t="s">
        <v>328</v>
      </c>
      <c r="K519" s="15" t="s">
        <v>223</v>
      </c>
      <c r="L519" s="4">
        <v>45.545433000000003</v>
      </c>
      <c r="M519" s="12">
        <v>2.2820200000000002</v>
      </c>
      <c r="N519" s="11">
        <v>41187.51666666667</v>
      </c>
      <c r="O519" s="6" t="s">
        <v>163</v>
      </c>
      <c r="P519" s="29">
        <v>549.1</v>
      </c>
      <c r="Q519" s="54" t="s">
        <v>161</v>
      </c>
      <c r="R519" s="12" t="s">
        <v>148</v>
      </c>
      <c r="S519" s="16" t="s">
        <v>601</v>
      </c>
      <c r="T519" s="12" t="s">
        <v>571</v>
      </c>
      <c r="U519" s="12">
        <f t="shared" si="34"/>
        <v>549.1</v>
      </c>
      <c r="V519" s="12">
        <f t="shared" si="35"/>
        <v>274.55</v>
      </c>
      <c r="W519" s="12">
        <f t="shared" si="36"/>
        <v>7.2846476051720999E-3</v>
      </c>
      <c r="X519" s="12">
        <f t="shared" si="37"/>
        <v>1.3266522682884902E-5</v>
      </c>
      <c r="AA519" s="12"/>
      <c r="AC519" s="12" t="s">
        <v>180</v>
      </c>
      <c r="AD519" s="12" t="s">
        <v>280</v>
      </c>
      <c r="AE519" s="12" t="s">
        <v>537</v>
      </c>
      <c r="AF519" s="12" t="s">
        <v>538</v>
      </c>
      <c r="AG519" s="12" t="s">
        <v>402</v>
      </c>
      <c r="AH519" s="12" t="s">
        <v>374</v>
      </c>
      <c r="AI519" s="12" t="s">
        <v>403</v>
      </c>
      <c r="AJ519" s="12" t="s">
        <v>376</v>
      </c>
      <c r="AK519" s="12" t="s">
        <v>368</v>
      </c>
      <c r="AL519" s="12">
        <v>14</v>
      </c>
      <c r="AM519" s="12" t="s">
        <v>404</v>
      </c>
      <c r="AN519" s="12" t="s">
        <v>405</v>
      </c>
    </row>
    <row r="520" spans="1:40" ht="15" customHeight="1" x14ac:dyDescent="0.25">
      <c r="A520" s="12">
        <v>131080019</v>
      </c>
      <c r="B520" s="15" t="s">
        <v>580</v>
      </c>
      <c r="C520" s="12" t="s">
        <v>583</v>
      </c>
      <c r="D520" s="12" t="s">
        <v>173</v>
      </c>
      <c r="E520" s="12" t="s">
        <v>66</v>
      </c>
      <c r="F520" s="10">
        <v>8</v>
      </c>
      <c r="G520" s="17" t="s">
        <v>280</v>
      </c>
      <c r="H520" s="9" t="s">
        <v>24</v>
      </c>
      <c r="I520" s="15" t="s">
        <v>224</v>
      </c>
      <c r="J520" s="18" t="s">
        <v>328</v>
      </c>
      <c r="K520" s="15" t="s">
        <v>223</v>
      </c>
      <c r="L520" s="4">
        <v>45.545433000000003</v>
      </c>
      <c r="M520" s="12">
        <v>2.2820200000000002</v>
      </c>
      <c r="N520" s="11">
        <v>41187.51666666667</v>
      </c>
      <c r="O520" s="6" t="s">
        <v>52</v>
      </c>
      <c r="P520" s="29">
        <v>648.60368389780103</v>
      </c>
      <c r="Q520" s="54" t="s">
        <v>161</v>
      </c>
      <c r="R520" s="12" t="s">
        <v>165</v>
      </c>
      <c r="S520" s="16" t="s">
        <v>601</v>
      </c>
      <c r="T520" s="12" t="s">
        <v>571</v>
      </c>
      <c r="U520" s="12">
        <f t="shared" si="34"/>
        <v>648.60368389780103</v>
      </c>
      <c r="V520" s="12">
        <f t="shared" si="35"/>
        <v>324.30184194890052</v>
      </c>
      <c r="W520" s="12">
        <f t="shared" si="36"/>
        <v>6.1670941736900005E-3</v>
      </c>
      <c r="X520" s="12">
        <f t="shared" si="37"/>
        <v>9.508262636790289E-6</v>
      </c>
      <c r="AA520" s="12"/>
      <c r="AC520" s="12" t="s">
        <v>181</v>
      </c>
      <c r="AD520" s="12" t="s">
        <v>280</v>
      </c>
      <c r="AE520" s="12" t="s">
        <v>537</v>
      </c>
      <c r="AF520" s="12" t="s">
        <v>538</v>
      </c>
      <c r="AG520" s="12" t="s">
        <v>402</v>
      </c>
      <c r="AH520" s="12" t="s">
        <v>374</v>
      </c>
      <c r="AI520" s="12" t="s">
        <v>403</v>
      </c>
      <c r="AJ520" s="12" t="s">
        <v>376</v>
      </c>
      <c r="AK520" s="12" t="s">
        <v>368</v>
      </c>
      <c r="AL520" s="12">
        <v>14</v>
      </c>
      <c r="AM520" s="12" t="s">
        <v>404</v>
      </c>
      <c r="AN520" s="12" t="s">
        <v>405</v>
      </c>
    </row>
    <row r="521" spans="1:40" ht="15" customHeight="1" x14ac:dyDescent="0.25">
      <c r="A521" s="12">
        <v>131080019</v>
      </c>
      <c r="B521" s="15" t="s">
        <v>580</v>
      </c>
      <c r="C521" s="12" t="s">
        <v>583</v>
      </c>
      <c r="D521" s="12" t="s">
        <v>173</v>
      </c>
      <c r="E521" s="12" t="s">
        <v>51</v>
      </c>
      <c r="F521" s="10">
        <v>8</v>
      </c>
      <c r="G521" s="17" t="s">
        <v>280</v>
      </c>
      <c r="H521" s="9" t="s">
        <v>24</v>
      </c>
      <c r="I521" s="15" t="s">
        <v>224</v>
      </c>
      <c r="J521" s="18" t="s">
        <v>328</v>
      </c>
      <c r="K521" s="15" t="s">
        <v>223</v>
      </c>
      <c r="L521" s="4">
        <v>45.545433000000003</v>
      </c>
      <c r="M521" s="12">
        <v>2.2820200000000002</v>
      </c>
      <c r="N521" s="11">
        <v>41187.51666666667</v>
      </c>
      <c r="O521" s="6" t="s">
        <v>163</v>
      </c>
      <c r="P521" s="29">
        <v>841.5</v>
      </c>
      <c r="Q521" s="54" t="s">
        <v>161</v>
      </c>
      <c r="R521" s="12" t="s">
        <v>148</v>
      </c>
      <c r="S521" s="16" t="s">
        <v>601</v>
      </c>
      <c r="T521" s="12" t="s">
        <v>571</v>
      </c>
      <c r="U521" s="12">
        <f t="shared" si="34"/>
        <v>841.5</v>
      </c>
      <c r="V521" s="12">
        <f t="shared" si="35"/>
        <v>420.75</v>
      </c>
      <c r="W521" s="12">
        <f t="shared" si="36"/>
        <v>4.7534165181224008E-3</v>
      </c>
      <c r="X521" s="12">
        <f t="shared" si="37"/>
        <v>5.6487421486897209E-6</v>
      </c>
      <c r="AA521" s="12"/>
      <c r="AC521" s="12" t="s">
        <v>180</v>
      </c>
      <c r="AD521" s="12" t="s">
        <v>280</v>
      </c>
      <c r="AE521" s="12" t="s">
        <v>537</v>
      </c>
      <c r="AF521" s="12" t="s">
        <v>538</v>
      </c>
      <c r="AG521" s="12" t="s">
        <v>402</v>
      </c>
      <c r="AH521" s="12" t="s">
        <v>374</v>
      </c>
      <c r="AI521" s="12" t="s">
        <v>403</v>
      </c>
      <c r="AJ521" s="12" t="s">
        <v>376</v>
      </c>
      <c r="AK521" s="12" t="s">
        <v>368</v>
      </c>
      <c r="AL521" s="12">
        <v>14</v>
      </c>
      <c r="AM521" s="12" t="s">
        <v>404</v>
      </c>
      <c r="AN521" s="12" t="s">
        <v>405</v>
      </c>
    </row>
    <row r="522" spans="1:40" ht="15" customHeight="1" x14ac:dyDescent="0.25">
      <c r="A522" s="12">
        <v>131080019</v>
      </c>
      <c r="B522" s="15" t="s">
        <v>580</v>
      </c>
      <c r="C522" s="12" t="s">
        <v>583</v>
      </c>
      <c r="D522" s="12" t="s">
        <v>173</v>
      </c>
      <c r="E522" s="12" t="s">
        <v>66</v>
      </c>
      <c r="F522" s="10">
        <v>8</v>
      </c>
      <c r="G522" s="17" t="s">
        <v>280</v>
      </c>
      <c r="H522" s="9" t="s">
        <v>24</v>
      </c>
      <c r="I522" s="15" t="s">
        <v>224</v>
      </c>
      <c r="J522" s="18" t="s">
        <v>328</v>
      </c>
      <c r="K522" s="15" t="s">
        <v>223</v>
      </c>
      <c r="L522" s="4">
        <v>45.545433000000003</v>
      </c>
      <c r="M522" s="12">
        <v>2.2820200000000002</v>
      </c>
      <c r="N522" s="11">
        <v>41187.51666666667</v>
      </c>
      <c r="O522" s="6" t="s">
        <v>10</v>
      </c>
      <c r="P522" s="29">
        <v>1390</v>
      </c>
      <c r="Q522" s="12">
        <v>171.94300000000001</v>
      </c>
      <c r="R522" s="12" t="s">
        <v>67</v>
      </c>
      <c r="S522" s="48" t="s">
        <v>161</v>
      </c>
      <c r="T522" s="12" t="s">
        <v>571</v>
      </c>
      <c r="U522" s="12">
        <f t="shared" si="34"/>
        <v>1390</v>
      </c>
      <c r="V522" s="12">
        <f t="shared" si="35"/>
        <v>171.94300000000001</v>
      </c>
      <c r="W522" s="12">
        <f t="shared" si="36"/>
        <v>4.7016013292103982E-2</v>
      </c>
      <c r="X522" s="12">
        <f t="shared" si="37"/>
        <v>3.382446999431941E-5</v>
      </c>
      <c r="AA522" s="12"/>
      <c r="AC522" s="12" t="s">
        <v>179</v>
      </c>
      <c r="AD522" s="12" t="s">
        <v>280</v>
      </c>
      <c r="AE522" s="12" t="s">
        <v>537</v>
      </c>
      <c r="AF522" s="12" t="s">
        <v>538</v>
      </c>
      <c r="AG522" s="12" t="s">
        <v>402</v>
      </c>
      <c r="AH522" s="12" t="s">
        <v>374</v>
      </c>
      <c r="AI522" s="12" t="s">
        <v>403</v>
      </c>
      <c r="AJ522" s="12" t="s">
        <v>376</v>
      </c>
      <c r="AK522" s="12" t="s">
        <v>368</v>
      </c>
      <c r="AL522" s="12">
        <v>14</v>
      </c>
      <c r="AM522" s="12" t="s">
        <v>404</v>
      </c>
      <c r="AN522" s="12" t="s">
        <v>405</v>
      </c>
    </row>
    <row r="523" spans="1:40" ht="15" customHeight="1" x14ac:dyDescent="0.25">
      <c r="A523" s="12">
        <v>131080019</v>
      </c>
      <c r="B523" s="15" t="s">
        <v>580</v>
      </c>
      <c r="C523" s="12" t="s">
        <v>583</v>
      </c>
      <c r="D523" s="12" t="s">
        <v>173</v>
      </c>
      <c r="E523" s="12" t="s">
        <v>164</v>
      </c>
      <c r="F523" s="10">
        <v>8</v>
      </c>
      <c r="G523" s="17" t="s">
        <v>280</v>
      </c>
      <c r="H523" s="9" t="s">
        <v>24</v>
      </c>
      <c r="I523" s="15" t="s">
        <v>224</v>
      </c>
      <c r="J523" s="18" t="s">
        <v>328</v>
      </c>
      <c r="K523" s="15" t="s">
        <v>223</v>
      </c>
      <c r="L523" s="4">
        <v>45.545433000000003</v>
      </c>
      <c r="M523" s="12">
        <v>2.2820200000000002</v>
      </c>
      <c r="N523" s="11">
        <v>41187.51666666667</v>
      </c>
      <c r="O523" s="6" t="s">
        <v>163</v>
      </c>
      <c r="P523" s="29">
        <v>5225.3</v>
      </c>
      <c r="Q523" s="54" t="s">
        <v>161</v>
      </c>
      <c r="R523" s="12" t="s">
        <v>148</v>
      </c>
      <c r="S523" s="16" t="s">
        <v>601</v>
      </c>
      <c r="T523" s="12" t="s">
        <v>571</v>
      </c>
      <c r="U523" s="12">
        <f t="shared" si="34"/>
        <v>5225.3</v>
      </c>
      <c r="V523" s="12">
        <f t="shared" si="35"/>
        <v>2612.65</v>
      </c>
      <c r="W523" s="12">
        <f t="shared" si="36"/>
        <v>7.6550628672037964E-4</v>
      </c>
      <c r="X523" s="12">
        <f t="shared" si="37"/>
        <v>1.4649996875210603E-7</v>
      </c>
      <c r="AA523" s="12"/>
      <c r="AC523" s="12" t="s">
        <v>180</v>
      </c>
      <c r="AD523" s="12" t="s">
        <v>280</v>
      </c>
      <c r="AE523" s="12" t="s">
        <v>537</v>
      </c>
      <c r="AF523" s="12" t="s">
        <v>538</v>
      </c>
      <c r="AG523" s="12" t="s">
        <v>402</v>
      </c>
      <c r="AH523" s="12" t="s">
        <v>374</v>
      </c>
      <c r="AI523" s="12" t="s">
        <v>403</v>
      </c>
      <c r="AJ523" s="12" t="s">
        <v>376</v>
      </c>
      <c r="AK523" s="12" t="s">
        <v>368</v>
      </c>
      <c r="AL523" s="12">
        <v>14</v>
      </c>
      <c r="AM523" s="12" t="s">
        <v>404</v>
      </c>
      <c r="AN523" s="12" t="s">
        <v>405</v>
      </c>
    </row>
    <row r="524" spans="1:40" ht="15" customHeight="1" x14ac:dyDescent="0.25">
      <c r="A524" s="15">
        <v>131080020</v>
      </c>
      <c r="B524" s="22" t="s">
        <v>589</v>
      </c>
      <c r="C524" s="12" t="s">
        <v>178</v>
      </c>
      <c r="D524" s="12" t="s">
        <v>187</v>
      </c>
      <c r="E524" s="15" t="s">
        <v>66</v>
      </c>
      <c r="F524" s="9" t="s">
        <v>215</v>
      </c>
      <c r="G524" s="9" t="s">
        <v>215</v>
      </c>
      <c r="H524" s="9" t="s">
        <v>8</v>
      </c>
      <c r="I524" s="15"/>
      <c r="J524" s="15"/>
      <c r="K524" s="15" t="s">
        <v>172</v>
      </c>
      <c r="L524" s="12">
        <v>45.136812999999997</v>
      </c>
      <c r="M524" s="12">
        <v>2.1457989999999998</v>
      </c>
      <c r="N524" s="11">
        <v>41236</v>
      </c>
      <c r="O524" s="7" t="s">
        <v>150</v>
      </c>
      <c r="P524" s="31">
        <v>1.4</v>
      </c>
      <c r="Q524" s="54" t="s">
        <v>161</v>
      </c>
      <c r="R524" s="15" t="s">
        <v>67</v>
      </c>
      <c r="S524" s="16" t="s">
        <v>601</v>
      </c>
      <c r="T524" s="53" t="s">
        <v>609</v>
      </c>
      <c r="U524" s="12">
        <f t="shared" si="34"/>
        <v>1.4</v>
      </c>
      <c r="V524" s="12">
        <f t="shared" si="35"/>
        <v>0.7</v>
      </c>
      <c r="W524" s="12">
        <f t="shared" si="36"/>
        <v>2.8571428571428572</v>
      </c>
      <c r="X524" s="12">
        <f t="shared" si="37"/>
        <v>2.0408163265306127</v>
      </c>
      <c r="Y524" s="12">
        <v>3.8</v>
      </c>
      <c r="Z524" s="12">
        <v>14.02</v>
      </c>
      <c r="AA524" s="11">
        <v>53.28</v>
      </c>
      <c r="AB524" s="31">
        <v>133383</v>
      </c>
      <c r="AC524" s="12" t="s">
        <v>574</v>
      </c>
      <c r="AD524" s="12" t="s">
        <v>215</v>
      </c>
      <c r="AE524" s="12" t="s">
        <v>409</v>
      </c>
      <c r="AF524" s="12" t="s">
        <v>410</v>
      </c>
      <c r="AG524" s="12" t="s">
        <v>373</v>
      </c>
      <c r="AH524" s="12" t="s">
        <v>374</v>
      </c>
      <c r="AI524" s="12" t="s">
        <v>375</v>
      </c>
      <c r="AJ524" s="12" t="s">
        <v>376</v>
      </c>
      <c r="AK524" s="12" t="s">
        <v>368</v>
      </c>
      <c r="AL524" s="12">
        <v>17</v>
      </c>
      <c r="AM524" s="12" t="s">
        <v>377</v>
      </c>
      <c r="AN524" s="12" t="s">
        <v>378</v>
      </c>
    </row>
    <row r="525" spans="1:40" ht="15" customHeight="1" x14ac:dyDescent="0.25">
      <c r="A525" s="15">
        <v>131080020</v>
      </c>
      <c r="B525" s="22" t="s">
        <v>589</v>
      </c>
      <c r="C525" s="12" t="s">
        <v>178</v>
      </c>
      <c r="D525" s="12" t="s">
        <v>187</v>
      </c>
      <c r="E525" s="15" t="s">
        <v>66</v>
      </c>
      <c r="F525" s="9" t="s">
        <v>215</v>
      </c>
      <c r="G525" s="9" t="s">
        <v>215</v>
      </c>
      <c r="H525" s="9" t="s">
        <v>8</v>
      </c>
      <c r="I525" s="15"/>
      <c r="J525" s="15"/>
      <c r="K525" s="15" t="s">
        <v>172</v>
      </c>
      <c r="L525" s="15">
        <v>45.136812999999997</v>
      </c>
      <c r="M525" s="15">
        <v>2.1457989999999998</v>
      </c>
      <c r="N525" s="11">
        <v>41236</v>
      </c>
      <c r="O525" s="7" t="s">
        <v>152</v>
      </c>
      <c r="P525" s="31">
        <v>1.4</v>
      </c>
      <c r="Q525" s="54" t="s">
        <v>161</v>
      </c>
      <c r="R525" s="15" t="s">
        <v>67</v>
      </c>
      <c r="S525" s="16" t="s">
        <v>601</v>
      </c>
      <c r="T525" s="53" t="s">
        <v>609</v>
      </c>
      <c r="U525" s="12">
        <f t="shared" si="34"/>
        <v>1.4</v>
      </c>
      <c r="V525" s="12">
        <f t="shared" si="35"/>
        <v>0.7</v>
      </c>
      <c r="W525" s="12">
        <f t="shared" si="36"/>
        <v>2.8571428571428572</v>
      </c>
      <c r="X525" s="12">
        <f t="shared" si="37"/>
        <v>2.0408163265306127</v>
      </c>
      <c r="Y525" s="12">
        <v>3.8</v>
      </c>
      <c r="Z525" s="12">
        <v>14.02</v>
      </c>
      <c r="AA525" s="11">
        <v>53.28</v>
      </c>
      <c r="AB525" s="31">
        <v>133383</v>
      </c>
      <c r="AC525" s="12" t="s">
        <v>574</v>
      </c>
      <c r="AD525" s="12" t="s">
        <v>215</v>
      </c>
      <c r="AE525" s="12" t="s">
        <v>409</v>
      </c>
      <c r="AF525" s="12" t="s">
        <v>410</v>
      </c>
      <c r="AG525" s="12" t="s">
        <v>373</v>
      </c>
      <c r="AH525" s="12" t="s">
        <v>374</v>
      </c>
      <c r="AI525" s="12" t="s">
        <v>375</v>
      </c>
      <c r="AJ525" s="12" t="s">
        <v>376</v>
      </c>
      <c r="AK525" s="12" t="s">
        <v>368</v>
      </c>
      <c r="AL525" s="12">
        <v>17</v>
      </c>
      <c r="AM525" s="12" t="s">
        <v>377</v>
      </c>
      <c r="AN525" s="12" t="s">
        <v>378</v>
      </c>
    </row>
    <row r="526" spans="1:40" ht="15" customHeight="1" x14ac:dyDescent="0.25">
      <c r="A526" s="15">
        <v>131080020</v>
      </c>
      <c r="B526" s="22" t="s">
        <v>589</v>
      </c>
      <c r="C526" s="12" t="s">
        <v>178</v>
      </c>
      <c r="D526" s="12" t="s">
        <v>187</v>
      </c>
      <c r="E526" s="15" t="s">
        <v>66</v>
      </c>
      <c r="F526" s="9" t="s">
        <v>215</v>
      </c>
      <c r="G526" s="9" t="s">
        <v>215</v>
      </c>
      <c r="H526" s="9" t="s">
        <v>8</v>
      </c>
      <c r="I526" s="15"/>
      <c r="J526" s="15"/>
      <c r="K526" s="15" t="s">
        <v>172</v>
      </c>
      <c r="L526" s="15">
        <v>45.136812999999997</v>
      </c>
      <c r="M526" s="15">
        <v>2.1457989999999998</v>
      </c>
      <c r="N526" s="11">
        <v>41236</v>
      </c>
      <c r="O526" s="7" t="s">
        <v>57</v>
      </c>
      <c r="P526" s="31">
        <v>1.5</v>
      </c>
      <c r="Q526" s="54" t="s">
        <v>161</v>
      </c>
      <c r="R526" s="15" t="s">
        <v>67</v>
      </c>
      <c r="S526" s="16" t="s">
        <v>601</v>
      </c>
      <c r="T526" s="53" t="s">
        <v>609</v>
      </c>
      <c r="U526" s="12">
        <f t="shared" si="34"/>
        <v>1.5</v>
      </c>
      <c r="V526" s="12">
        <f t="shared" si="35"/>
        <v>0.75</v>
      </c>
      <c r="W526" s="12">
        <f t="shared" si="36"/>
        <v>2.6666666666666665</v>
      </c>
      <c r="X526" s="12">
        <f t="shared" si="37"/>
        <v>1.7777777777777777</v>
      </c>
      <c r="Y526" s="12">
        <v>3.8</v>
      </c>
      <c r="Z526" s="12">
        <v>14.02</v>
      </c>
      <c r="AA526" s="11">
        <v>53.28</v>
      </c>
      <c r="AB526" s="31">
        <v>133383</v>
      </c>
      <c r="AC526" s="12" t="s">
        <v>574</v>
      </c>
      <c r="AD526" s="12" t="s">
        <v>215</v>
      </c>
      <c r="AE526" s="12" t="s">
        <v>409</v>
      </c>
      <c r="AF526" s="12" t="s">
        <v>410</v>
      </c>
      <c r="AG526" s="12" t="s">
        <v>373</v>
      </c>
      <c r="AH526" s="12" t="s">
        <v>374</v>
      </c>
      <c r="AI526" s="12" t="s">
        <v>375</v>
      </c>
      <c r="AJ526" s="12" t="s">
        <v>376</v>
      </c>
      <c r="AK526" s="12" t="s">
        <v>368</v>
      </c>
      <c r="AL526" s="12">
        <v>17</v>
      </c>
      <c r="AM526" s="12" t="s">
        <v>377</v>
      </c>
      <c r="AN526" s="12" t="s">
        <v>378</v>
      </c>
    </row>
    <row r="527" spans="1:40" ht="15" customHeight="1" x14ac:dyDescent="0.25">
      <c r="A527" s="15">
        <v>131080020</v>
      </c>
      <c r="B527" s="22" t="s">
        <v>589</v>
      </c>
      <c r="C527" s="12" t="s">
        <v>178</v>
      </c>
      <c r="D527" s="12" t="s">
        <v>187</v>
      </c>
      <c r="E527" s="15" t="s">
        <v>66</v>
      </c>
      <c r="F527" s="9" t="s">
        <v>215</v>
      </c>
      <c r="G527" s="9" t="s">
        <v>215</v>
      </c>
      <c r="H527" s="9" t="s">
        <v>8</v>
      </c>
      <c r="I527" s="15"/>
      <c r="J527" s="15"/>
      <c r="K527" s="15" t="s">
        <v>172</v>
      </c>
      <c r="L527" s="15">
        <v>45.136812999999997</v>
      </c>
      <c r="M527" s="15">
        <v>2.1457989999999998</v>
      </c>
      <c r="N527" s="11">
        <v>41236</v>
      </c>
      <c r="O527" s="7" t="s">
        <v>21</v>
      </c>
      <c r="P527" s="31">
        <v>1.5</v>
      </c>
      <c r="Q527" s="54" t="s">
        <v>161</v>
      </c>
      <c r="R527" s="15" t="s">
        <v>67</v>
      </c>
      <c r="S527" s="16" t="s">
        <v>601</v>
      </c>
      <c r="T527" s="53" t="s">
        <v>609</v>
      </c>
      <c r="U527" s="12">
        <f t="shared" si="34"/>
        <v>1.5</v>
      </c>
      <c r="V527" s="12">
        <f t="shared" si="35"/>
        <v>0.75</v>
      </c>
      <c r="W527" s="12">
        <f t="shared" si="36"/>
        <v>2.6666666666666665</v>
      </c>
      <c r="X527" s="12">
        <f t="shared" si="37"/>
        <v>1.7777777777777777</v>
      </c>
      <c r="Y527" s="12">
        <v>3.8</v>
      </c>
      <c r="Z527" s="12">
        <v>14.02</v>
      </c>
      <c r="AA527" s="11">
        <v>53.28</v>
      </c>
      <c r="AB527" s="31">
        <v>133383</v>
      </c>
      <c r="AC527" s="12" t="s">
        <v>574</v>
      </c>
      <c r="AD527" s="12" t="s">
        <v>215</v>
      </c>
      <c r="AE527" s="12" t="s">
        <v>409</v>
      </c>
      <c r="AF527" s="12" t="s">
        <v>410</v>
      </c>
      <c r="AG527" s="12" t="s">
        <v>373</v>
      </c>
      <c r="AH527" s="12" t="s">
        <v>374</v>
      </c>
      <c r="AI527" s="12" t="s">
        <v>375</v>
      </c>
      <c r="AJ527" s="12" t="s">
        <v>376</v>
      </c>
      <c r="AK527" s="12" t="s">
        <v>368</v>
      </c>
      <c r="AL527" s="12">
        <v>17</v>
      </c>
      <c r="AM527" s="12" t="s">
        <v>377</v>
      </c>
      <c r="AN527" s="12" t="s">
        <v>378</v>
      </c>
    </row>
    <row r="528" spans="1:40" ht="15" customHeight="1" x14ac:dyDescent="0.25">
      <c r="A528" s="15">
        <v>131080020</v>
      </c>
      <c r="B528" s="22" t="s">
        <v>589</v>
      </c>
      <c r="C528" s="12" t="s">
        <v>178</v>
      </c>
      <c r="D528" s="12" t="s">
        <v>187</v>
      </c>
      <c r="E528" s="15" t="s">
        <v>66</v>
      </c>
      <c r="F528" s="9" t="s">
        <v>215</v>
      </c>
      <c r="G528" s="9" t="s">
        <v>215</v>
      </c>
      <c r="H528" s="9" t="s">
        <v>8</v>
      </c>
      <c r="I528" s="15"/>
      <c r="J528" s="15"/>
      <c r="K528" s="15" t="s">
        <v>172</v>
      </c>
      <c r="L528" s="15">
        <v>45.136812999999997</v>
      </c>
      <c r="M528" s="15">
        <v>2.1457989999999998</v>
      </c>
      <c r="N528" s="11">
        <v>41236</v>
      </c>
      <c r="O528" s="7" t="s">
        <v>61</v>
      </c>
      <c r="P528" s="31">
        <v>1.8</v>
      </c>
      <c r="Q528" s="54" t="s">
        <v>161</v>
      </c>
      <c r="R528" s="15" t="s">
        <v>67</v>
      </c>
      <c r="S528" s="16" t="s">
        <v>601</v>
      </c>
      <c r="T528" s="53" t="s">
        <v>609</v>
      </c>
      <c r="U528" s="12">
        <f t="shared" si="34"/>
        <v>1.8</v>
      </c>
      <c r="V528" s="12">
        <f t="shared" si="35"/>
        <v>0.9</v>
      </c>
      <c r="W528" s="12">
        <f t="shared" si="36"/>
        <v>2.2222222222222223</v>
      </c>
      <c r="X528" s="12">
        <f t="shared" si="37"/>
        <v>1.2345679012345678</v>
      </c>
      <c r="Y528" s="12">
        <v>3.8</v>
      </c>
      <c r="Z528" s="12">
        <v>14.02</v>
      </c>
      <c r="AA528" s="11">
        <v>53.28</v>
      </c>
      <c r="AB528" s="31">
        <v>133383</v>
      </c>
      <c r="AC528" s="12" t="s">
        <v>574</v>
      </c>
      <c r="AD528" s="12" t="s">
        <v>215</v>
      </c>
      <c r="AE528" s="12" t="s">
        <v>409</v>
      </c>
      <c r="AF528" s="12" t="s">
        <v>410</v>
      </c>
      <c r="AG528" s="12" t="s">
        <v>373</v>
      </c>
      <c r="AH528" s="12" t="s">
        <v>374</v>
      </c>
      <c r="AI528" s="12" t="s">
        <v>375</v>
      </c>
      <c r="AJ528" s="12" t="s">
        <v>376</v>
      </c>
      <c r="AK528" s="12" t="s">
        <v>368</v>
      </c>
      <c r="AL528" s="12">
        <v>17</v>
      </c>
      <c r="AM528" s="12" t="s">
        <v>377</v>
      </c>
      <c r="AN528" s="12" t="s">
        <v>378</v>
      </c>
    </row>
    <row r="529" spans="1:40" ht="15" customHeight="1" x14ac:dyDescent="0.25">
      <c r="A529" s="15">
        <v>131080020</v>
      </c>
      <c r="B529" s="22" t="s">
        <v>589</v>
      </c>
      <c r="C529" s="12" t="s">
        <v>178</v>
      </c>
      <c r="D529" s="12" t="s">
        <v>187</v>
      </c>
      <c r="E529" s="15" t="s">
        <v>66</v>
      </c>
      <c r="F529" s="9" t="s">
        <v>215</v>
      </c>
      <c r="G529" s="9" t="s">
        <v>215</v>
      </c>
      <c r="H529" s="9" t="s">
        <v>8</v>
      </c>
      <c r="I529" s="15"/>
      <c r="J529" s="15"/>
      <c r="K529" s="15" t="s">
        <v>172</v>
      </c>
      <c r="L529" s="15">
        <v>45.136812999999997</v>
      </c>
      <c r="M529" s="15">
        <v>2.1457989999999998</v>
      </c>
      <c r="N529" s="11">
        <v>41236</v>
      </c>
      <c r="O529" s="7" t="s">
        <v>159</v>
      </c>
      <c r="P529" s="31">
        <v>2.4</v>
      </c>
      <c r="Q529" s="15">
        <v>1.2</v>
      </c>
      <c r="R529" s="15" t="s">
        <v>67</v>
      </c>
      <c r="S529" s="48" t="s">
        <v>161</v>
      </c>
      <c r="T529" s="53" t="s">
        <v>609</v>
      </c>
      <c r="U529" s="12">
        <f t="shared" si="34"/>
        <v>2.4</v>
      </c>
      <c r="V529" s="12">
        <f t="shared" si="35"/>
        <v>1.2</v>
      </c>
      <c r="W529" s="12">
        <f t="shared" si="36"/>
        <v>1.6666666666666667</v>
      </c>
      <c r="X529" s="12">
        <f t="shared" si="37"/>
        <v>0.69444444444444442</v>
      </c>
      <c r="Y529" s="12">
        <v>3.8</v>
      </c>
      <c r="Z529" s="12">
        <v>14.02</v>
      </c>
      <c r="AA529" s="11">
        <v>53.28</v>
      </c>
      <c r="AB529" s="31">
        <v>133383</v>
      </c>
      <c r="AC529" s="12" t="s">
        <v>574</v>
      </c>
      <c r="AD529" s="12" t="s">
        <v>215</v>
      </c>
      <c r="AE529" s="12" t="s">
        <v>409</v>
      </c>
      <c r="AF529" s="12" t="s">
        <v>410</v>
      </c>
      <c r="AG529" s="12" t="s">
        <v>373</v>
      </c>
      <c r="AH529" s="12" t="s">
        <v>374</v>
      </c>
      <c r="AI529" s="12" t="s">
        <v>375</v>
      </c>
      <c r="AJ529" s="12" t="s">
        <v>376</v>
      </c>
      <c r="AK529" s="12" t="s">
        <v>368</v>
      </c>
      <c r="AL529" s="12">
        <v>17</v>
      </c>
      <c r="AM529" s="12" t="s">
        <v>377</v>
      </c>
      <c r="AN529" s="12" t="s">
        <v>378</v>
      </c>
    </row>
    <row r="530" spans="1:40" ht="15" customHeight="1" x14ac:dyDescent="0.25">
      <c r="A530" s="15">
        <v>131080020</v>
      </c>
      <c r="B530" s="22" t="s">
        <v>589</v>
      </c>
      <c r="C530" s="12" t="s">
        <v>178</v>
      </c>
      <c r="D530" s="12" t="s">
        <v>187</v>
      </c>
      <c r="E530" s="15" t="s">
        <v>66</v>
      </c>
      <c r="F530" s="9" t="s">
        <v>215</v>
      </c>
      <c r="G530" s="9" t="s">
        <v>215</v>
      </c>
      <c r="H530" s="9" t="s">
        <v>8</v>
      </c>
      <c r="I530" s="15"/>
      <c r="J530" s="15"/>
      <c r="K530" s="15" t="s">
        <v>172</v>
      </c>
      <c r="L530" s="15">
        <v>45.136812999999997</v>
      </c>
      <c r="M530" s="15">
        <v>2.1457989999999998</v>
      </c>
      <c r="N530" s="11">
        <v>41236</v>
      </c>
      <c r="O530" s="7" t="s">
        <v>55</v>
      </c>
      <c r="P530" s="31">
        <v>2.5</v>
      </c>
      <c r="Q530" s="54" t="s">
        <v>161</v>
      </c>
      <c r="R530" s="15" t="s">
        <v>67</v>
      </c>
      <c r="S530" s="16" t="s">
        <v>601</v>
      </c>
      <c r="T530" s="53" t="s">
        <v>609</v>
      </c>
      <c r="U530" s="12">
        <f t="shared" si="34"/>
        <v>2.5</v>
      </c>
      <c r="V530" s="12">
        <f t="shared" si="35"/>
        <v>1.25</v>
      </c>
      <c r="W530" s="12">
        <f t="shared" si="36"/>
        <v>1.6</v>
      </c>
      <c r="X530" s="12">
        <f t="shared" si="37"/>
        <v>0.64</v>
      </c>
      <c r="Y530" s="12">
        <v>3.8</v>
      </c>
      <c r="Z530" s="12">
        <v>14.02</v>
      </c>
      <c r="AA530" s="11">
        <v>53.28</v>
      </c>
      <c r="AB530" s="31">
        <v>133383</v>
      </c>
      <c r="AC530" s="12" t="s">
        <v>574</v>
      </c>
      <c r="AD530" s="12" t="s">
        <v>215</v>
      </c>
      <c r="AE530" s="12" t="s">
        <v>409</v>
      </c>
      <c r="AF530" s="12" t="s">
        <v>410</v>
      </c>
      <c r="AG530" s="12" t="s">
        <v>373</v>
      </c>
      <c r="AH530" s="12" t="s">
        <v>374</v>
      </c>
      <c r="AI530" s="12" t="s">
        <v>375</v>
      </c>
      <c r="AJ530" s="12" t="s">
        <v>376</v>
      </c>
      <c r="AK530" s="12" t="s">
        <v>368</v>
      </c>
      <c r="AL530" s="12">
        <v>17</v>
      </c>
      <c r="AM530" s="12" t="s">
        <v>377</v>
      </c>
      <c r="AN530" s="12" t="s">
        <v>378</v>
      </c>
    </row>
    <row r="531" spans="1:40" ht="15" customHeight="1" x14ac:dyDescent="0.25">
      <c r="A531" s="15">
        <v>131080020</v>
      </c>
      <c r="B531" s="22" t="s">
        <v>589</v>
      </c>
      <c r="C531" s="12" t="s">
        <v>178</v>
      </c>
      <c r="D531" s="12" t="s">
        <v>187</v>
      </c>
      <c r="E531" s="15" t="s">
        <v>66</v>
      </c>
      <c r="F531" s="9" t="s">
        <v>215</v>
      </c>
      <c r="G531" s="9" t="s">
        <v>215</v>
      </c>
      <c r="H531" s="9" t="s">
        <v>8</v>
      </c>
      <c r="I531" s="15"/>
      <c r="J531" s="15"/>
      <c r="K531" s="15" t="s">
        <v>172</v>
      </c>
      <c r="L531" s="15">
        <v>45.136812999999997</v>
      </c>
      <c r="M531" s="15">
        <v>2.1457989999999998</v>
      </c>
      <c r="N531" s="11">
        <v>41236</v>
      </c>
      <c r="O531" s="7" t="s">
        <v>15</v>
      </c>
      <c r="P531" s="31">
        <v>2.5</v>
      </c>
      <c r="Q531" s="12">
        <v>1.3</v>
      </c>
      <c r="R531" s="15" t="s">
        <v>67</v>
      </c>
      <c r="S531" s="48" t="s">
        <v>161</v>
      </c>
      <c r="T531" s="53" t="s">
        <v>609</v>
      </c>
      <c r="U531" s="12">
        <f t="shared" si="34"/>
        <v>2.5</v>
      </c>
      <c r="V531" s="12">
        <f t="shared" si="35"/>
        <v>1.3</v>
      </c>
      <c r="W531" s="12">
        <f t="shared" si="36"/>
        <v>1.4792899408284022</v>
      </c>
      <c r="X531" s="12">
        <f t="shared" si="37"/>
        <v>0.59171597633136086</v>
      </c>
      <c r="Y531" s="12">
        <v>3.8</v>
      </c>
      <c r="Z531" s="12">
        <v>14.02</v>
      </c>
      <c r="AA531" s="11">
        <v>53.28</v>
      </c>
      <c r="AB531" s="31">
        <v>133383</v>
      </c>
      <c r="AC531" s="12" t="s">
        <v>574</v>
      </c>
      <c r="AD531" s="12" t="s">
        <v>215</v>
      </c>
      <c r="AE531" s="12" t="s">
        <v>409</v>
      </c>
      <c r="AF531" s="12" t="s">
        <v>410</v>
      </c>
      <c r="AG531" s="12" t="s">
        <v>373</v>
      </c>
      <c r="AH531" s="12" t="s">
        <v>374</v>
      </c>
      <c r="AI531" s="12" t="s">
        <v>375</v>
      </c>
      <c r="AJ531" s="12" t="s">
        <v>376</v>
      </c>
      <c r="AK531" s="12" t="s">
        <v>368</v>
      </c>
      <c r="AL531" s="12">
        <v>17</v>
      </c>
      <c r="AM531" s="12" t="s">
        <v>377</v>
      </c>
      <c r="AN531" s="12" t="s">
        <v>378</v>
      </c>
    </row>
    <row r="532" spans="1:40" ht="15" customHeight="1" x14ac:dyDescent="0.25">
      <c r="A532" s="15">
        <v>131080020</v>
      </c>
      <c r="B532" s="22" t="s">
        <v>589</v>
      </c>
      <c r="C532" s="12" t="s">
        <v>178</v>
      </c>
      <c r="D532" s="12" t="s">
        <v>187</v>
      </c>
      <c r="E532" s="15" t="s">
        <v>66</v>
      </c>
      <c r="F532" s="9" t="s">
        <v>215</v>
      </c>
      <c r="G532" s="9" t="s">
        <v>215</v>
      </c>
      <c r="H532" s="9" t="s">
        <v>8</v>
      </c>
      <c r="I532" s="15"/>
      <c r="J532" s="15"/>
      <c r="K532" s="15" t="s">
        <v>172</v>
      </c>
      <c r="L532" s="12">
        <v>45.136812999999997</v>
      </c>
      <c r="M532" s="12">
        <v>2.1457989999999998</v>
      </c>
      <c r="N532" s="11">
        <v>41236</v>
      </c>
      <c r="O532" s="7" t="s">
        <v>56</v>
      </c>
      <c r="P532" s="31">
        <v>3.1</v>
      </c>
      <c r="Q532" s="54" t="s">
        <v>161</v>
      </c>
      <c r="R532" s="15" t="s">
        <v>67</v>
      </c>
      <c r="S532" s="16" t="s">
        <v>601</v>
      </c>
      <c r="T532" s="53" t="s">
        <v>609</v>
      </c>
      <c r="U532" s="12">
        <f t="shared" si="34"/>
        <v>3.1</v>
      </c>
      <c r="V532" s="12">
        <f t="shared" si="35"/>
        <v>1.55</v>
      </c>
      <c r="W532" s="12">
        <f t="shared" si="36"/>
        <v>1.2903225806451613</v>
      </c>
      <c r="X532" s="12">
        <f t="shared" si="37"/>
        <v>0.41623309053069713</v>
      </c>
      <c r="Y532" s="12">
        <v>3.8</v>
      </c>
      <c r="Z532" s="12">
        <v>14.02</v>
      </c>
      <c r="AA532" s="11">
        <v>53.28</v>
      </c>
      <c r="AB532" s="31">
        <v>133383</v>
      </c>
      <c r="AC532" s="12" t="s">
        <v>574</v>
      </c>
      <c r="AD532" s="12" t="s">
        <v>215</v>
      </c>
      <c r="AE532" s="12" t="s">
        <v>409</v>
      </c>
      <c r="AF532" s="12" t="s">
        <v>410</v>
      </c>
      <c r="AG532" s="12" t="s">
        <v>373</v>
      </c>
      <c r="AH532" s="12" t="s">
        <v>374</v>
      </c>
      <c r="AI532" s="12" t="s">
        <v>375</v>
      </c>
      <c r="AJ532" s="12" t="s">
        <v>376</v>
      </c>
      <c r="AK532" s="12" t="s">
        <v>368</v>
      </c>
      <c r="AL532" s="12">
        <v>17</v>
      </c>
      <c r="AM532" s="12" t="s">
        <v>377</v>
      </c>
      <c r="AN532" s="12" t="s">
        <v>378</v>
      </c>
    </row>
    <row r="533" spans="1:40" ht="15" customHeight="1" x14ac:dyDescent="0.25">
      <c r="A533" s="15">
        <v>131080020</v>
      </c>
      <c r="B533" s="22" t="s">
        <v>589</v>
      </c>
      <c r="C533" s="12" t="s">
        <v>178</v>
      </c>
      <c r="D533" s="12" t="s">
        <v>187</v>
      </c>
      <c r="E533" s="15" t="s">
        <v>66</v>
      </c>
      <c r="F533" s="9" t="s">
        <v>215</v>
      </c>
      <c r="G533" s="9" t="s">
        <v>215</v>
      </c>
      <c r="H533" s="9" t="s">
        <v>8</v>
      </c>
      <c r="I533" s="15"/>
      <c r="J533" s="15"/>
      <c r="K533" s="15" t="s">
        <v>172</v>
      </c>
      <c r="L533" s="12">
        <v>45.136812999999997</v>
      </c>
      <c r="M533" s="12">
        <v>2.1457989999999998</v>
      </c>
      <c r="N533" s="11">
        <v>41236</v>
      </c>
      <c r="O533" s="7" t="s">
        <v>156</v>
      </c>
      <c r="P533" s="31">
        <v>4</v>
      </c>
      <c r="Q533" s="54" t="s">
        <v>161</v>
      </c>
      <c r="R533" s="15" t="s">
        <v>67</v>
      </c>
      <c r="S533" s="16" t="s">
        <v>601</v>
      </c>
      <c r="T533" s="53" t="s">
        <v>609</v>
      </c>
      <c r="U533" s="12">
        <f t="shared" si="34"/>
        <v>4</v>
      </c>
      <c r="V533" s="12">
        <f t="shared" si="35"/>
        <v>2</v>
      </c>
      <c r="W533" s="12">
        <f t="shared" si="36"/>
        <v>1</v>
      </c>
      <c r="X533" s="12">
        <f t="shared" si="37"/>
        <v>0.25</v>
      </c>
      <c r="Y533" s="12">
        <v>3.8</v>
      </c>
      <c r="Z533" s="12">
        <v>14.02</v>
      </c>
      <c r="AA533" s="11">
        <v>53.28</v>
      </c>
      <c r="AB533" s="31">
        <v>133383</v>
      </c>
      <c r="AC533" s="12" t="s">
        <v>574</v>
      </c>
      <c r="AD533" s="12" t="s">
        <v>215</v>
      </c>
      <c r="AE533" s="12" t="s">
        <v>409</v>
      </c>
      <c r="AF533" s="12" t="s">
        <v>410</v>
      </c>
      <c r="AG533" s="12" t="s">
        <v>373</v>
      </c>
      <c r="AH533" s="12" t="s">
        <v>374</v>
      </c>
      <c r="AI533" s="12" t="s">
        <v>375</v>
      </c>
      <c r="AJ533" s="12" t="s">
        <v>376</v>
      </c>
      <c r="AK533" s="12" t="s">
        <v>368</v>
      </c>
      <c r="AL533" s="12">
        <v>17</v>
      </c>
      <c r="AM533" s="12" t="s">
        <v>377</v>
      </c>
      <c r="AN533" s="12" t="s">
        <v>378</v>
      </c>
    </row>
    <row r="534" spans="1:40" ht="15" customHeight="1" x14ac:dyDescent="0.25">
      <c r="A534" s="15">
        <v>131080020</v>
      </c>
      <c r="B534" s="22" t="s">
        <v>589</v>
      </c>
      <c r="C534" s="12" t="s">
        <v>178</v>
      </c>
      <c r="D534" s="12" t="s">
        <v>187</v>
      </c>
      <c r="E534" s="15" t="s">
        <v>66</v>
      </c>
      <c r="F534" s="9" t="s">
        <v>215</v>
      </c>
      <c r="G534" s="9" t="s">
        <v>215</v>
      </c>
      <c r="H534" s="9" t="s">
        <v>8</v>
      </c>
      <c r="I534" s="15"/>
      <c r="J534" s="15"/>
      <c r="K534" s="15" t="s">
        <v>172</v>
      </c>
      <c r="L534" s="12">
        <v>45.136812999999997</v>
      </c>
      <c r="M534" s="12">
        <v>2.1457989999999998</v>
      </c>
      <c r="N534" s="11">
        <v>41236</v>
      </c>
      <c r="O534" s="7" t="s">
        <v>19</v>
      </c>
      <c r="P534" s="31">
        <v>4</v>
      </c>
      <c r="Q534" s="54" t="s">
        <v>161</v>
      </c>
      <c r="R534" s="15" t="s">
        <v>67</v>
      </c>
      <c r="S534" s="16" t="s">
        <v>601</v>
      </c>
      <c r="T534" s="53" t="s">
        <v>609</v>
      </c>
      <c r="U534" s="12">
        <f t="shared" si="34"/>
        <v>4</v>
      </c>
      <c r="V534" s="12">
        <f t="shared" si="35"/>
        <v>2</v>
      </c>
      <c r="W534" s="12">
        <f t="shared" si="36"/>
        <v>1</v>
      </c>
      <c r="X534" s="12">
        <f t="shared" si="37"/>
        <v>0.25</v>
      </c>
      <c r="Y534" s="12">
        <v>3.8</v>
      </c>
      <c r="Z534" s="12">
        <v>14.02</v>
      </c>
      <c r="AA534" s="11">
        <v>53.28</v>
      </c>
      <c r="AB534" s="31">
        <v>133383</v>
      </c>
      <c r="AC534" s="12" t="s">
        <v>574</v>
      </c>
      <c r="AD534" s="12" t="s">
        <v>215</v>
      </c>
      <c r="AE534" s="12" t="s">
        <v>409</v>
      </c>
      <c r="AF534" s="12" t="s">
        <v>410</v>
      </c>
      <c r="AG534" s="12" t="s">
        <v>373</v>
      </c>
      <c r="AH534" s="12" t="s">
        <v>374</v>
      </c>
      <c r="AI534" s="12" t="s">
        <v>375</v>
      </c>
      <c r="AJ534" s="12" t="s">
        <v>376</v>
      </c>
      <c r="AK534" s="12" t="s">
        <v>368</v>
      </c>
      <c r="AL534" s="12">
        <v>17</v>
      </c>
      <c r="AM534" s="12" t="s">
        <v>377</v>
      </c>
      <c r="AN534" s="12" t="s">
        <v>378</v>
      </c>
    </row>
    <row r="535" spans="1:40" ht="15" customHeight="1" x14ac:dyDescent="0.25">
      <c r="A535" s="15">
        <v>131080020</v>
      </c>
      <c r="B535" s="22" t="s">
        <v>589</v>
      </c>
      <c r="C535" s="12" t="s">
        <v>178</v>
      </c>
      <c r="D535" s="12" t="s">
        <v>187</v>
      </c>
      <c r="E535" s="15" t="s">
        <v>66</v>
      </c>
      <c r="F535" s="9" t="s">
        <v>215</v>
      </c>
      <c r="G535" s="9" t="s">
        <v>215</v>
      </c>
      <c r="H535" s="9" t="s">
        <v>8</v>
      </c>
      <c r="I535" s="15"/>
      <c r="J535" s="15"/>
      <c r="K535" s="15" t="s">
        <v>172</v>
      </c>
      <c r="L535" s="12">
        <v>45.136812999999997</v>
      </c>
      <c r="M535" s="12">
        <v>2.1457989999999998</v>
      </c>
      <c r="N535" s="11">
        <v>41236</v>
      </c>
      <c r="O535" s="7" t="s">
        <v>12</v>
      </c>
      <c r="P535" s="31">
        <v>4.5999999999999996</v>
      </c>
      <c r="Q535" s="15">
        <v>0.9</v>
      </c>
      <c r="R535" s="15" t="s">
        <v>67</v>
      </c>
      <c r="S535" s="48" t="s">
        <v>161</v>
      </c>
      <c r="T535" s="53" t="s">
        <v>609</v>
      </c>
      <c r="U535" s="12">
        <f t="shared" si="34"/>
        <v>4.5999999999999996</v>
      </c>
      <c r="V535" s="12">
        <f t="shared" si="35"/>
        <v>0.9</v>
      </c>
      <c r="W535" s="12">
        <f t="shared" si="36"/>
        <v>5.6790123456790118</v>
      </c>
      <c r="X535" s="12">
        <f t="shared" si="37"/>
        <v>1.2345679012345678</v>
      </c>
      <c r="Y535" s="12">
        <v>3.8</v>
      </c>
      <c r="Z535" s="12">
        <v>14.02</v>
      </c>
      <c r="AA535" s="11">
        <v>53.28</v>
      </c>
      <c r="AB535" s="31">
        <v>133383</v>
      </c>
      <c r="AC535" s="12" t="s">
        <v>574</v>
      </c>
      <c r="AD535" s="12" t="s">
        <v>215</v>
      </c>
      <c r="AE535" s="12" t="s">
        <v>409</v>
      </c>
      <c r="AF535" s="12" t="s">
        <v>410</v>
      </c>
      <c r="AG535" s="12" t="s">
        <v>373</v>
      </c>
      <c r="AH535" s="12" t="s">
        <v>374</v>
      </c>
      <c r="AI535" s="12" t="s">
        <v>375</v>
      </c>
      <c r="AJ535" s="12" t="s">
        <v>376</v>
      </c>
      <c r="AK535" s="12" t="s">
        <v>368</v>
      </c>
      <c r="AL535" s="12">
        <v>17</v>
      </c>
      <c r="AM535" s="12" t="s">
        <v>377</v>
      </c>
      <c r="AN535" s="12" t="s">
        <v>378</v>
      </c>
    </row>
    <row r="536" spans="1:40" ht="15" customHeight="1" x14ac:dyDescent="0.25">
      <c r="A536" s="15">
        <v>131080020</v>
      </c>
      <c r="B536" s="22" t="s">
        <v>589</v>
      </c>
      <c r="C536" s="12" t="s">
        <v>178</v>
      </c>
      <c r="D536" s="12" t="s">
        <v>187</v>
      </c>
      <c r="E536" s="15" t="s">
        <v>66</v>
      </c>
      <c r="F536" s="9" t="s">
        <v>215</v>
      </c>
      <c r="G536" s="9" t="s">
        <v>215</v>
      </c>
      <c r="H536" s="9" t="s">
        <v>8</v>
      </c>
      <c r="I536" s="15"/>
      <c r="J536" s="15"/>
      <c r="K536" s="15" t="s">
        <v>172</v>
      </c>
      <c r="L536" s="12">
        <v>45.136812999999997</v>
      </c>
      <c r="M536" s="12">
        <v>2.1457989999999998</v>
      </c>
      <c r="N536" s="11">
        <v>41236</v>
      </c>
      <c r="O536" s="7" t="s">
        <v>149</v>
      </c>
      <c r="P536" s="31">
        <v>5</v>
      </c>
      <c r="Q536" s="54" t="s">
        <v>161</v>
      </c>
      <c r="R536" s="15" t="s">
        <v>67</v>
      </c>
      <c r="S536" s="16" t="s">
        <v>601</v>
      </c>
      <c r="T536" s="53" t="s">
        <v>609</v>
      </c>
      <c r="U536" s="12">
        <f t="shared" si="34"/>
        <v>5</v>
      </c>
      <c r="V536" s="12">
        <f t="shared" si="35"/>
        <v>2.5</v>
      </c>
      <c r="W536" s="12">
        <f t="shared" si="36"/>
        <v>0.8</v>
      </c>
      <c r="X536" s="12">
        <f t="shared" si="37"/>
        <v>0.16</v>
      </c>
      <c r="Y536" s="12">
        <v>3.8</v>
      </c>
      <c r="Z536" s="12">
        <v>14.02</v>
      </c>
      <c r="AA536" s="11">
        <v>53.28</v>
      </c>
      <c r="AB536" s="31">
        <v>133383</v>
      </c>
      <c r="AC536" s="12" t="s">
        <v>574</v>
      </c>
      <c r="AD536" s="12" t="s">
        <v>215</v>
      </c>
      <c r="AE536" s="12" t="s">
        <v>409</v>
      </c>
      <c r="AF536" s="12" t="s">
        <v>410</v>
      </c>
      <c r="AG536" s="12" t="s">
        <v>373</v>
      </c>
      <c r="AH536" s="12" t="s">
        <v>374</v>
      </c>
      <c r="AI536" s="12" t="s">
        <v>375</v>
      </c>
      <c r="AJ536" s="12" t="s">
        <v>376</v>
      </c>
      <c r="AK536" s="12" t="s">
        <v>368</v>
      </c>
      <c r="AL536" s="12">
        <v>17</v>
      </c>
      <c r="AM536" s="12" t="s">
        <v>377</v>
      </c>
      <c r="AN536" s="12" t="s">
        <v>378</v>
      </c>
    </row>
    <row r="537" spans="1:40" ht="15" customHeight="1" x14ac:dyDescent="0.25">
      <c r="A537" s="15">
        <v>131080020</v>
      </c>
      <c r="B537" s="22" t="s">
        <v>589</v>
      </c>
      <c r="C537" s="12" t="s">
        <v>178</v>
      </c>
      <c r="D537" s="12" t="s">
        <v>187</v>
      </c>
      <c r="E537" s="15" t="s">
        <v>66</v>
      </c>
      <c r="F537" s="9" t="s">
        <v>215</v>
      </c>
      <c r="G537" s="9" t="s">
        <v>215</v>
      </c>
      <c r="H537" s="9" t="s">
        <v>8</v>
      </c>
      <c r="I537" s="15"/>
      <c r="J537" s="15"/>
      <c r="K537" s="15" t="s">
        <v>172</v>
      </c>
      <c r="L537" s="12">
        <v>45.136812999999997</v>
      </c>
      <c r="M537" s="12">
        <v>2.1457989999999998</v>
      </c>
      <c r="N537" s="11">
        <v>41236</v>
      </c>
      <c r="O537" s="7" t="s">
        <v>153</v>
      </c>
      <c r="P537" s="31">
        <v>5</v>
      </c>
      <c r="Q537" s="54" t="s">
        <v>161</v>
      </c>
      <c r="R537" s="15" t="s">
        <v>67</v>
      </c>
      <c r="S537" s="16" t="s">
        <v>601</v>
      </c>
      <c r="T537" s="53" t="s">
        <v>609</v>
      </c>
      <c r="U537" s="12">
        <f t="shared" si="34"/>
        <v>5</v>
      </c>
      <c r="V537" s="12">
        <f t="shared" si="35"/>
        <v>2.5</v>
      </c>
      <c r="W537" s="12">
        <f t="shared" si="36"/>
        <v>0.8</v>
      </c>
      <c r="X537" s="12">
        <f t="shared" si="37"/>
        <v>0.16</v>
      </c>
      <c r="Y537" s="12">
        <v>3.8</v>
      </c>
      <c r="Z537" s="12">
        <v>14.02</v>
      </c>
      <c r="AA537" s="11">
        <v>53.28</v>
      </c>
      <c r="AB537" s="31">
        <v>133383</v>
      </c>
      <c r="AC537" s="12" t="s">
        <v>574</v>
      </c>
      <c r="AD537" s="12" t="s">
        <v>215</v>
      </c>
      <c r="AE537" s="12" t="s">
        <v>409</v>
      </c>
      <c r="AF537" s="12" t="s">
        <v>410</v>
      </c>
      <c r="AG537" s="12" t="s">
        <v>373</v>
      </c>
      <c r="AH537" s="12" t="s">
        <v>374</v>
      </c>
      <c r="AI537" s="12" t="s">
        <v>375</v>
      </c>
      <c r="AJ537" s="12" t="s">
        <v>376</v>
      </c>
      <c r="AK537" s="12" t="s">
        <v>368</v>
      </c>
      <c r="AL537" s="12">
        <v>17</v>
      </c>
      <c r="AM537" s="12" t="s">
        <v>377</v>
      </c>
      <c r="AN537" s="12" t="s">
        <v>378</v>
      </c>
    </row>
    <row r="538" spans="1:40" ht="15" customHeight="1" x14ac:dyDescent="0.25">
      <c r="A538" s="15">
        <v>131080020</v>
      </c>
      <c r="B538" s="22" t="s">
        <v>589</v>
      </c>
      <c r="C538" s="12" t="s">
        <v>178</v>
      </c>
      <c r="D538" s="12" t="s">
        <v>187</v>
      </c>
      <c r="E538" s="15" t="s">
        <v>66</v>
      </c>
      <c r="F538" s="9" t="s">
        <v>215</v>
      </c>
      <c r="G538" s="9" t="s">
        <v>215</v>
      </c>
      <c r="H538" s="9" t="s">
        <v>8</v>
      </c>
      <c r="I538" s="15"/>
      <c r="J538" s="15"/>
      <c r="K538" s="15" t="s">
        <v>172</v>
      </c>
      <c r="L538" s="12">
        <v>45.136812999999997</v>
      </c>
      <c r="M538" s="12">
        <v>2.1457989999999998</v>
      </c>
      <c r="N538" s="11">
        <v>41236</v>
      </c>
      <c r="O538" s="7" t="s">
        <v>18</v>
      </c>
      <c r="P538" s="31">
        <v>7</v>
      </c>
      <c r="Q538" s="54" t="s">
        <v>161</v>
      </c>
      <c r="R538" s="15" t="s">
        <v>67</v>
      </c>
      <c r="S538" s="16" t="s">
        <v>601</v>
      </c>
      <c r="T538" s="53" t="s">
        <v>609</v>
      </c>
      <c r="U538" s="12">
        <f t="shared" si="34"/>
        <v>7</v>
      </c>
      <c r="V538" s="12">
        <f t="shared" si="35"/>
        <v>3.5</v>
      </c>
      <c r="W538" s="12">
        <f t="shared" si="36"/>
        <v>0.5714285714285714</v>
      </c>
      <c r="X538" s="12">
        <f t="shared" si="37"/>
        <v>8.1632653061224483E-2</v>
      </c>
      <c r="Y538" s="12">
        <v>3.8</v>
      </c>
      <c r="Z538" s="12">
        <v>14.02</v>
      </c>
      <c r="AA538" s="11">
        <v>53.28</v>
      </c>
      <c r="AB538" s="31">
        <v>133383</v>
      </c>
      <c r="AC538" s="12" t="s">
        <v>574</v>
      </c>
      <c r="AD538" s="12" t="s">
        <v>215</v>
      </c>
      <c r="AE538" s="12" t="s">
        <v>409</v>
      </c>
      <c r="AF538" s="12" t="s">
        <v>410</v>
      </c>
      <c r="AG538" s="12" t="s">
        <v>373</v>
      </c>
      <c r="AH538" s="12" t="s">
        <v>374</v>
      </c>
      <c r="AI538" s="12" t="s">
        <v>375</v>
      </c>
      <c r="AJ538" s="12" t="s">
        <v>376</v>
      </c>
      <c r="AK538" s="12" t="s">
        <v>368</v>
      </c>
      <c r="AL538" s="12">
        <v>17</v>
      </c>
      <c r="AM538" s="12" t="s">
        <v>377</v>
      </c>
      <c r="AN538" s="12" t="s">
        <v>378</v>
      </c>
    </row>
    <row r="539" spans="1:40" ht="15" customHeight="1" x14ac:dyDescent="0.25">
      <c r="A539" s="15">
        <v>131080020</v>
      </c>
      <c r="B539" s="22" t="s">
        <v>589</v>
      </c>
      <c r="C539" s="12" t="s">
        <v>178</v>
      </c>
      <c r="D539" s="12" t="s">
        <v>187</v>
      </c>
      <c r="E539" s="15" t="s">
        <v>66</v>
      </c>
      <c r="F539" s="9" t="s">
        <v>215</v>
      </c>
      <c r="G539" s="9" t="s">
        <v>215</v>
      </c>
      <c r="H539" s="9" t="s">
        <v>8</v>
      </c>
      <c r="I539" s="15"/>
      <c r="J539" s="15"/>
      <c r="K539" s="15" t="s">
        <v>172</v>
      </c>
      <c r="L539" s="12">
        <v>45.136812999999997</v>
      </c>
      <c r="M539" s="12">
        <v>2.1457989999999998</v>
      </c>
      <c r="N539" s="11">
        <v>41236</v>
      </c>
      <c r="O539" s="7" t="s">
        <v>16</v>
      </c>
      <c r="P539" s="31">
        <v>13</v>
      </c>
      <c r="Q539" s="54" t="s">
        <v>161</v>
      </c>
      <c r="R539" s="15" t="s">
        <v>67</v>
      </c>
      <c r="S539" s="16" t="s">
        <v>601</v>
      </c>
      <c r="T539" s="53" t="s">
        <v>609</v>
      </c>
      <c r="U539" s="12">
        <f t="shared" si="34"/>
        <v>13</v>
      </c>
      <c r="V539" s="12">
        <f t="shared" si="35"/>
        <v>6.5</v>
      </c>
      <c r="W539" s="12">
        <f t="shared" si="36"/>
        <v>0.30769230769230771</v>
      </c>
      <c r="X539" s="12">
        <f t="shared" si="37"/>
        <v>2.3668639053254437E-2</v>
      </c>
      <c r="Y539" s="12">
        <v>3.8</v>
      </c>
      <c r="Z539" s="12">
        <v>14.02</v>
      </c>
      <c r="AA539" s="11">
        <v>53.28</v>
      </c>
      <c r="AB539" s="31">
        <v>133383</v>
      </c>
      <c r="AC539" s="12" t="s">
        <v>574</v>
      </c>
      <c r="AD539" s="12" t="s">
        <v>215</v>
      </c>
      <c r="AE539" s="12" t="s">
        <v>409</v>
      </c>
      <c r="AF539" s="12" t="s">
        <v>410</v>
      </c>
      <c r="AG539" s="12" t="s">
        <v>373</v>
      </c>
      <c r="AH539" s="12" t="s">
        <v>374</v>
      </c>
      <c r="AI539" s="12" t="s">
        <v>375</v>
      </c>
      <c r="AJ539" s="12" t="s">
        <v>376</v>
      </c>
      <c r="AK539" s="12" t="s">
        <v>368</v>
      </c>
      <c r="AL539" s="12">
        <v>17</v>
      </c>
      <c r="AM539" s="12" t="s">
        <v>377</v>
      </c>
      <c r="AN539" s="12" t="s">
        <v>378</v>
      </c>
    </row>
    <row r="540" spans="1:40" ht="15" customHeight="1" x14ac:dyDescent="0.25">
      <c r="A540" s="15">
        <v>131080020</v>
      </c>
      <c r="B540" s="22" t="s">
        <v>589</v>
      </c>
      <c r="C540" s="12" t="s">
        <v>178</v>
      </c>
      <c r="D540" s="12" t="s">
        <v>187</v>
      </c>
      <c r="E540" s="15" t="s">
        <v>66</v>
      </c>
      <c r="F540" s="9" t="s">
        <v>215</v>
      </c>
      <c r="G540" s="9" t="s">
        <v>215</v>
      </c>
      <c r="H540" s="9" t="s">
        <v>8</v>
      </c>
      <c r="I540" s="15"/>
      <c r="J540" s="15"/>
      <c r="K540" s="15" t="s">
        <v>172</v>
      </c>
      <c r="L540" s="12">
        <v>45.136812999999997</v>
      </c>
      <c r="M540" s="12">
        <v>2.1457989999999998</v>
      </c>
      <c r="N540" s="11">
        <v>41236</v>
      </c>
      <c r="O540" s="7" t="s">
        <v>157</v>
      </c>
      <c r="P540" s="31">
        <v>14</v>
      </c>
      <c r="Q540" s="54" t="s">
        <v>161</v>
      </c>
      <c r="R540" s="15" t="s">
        <v>67</v>
      </c>
      <c r="S540" s="16" t="s">
        <v>601</v>
      </c>
      <c r="T540" s="53" t="s">
        <v>609</v>
      </c>
      <c r="U540" s="12">
        <f t="shared" si="34"/>
        <v>14</v>
      </c>
      <c r="V540" s="12">
        <f t="shared" si="35"/>
        <v>7</v>
      </c>
      <c r="W540" s="12">
        <f t="shared" si="36"/>
        <v>0.2857142857142857</v>
      </c>
      <c r="X540" s="12">
        <f t="shared" si="37"/>
        <v>2.0408163265306121E-2</v>
      </c>
      <c r="Y540" s="12">
        <v>3.8</v>
      </c>
      <c r="Z540" s="12">
        <v>14.02</v>
      </c>
      <c r="AA540" s="11">
        <v>53.28</v>
      </c>
      <c r="AB540" s="31">
        <v>133383</v>
      </c>
      <c r="AC540" s="12" t="s">
        <v>574</v>
      </c>
      <c r="AD540" s="12" t="s">
        <v>215</v>
      </c>
      <c r="AE540" s="12" t="s">
        <v>409</v>
      </c>
      <c r="AF540" s="12" t="s">
        <v>410</v>
      </c>
      <c r="AG540" s="12" t="s">
        <v>373</v>
      </c>
      <c r="AH540" s="12" t="s">
        <v>374</v>
      </c>
      <c r="AI540" s="12" t="s">
        <v>375</v>
      </c>
      <c r="AJ540" s="12" t="s">
        <v>376</v>
      </c>
      <c r="AK540" s="12" t="s">
        <v>368</v>
      </c>
      <c r="AL540" s="12">
        <v>17</v>
      </c>
      <c r="AM540" s="12" t="s">
        <v>377</v>
      </c>
      <c r="AN540" s="12" t="s">
        <v>378</v>
      </c>
    </row>
    <row r="541" spans="1:40" ht="15" customHeight="1" x14ac:dyDescent="0.25">
      <c r="A541" s="15">
        <v>131080020</v>
      </c>
      <c r="B541" s="22" t="s">
        <v>589</v>
      </c>
      <c r="C541" s="12" t="s">
        <v>178</v>
      </c>
      <c r="D541" s="12" t="s">
        <v>187</v>
      </c>
      <c r="E541" s="15" t="s">
        <v>66</v>
      </c>
      <c r="F541" s="9" t="s">
        <v>215</v>
      </c>
      <c r="G541" s="9" t="s">
        <v>215</v>
      </c>
      <c r="H541" s="9" t="s">
        <v>8</v>
      </c>
      <c r="I541" s="15"/>
      <c r="J541" s="15"/>
      <c r="K541" s="15" t="s">
        <v>172</v>
      </c>
      <c r="L541" s="12">
        <v>45.136812999999997</v>
      </c>
      <c r="M541" s="12">
        <v>2.1457989999999998</v>
      </c>
      <c r="N541" s="11">
        <v>41236</v>
      </c>
      <c r="O541" s="7" t="s">
        <v>20</v>
      </c>
      <c r="P541" s="31">
        <v>19</v>
      </c>
      <c r="Q541" s="54" t="s">
        <v>161</v>
      </c>
      <c r="R541" s="15" t="s">
        <v>67</v>
      </c>
      <c r="S541" s="16" t="s">
        <v>601</v>
      </c>
      <c r="T541" s="53" t="s">
        <v>609</v>
      </c>
      <c r="U541" s="12">
        <f t="shared" si="34"/>
        <v>19</v>
      </c>
      <c r="V541" s="12">
        <f t="shared" si="35"/>
        <v>9.5</v>
      </c>
      <c r="W541" s="12">
        <f t="shared" si="36"/>
        <v>0.21052631578947367</v>
      </c>
      <c r="X541" s="12">
        <f t="shared" si="37"/>
        <v>1.1080332409972299E-2</v>
      </c>
      <c r="Y541" s="12">
        <v>3.8</v>
      </c>
      <c r="Z541" s="12">
        <v>14.02</v>
      </c>
      <c r="AA541" s="11">
        <v>53.28</v>
      </c>
      <c r="AB541" s="31">
        <v>133383</v>
      </c>
      <c r="AC541" s="12" t="s">
        <v>574</v>
      </c>
      <c r="AD541" s="12" t="s">
        <v>215</v>
      </c>
      <c r="AE541" s="12" t="s">
        <v>409</v>
      </c>
      <c r="AF541" s="12" t="s">
        <v>410</v>
      </c>
      <c r="AG541" s="12" t="s">
        <v>373</v>
      </c>
      <c r="AH541" s="12" t="s">
        <v>374</v>
      </c>
      <c r="AI541" s="12" t="s">
        <v>375</v>
      </c>
      <c r="AJ541" s="12" t="s">
        <v>376</v>
      </c>
      <c r="AK541" s="12" t="s">
        <v>368</v>
      </c>
      <c r="AL541" s="12">
        <v>17</v>
      </c>
      <c r="AM541" s="12" t="s">
        <v>377</v>
      </c>
      <c r="AN541" s="12" t="s">
        <v>378</v>
      </c>
    </row>
    <row r="542" spans="1:40" ht="15" customHeight="1" x14ac:dyDescent="0.25">
      <c r="A542" s="15">
        <v>131080020</v>
      </c>
      <c r="B542" s="22" t="s">
        <v>589</v>
      </c>
      <c r="C542" s="12" t="s">
        <v>178</v>
      </c>
      <c r="D542" s="12" t="s">
        <v>187</v>
      </c>
      <c r="E542" s="15" t="s">
        <v>66</v>
      </c>
      <c r="F542" s="9" t="s">
        <v>215</v>
      </c>
      <c r="G542" s="9" t="s">
        <v>215</v>
      </c>
      <c r="H542" s="9" t="s">
        <v>8</v>
      </c>
      <c r="I542" s="15"/>
      <c r="J542" s="15"/>
      <c r="K542" s="15" t="s">
        <v>172</v>
      </c>
      <c r="L542" s="12">
        <v>45.136812999999997</v>
      </c>
      <c r="M542" s="12">
        <v>2.1457989999999998</v>
      </c>
      <c r="N542" s="11">
        <v>41236</v>
      </c>
      <c r="O542" s="7" t="s">
        <v>154</v>
      </c>
      <c r="P542" s="31">
        <v>28</v>
      </c>
      <c r="Q542" s="54" t="s">
        <v>161</v>
      </c>
      <c r="R542" s="15" t="s">
        <v>67</v>
      </c>
      <c r="S542" s="16" t="s">
        <v>601</v>
      </c>
      <c r="T542" s="53" t="s">
        <v>609</v>
      </c>
      <c r="U542" s="12">
        <f t="shared" si="34"/>
        <v>28</v>
      </c>
      <c r="V542" s="12">
        <f t="shared" si="35"/>
        <v>14</v>
      </c>
      <c r="W542" s="12">
        <f t="shared" si="36"/>
        <v>0.14285714285714285</v>
      </c>
      <c r="X542" s="12">
        <f t="shared" si="37"/>
        <v>5.1020408163265302E-3</v>
      </c>
      <c r="Y542" s="12">
        <v>3.8</v>
      </c>
      <c r="Z542" s="12">
        <v>14.02</v>
      </c>
      <c r="AA542" s="11">
        <v>53.28</v>
      </c>
      <c r="AB542" s="31">
        <v>133383</v>
      </c>
      <c r="AC542" s="12" t="s">
        <v>574</v>
      </c>
      <c r="AD542" s="12" t="s">
        <v>215</v>
      </c>
      <c r="AE542" s="12" t="s">
        <v>409</v>
      </c>
      <c r="AF542" s="12" t="s">
        <v>410</v>
      </c>
      <c r="AG542" s="12" t="s">
        <v>373</v>
      </c>
      <c r="AH542" s="12" t="s">
        <v>374</v>
      </c>
      <c r="AI542" s="12" t="s">
        <v>375</v>
      </c>
      <c r="AJ542" s="12" t="s">
        <v>376</v>
      </c>
      <c r="AK542" s="12" t="s">
        <v>368</v>
      </c>
      <c r="AL542" s="12">
        <v>17</v>
      </c>
      <c r="AM542" s="12" t="s">
        <v>377</v>
      </c>
      <c r="AN542" s="12" t="s">
        <v>378</v>
      </c>
    </row>
    <row r="543" spans="1:40" ht="15" customHeight="1" x14ac:dyDescent="0.25">
      <c r="A543" s="15">
        <v>131080020</v>
      </c>
      <c r="B543" s="22" t="s">
        <v>589</v>
      </c>
      <c r="C543" s="12" t="s">
        <v>178</v>
      </c>
      <c r="D543" s="12" t="s">
        <v>187</v>
      </c>
      <c r="E543" s="15" t="s">
        <v>66</v>
      </c>
      <c r="F543" s="9" t="s">
        <v>215</v>
      </c>
      <c r="G543" s="9" t="s">
        <v>215</v>
      </c>
      <c r="H543" s="9" t="s">
        <v>8</v>
      </c>
      <c r="I543" s="15"/>
      <c r="J543" s="15"/>
      <c r="K543" s="15" t="s">
        <v>172</v>
      </c>
      <c r="L543" s="12">
        <v>45.136812999999997</v>
      </c>
      <c r="M543" s="12">
        <v>2.1457989999999998</v>
      </c>
      <c r="N543" s="11">
        <v>41236</v>
      </c>
      <c r="O543" s="7" t="s">
        <v>151</v>
      </c>
      <c r="P543" s="31">
        <v>60</v>
      </c>
      <c r="Q543" s="54" t="s">
        <v>161</v>
      </c>
      <c r="R543" s="15" t="s">
        <v>67</v>
      </c>
      <c r="S543" s="16" t="s">
        <v>601</v>
      </c>
      <c r="T543" s="53" t="s">
        <v>609</v>
      </c>
      <c r="U543" s="12">
        <f t="shared" si="34"/>
        <v>60</v>
      </c>
      <c r="V543" s="12">
        <f t="shared" si="35"/>
        <v>30</v>
      </c>
      <c r="W543" s="12">
        <f t="shared" si="36"/>
        <v>6.6666666666666666E-2</v>
      </c>
      <c r="X543" s="12">
        <f t="shared" si="37"/>
        <v>1.1111111111111111E-3</v>
      </c>
      <c r="Y543" s="12">
        <v>3.8</v>
      </c>
      <c r="Z543" s="12">
        <v>14.02</v>
      </c>
      <c r="AA543" s="11">
        <v>53.28</v>
      </c>
      <c r="AB543" s="31">
        <v>133383</v>
      </c>
      <c r="AC543" s="12" t="s">
        <v>574</v>
      </c>
      <c r="AD543" s="12" t="s">
        <v>215</v>
      </c>
      <c r="AE543" s="12" t="s">
        <v>409</v>
      </c>
      <c r="AF543" s="12" t="s">
        <v>410</v>
      </c>
      <c r="AG543" s="12" t="s">
        <v>373</v>
      </c>
      <c r="AH543" s="12" t="s">
        <v>374</v>
      </c>
      <c r="AI543" s="12" t="s">
        <v>375</v>
      </c>
      <c r="AJ543" s="12" t="s">
        <v>376</v>
      </c>
      <c r="AK543" s="12" t="s">
        <v>368</v>
      </c>
      <c r="AL543" s="12">
        <v>17</v>
      </c>
      <c r="AM543" s="12" t="s">
        <v>377</v>
      </c>
      <c r="AN543" s="12" t="s">
        <v>378</v>
      </c>
    </row>
    <row r="544" spans="1:40" ht="15" customHeight="1" x14ac:dyDescent="0.25">
      <c r="A544" s="15">
        <v>131080020</v>
      </c>
      <c r="B544" s="22" t="s">
        <v>589</v>
      </c>
      <c r="C544" s="12" t="s">
        <v>178</v>
      </c>
      <c r="D544" s="12" t="s">
        <v>187</v>
      </c>
      <c r="E544" s="15" t="s">
        <v>66</v>
      </c>
      <c r="F544" s="9" t="s">
        <v>215</v>
      </c>
      <c r="G544" s="9" t="s">
        <v>215</v>
      </c>
      <c r="H544" s="9" t="s">
        <v>8</v>
      </c>
      <c r="I544" s="15"/>
      <c r="J544" s="15"/>
      <c r="K544" s="15" t="s">
        <v>172</v>
      </c>
      <c r="L544" s="12">
        <v>45.136812999999997</v>
      </c>
      <c r="M544" s="12">
        <v>2.1457989999999998</v>
      </c>
      <c r="N544" s="11">
        <v>41236</v>
      </c>
      <c r="O544" s="7" t="s">
        <v>17</v>
      </c>
      <c r="P544" s="31">
        <v>60</v>
      </c>
      <c r="Q544" s="54" t="s">
        <v>161</v>
      </c>
      <c r="R544" s="15" t="s">
        <v>67</v>
      </c>
      <c r="S544" s="16" t="s">
        <v>601</v>
      </c>
      <c r="T544" s="53" t="s">
        <v>609</v>
      </c>
      <c r="U544" s="12">
        <f t="shared" si="34"/>
        <v>60</v>
      </c>
      <c r="V544" s="12">
        <f t="shared" si="35"/>
        <v>30</v>
      </c>
      <c r="W544" s="12">
        <f t="shared" si="36"/>
        <v>6.6666666666666666E-2</v>
      </c>
      <c r="X544" s="12">
        <f t="shared" si="37"/>
        <v>1.1111111111111111E-3</v>
      </c>
      <c r="Y544" s="12">
        <v>3.8</v>
      </c>
      <c r="Z544" s="12">
        <v>14.02</v>
      </c>
      <c r="AA544" s="11">
        <v>53.28</v>
      </c>
      <c r="AB544" s="31">
        <v>133383</v>
      </c>
      <c r="AC544" s="12" t="s">
        <v>574</v>
      </c>
      <c r="AD544" s="12" t="s">
        <v>215</v>
      </c>
      <c r="AE544" s="12" t="s">
        <v>409</v>
      </c>
      <c r="AF544" s="12" t="s">
        <v>410</v>
      </c>
      <c r="AG544" s="12" t="s">
        <v>373</v>
      </c>
      <c r="AH544" s="12" t="s">
        <v>374</v>
      </c>
      <c r="AI544" s="12" t="s">
        <v>375</v>
      </c>
      <c r="AJ544" s="12" t="s">
        <v>376</v>
      </c>
      <c r="AK544" s="12" t="s">
        <v>368</v>
      </c>
      <c r="AL544" s="12">
        <v>17</v>
      </c>
      <c r="AM544" s="12" t="s">
        <v>377</v>
      </c>
      <c r="AN544" s="12" t="s">
        <v>378</v>
      </c>
    </row>
    <row r="545" spans="1:40" ht="15" customHeight="1" x14ac:dyDescent="0.25">
      <c r="A545" s="15">
        <v>131080020</v>
      </c>
      <c r="B545" s="22" t="s">
        <v>589</v>
      </c>
      <c r="C545" s="12" t="s">
        <v>178</v>
      </c>
      <c r="D545" s="12" t="s">
        <v>187</v>
      </c>
      <c r="E545" s="15" t="s">
        <v>66</v>
      </c>
      <c r="F545" s="9" t="s">
        <v>215</v>
      </c>
      <c r="G545" s="9" t="s">
        <v>215</v>
      </c>
      <c r="H545" s="9" t="s">
        <v>8</v>
      </c>
      <c r="I545" s="15"/>
      <c r="J545" s="15"/>
      <c r="K545" s="15" t="s">
        <v>172</v>
      </c>
      <c r="L545" s="12">
        <v>45.136812999999997</v>
      </c>
      <c r="M545" s="12">
        <v>2.1457989999999998</v>
      </c>
      <c r="N545" s="11">
        <v>41236</v>
      </c>
      <c r="O545" s="7" t="s">
        <v>155</v>
      </c>
      <c r="P545" s="31">
        <v>90</v>
      </c>
      <c r="Q545" s="54" t="s">
        <v>161</v>
      </c>
      <c r="R545" s="15" t="s">
        <v>67</v>
      </c>
      <c r="S545" s="16" t="s">
        <v>601</v>
      </c>
      <c r="T545" s="53" t="s">
        <v>609</v>
      </c>
      <c r="U545" s="12">
        <f t="shared" si="34"/>
        <v>90</v>
      </c>
      <c r="V545" s="12">
        <f t="shared" si="35"/>
        <v>45</v>
      </c>
      <c r="W545" s="12">
        <f t="shared" si="36"/>
        <v>4.4444444444444446E-2</v>
      </c>
      <c r="X545" s="12">
        <f t="shared" si="37"/>
        <v>4.9382716049382717E-4</v>
      </c>
      <c r="Y545" s="12">
        <v>3.8</v>
      </c>
      <c r="Z545" s="12">
        <v>14.02</v>
      </c>
      <c r="AA545" s="11">
        <v>53.28</v>
      </c>
      <c r="AB545" s="31">
        <v>133383</v>
      </c>
      <c r="AC545" s="12" t="s">
        <v>574</v>
      </c>
      <c r="AD545" s="12" t="s">
        <v>215</v>
      </c>
      <c r="AE545" s="12" t="s">
        <v>409</v>
      </c>
      <c r="AF545" s="12" t="s">
        <v>410</v>
      </c>
      <c r="AG545" s="12" t="s">
        <v>373</v>
      </c>
      <c r="AH545" s="12" t="s">
        <v>374</v>
      </c>
      <c r="AI545" s="12" t="s">
        <v>375</v>
      </c>
      <c r="AJ545" s="12" t="s">
        <v>376</v>
      </c>
      <c r="AK545" s="12" t="s">
        <v>368</v>
      </c>
      <c r="AL545" s="12">
        <v>17</v>
      </c>
      <c r="AM545" s="12" t="s">
        <v>377</v>
      </c>
      <c r="AN545" s="12" t="s">
        <v>378</v>
      </c>
    </row>
    <row r="546" spans="1:40" ht="15" customHeight="1" x14ac:dyDescent="0.25">
      <c r="A546" s="15">
        <v>131080020</v>
      </c>
      <c r="B546" s="22" t="s">
        <v>589</v>
      </c>
      <c r="C546" s="12" t="s">
        <v>178</v>
      </c>
      <c r="D546" s="12" t="s">
        <v>187</v>
      </c>
      <c r="E546" s="15" t="s">
        <v>66</v>
      </c>
      <c r="F546" s="9" t="s">
        <v>215</v>
      </c>
      <c r="G546" s="9" t="s">
        <v>215</v>
      </c>
      <c r="H546" s="9" t="s">
        <v>8</v>
      </c>
      <c r="I546" s="15"/>
      <c r="J546" s="15"/>
      <c r="K546" s="15" t="s">
        <v>172</v>
      </c>
      <c r="L546" s="12">
        <v>45.136812999999997</v>
      </c>
      <c r="M546" s="12">
        <v>2.1457989999999998</v>
      </c>
      <c r="N546" s="11">
        <v>41236</v>
      </c>
      <c r="O546" s="7" t="s">
        <v>158</v>
      </c>
      <c r="P546" s="31">
        <v>220</v>
      </c>
      <c r="Q546" s="54" t="s">
        <v>161</v>
      </c>
      <c r="R546" s="15" t="s">
        <v>67</v>
      </c>
      <c r="S546" s="16" t="s">
        <v>601</v>
      </c>
      <c r="T546" s="53" t="s">
        <v>609</v>
      </c>
      <c r="U546" s="12">
        <f t="shared" si="34"/>
        <v>220</v>
      </c>
      <c r="V546" s="12">
        <f t="shared" si="35"/>
        <v>110</v>
      </c>
      <c r="W546" s="12">
        <f t="shared" si="36"/>
        <v>1.8181818181818181E-2</v>
      </c>
      <c r="X546" s="12">
        <f t="shared" si="37"/>
        <v>8.264462809917356E-5</v>
      </c>
      <c r="Y546" s="12">
        <v>3.8</v>
      </c>
      <c r="Z546" s="12">
        <v>14.02</v>
      </c>
      <c r="AA546" s="11">
        <v>53.28</v>
      </c>
      <c r="AB546" s="31">
        <v>133383</v>
      </c>
      <c r="AC546" s="12" t="s">
        <v>574</v>
      </c>
      <c r="AD546" s="12" t="s">
        <v>215</v>
      </c>
      <c r="AE546" s="12" t="s">
        <v>409</v>
      </c>
      <c r="AF546" s="12" t="s">
        <v>410</v>
      </c>
      <c r="AG546" s="12" t="s">
        <v>373</v>
      </c>
      <c r="AH546" s="12" t="s">
        <v>374</v>
      </c>
      <c r="AI546" s="12" t="s">
        <v>375</v>
      </c>
      <c r="AJ546" s="12" t="s">
        <v>376</v>
      </c>
      <c r="AK546" s="12" t="s">
        <v>368</v>
      </c>
      <c r="AL546" s="12">
        <v>17</v>
      </c>
      <c r="AM546" s="12" t="s">
        <v>377</v>
      </c>
      <c r="AN546" s="12" t="s">
        <v>378</v>
      </c>
    </row>
    <row r="547" spans="1:40" ht="15" customHeight="1" x14ac:dyDescent="0.25">
      <c r="A547" s="15">
        <v>131080020</v>
      </c>
      <c r="B547" s="22" t="s">
        <v>589</v>
      </c>
      <c r="C547" s="12" t="s">
        <v>178</v>
      </c>
      <c r="D547" s="12" t="s">
        <v>187</v>
      </c>
      <c r="E547" s="15" t="s">
        <v>66</v>
      </c>
      <c r="F547" s="9" t="s">
        <v>215</v>
      </c>
      <c r="G547" s="9" t="s">
        <v>215</v>
      </c>
      <c r="H547" s="9" t="s">
        <v>8</v>
      </c>
      <c r="I547" s="15"/>
      <c r="J547" s="15"/>
      <c r="K547" s="15" t="s">
        <v>172</v>
      </c>
      <c r="L547" s="15">
        <v>45.136812999999997</v>
      </c>
      <c r="M547" s="15">
        <v>2.1457989999999998</v>
      </c>
      <c r="N547" s="11">
        <v>41236</v>
      </c>
      <c r="O547" s="7" t="s">
        <v>54</v>
      </c>
      <c r="P547" s="31">
        <v>1000</v>
      </c>
      <c r="Q547" s="54" t="s">
        <v>161</v>
      </c>
      <c r="R547" s="15" t="s">
        <v>67</v>
      </c>
      <c r="S547" s="16" t="s">
        <v>601</v>
      </c>
      <c r="T547" s="53" t="s">
        <v>609</v>
      </c>
      <c r="U547" s="12">
        <f t="shared" si="34"/>
        <v>1000</v>
      </c>
      <c r="V547" s="12">
        <f t="shared" si="35"/>
        <v>500</v>
      </c>
      <c r="W547" s="12">
        <f t="shared" si="36"/>
        <v>4.0000000000000001E-3</v>
      </c>
      <c r="X547" s="12">
        <f t="shared" si="37"/>
        <v>3.9999999999999998E-6</v>
      </c>
      <c r="Y547" s="12">
        <v>3.8</v>
      </c>
      <c r="Z547" s="12">
        <v>14.02</v>
      </c>
      <c r="AA547" s="11">
        <v>53.28</v>
      </c>
      <c r="AB547" s="31">
        <v>133383</v>
      </c>
      <c r="AC547" s="12" t="s">
        <v>574</v>
      </c>
      <c r="AD547" s="12" t="s">
        <v>215</v>
      </c>
      <c r="AE547" s="12" t="s">
        <v>409</v>
      </c>
      <c r="AF547" s="12" t="s">
        <v>410</v>
      </c>
      <c r="AG547" s="12" t="s">
        <v>373</v>
      </c>
      <c r="AH547" s="12" t="s">
        <v>374</v>
      </c>
      <c r="AI547" s="12" t="s">
        <v>375</v>
      </c>
      <c r="AJ547" s="12" t="s">
        <v>376</v>
      </c>
      <c r="AK547" s="12" t="s">
        <v>368</v>
      </c>
      <c r="AL547" s="12">
        <v>17</v>
      </c>
      <c r="AM547" s="12" t="s">
        <v>377</v>
      </c>
      <c r="AN547" s="12" t="s">
        <v>378</v>
      </c>
    </row>
    <row r="548" spans="1:40" ht="15" customHeight="1" x14ac:dyDescent="0.25">
      <c r="A548" s="15">
        <v>131080020</v>
      </c>
      <c r="B548" s="22" t="s">
        <v>589</v>
      </c>
      <c r="C548" s="12" t="s">
        <v>178</v>
      </c>
      <c r="D548" s="12" t="s">
        <v>187</v>
      </c>
      <c r="E548" s="15" t="s">
        <v>66</v>
      </c>
      <c r="F548" s="9" t="s">
        <v>215</v>
      </c>
      <c r="G548" s="9" t="s">
        <v>215</v>
      </c>
      <c r="H548" s="9" t="s">
        <v>8</v>
      </c>
      <c r="I548" s="15"/>
      <c r="J548" s="15"/>
      <c r="K548" s="15" t="s">
        <v>172</v>
      </c>
      <c r="L548" s="15">
        <v>45.136812999999997</v>
      </c>
      <c r="M548" s="15">
        <v>2.1457989999999998</v>
      </c>
      <c r="N548" s="11">
        <v>41236</v>
      </c>
      <c r="O548" s="7" t="s">
        <v>28</v>
      </c>
      <c r="P548" s="31">
        <v>1000</v>
      </c>
      <c r="Q548" s="54" t="s">
        <v>161</v>
      </c>
      <c r="R548" s="15" t="s">
        <v>67</v>
      </c>
      <c r="S548" s="16" t="s">
        <v>601</v>
      </c>
      <c r="T548" s="53" t="s">
        <v>609</v>
      </c>
      <c r="U548" s="12">
        <f t="shared" si="34"/>
        <v>1000</v>
      </c>
      <c r="V548" s="12">
        <f t="shared" si="35"/>
        <v>500</v>
      </c>
      <c r="W548" s="12">
        <f t="shared" si="36"/>
        <v>4.0000000000000001E-3</v>
      </c>
      <c r="X548" s="12">
        <f t="shared" si="37"/>
        <v>3.9999999999999998E-6</v>
      </c>
      <c r="Y548" s="12">
        <v>3.8</v>
      </c>
      <c r="Z548" s="12">
        <v>14.02</v>
      </c>
      <c r="AA548" s="11">
        <v>53.28</v>
      </c>
      <c r="AB548" s="31">
        <v>133383</v>
      </c>
      <c r="AC548" s="12" t="s">
        <v>574</v>
      </c>
      <c r="AD548" s="12" t="s">
        <v>215</v>
      </c>
      <c r="AE548" s="12" t="s">
        <v>409</v>
      </c>
      <c r="AF548" s="12" t="s">
        <v>410</v>
      </c>
      <c r="AG548" s="12" t="s">
        <v>373</v>
      </c>
      <c r="AH548" s="12" t="s">
        <v>374</v>
      </c>
      <c r="AI548" s="12" t="s">
        <v>375</v>
      </c>
      <c r="AJ548" s="12" t="s">
        <v>376</v>
      </c>
      <c r="AK548" s="12" t="s">
        <v>368</v>
      </c>
      <c r="AL548" s="12">
        <v>17</v>
      </c>
      <c r="AM548" s="12" t="s">
        <v>377</v>
      </c>
      <c r="AN548" s="12" t="s">
        <v>378</v>
      </c>
    </row>
    <row r="549" spans="1:40" ht="15" customHeight="1" x14ac:dyDescent="0.25">
      <c r="A549" s="15">
        <v>131080020</v>
      </c>
      <c r="B549" s="22" t="s">
        <v>589</v>
      </c>
      <c r="C549" s="12" t="s">
        <v>178</v>
      </c>
      <c r="D549" s="12" t="s">
        <v>187</v>
      </c>
      <c r="E549" s="15" t="s">
        <v>66</v>
      </c>
      <c r="F549" s="9" t="s">
        <v>215</v>
      </c>
      <c r="G549" s="9" t="s">
        <v>215</v>
      </c>
      <c r="H549" s="9" t="s">
        <v>8</v>
      </c>
      <c r="I549" s="15"/>
      <c r="J549" s="15"/>
      <c r="K549" s="15" t="s">
        <v>172</v>
      </c>
      <c r="L549" s="15">
        <v>45.136812999999997</v>
      </c>
      <c r="M549" s="15">
        <v>2.1457989999999998</v>
      </c>
      <c r="N549" s="11">
        <v>41236</v>
      </c>
      <c r="O549" s="7" t="s">
        <v>10</v>
      </c>
      <c r="P549" s="31">
        <v>6100</v>
      </c>
      <c r="Q549" s="15">
        <v>700</v>
      </c>
      <c r="R549" s="15" t="s">
        <v>67</v>
      </c>
      <c r="S549" s="48" t="s">
        <v>161</v>
      </c>
      <c r="T549" s="53" t="s">
        <v>609</v>
      </c>
      <c r="U549" s="12">
        <f t="shared" si="34"/>
        <v>6100</v>
      </c>
      <c r="V549" s="12">
        <f t="shared" si="35"/>
        <v>700</v>
      </c>
      <c r="W549" s="12">
        <f t="shared" si="36"/>
        <v>1.2448979591836735E-2</v>
      </c>
      <c r="X549" s="12">
        <f t="shared" si="37"/>
        <v>2.0408163265306121E-6</v>
      </c>
      <c r="Y549" s="12">
        <v>3.8</v>
      </c>
      <c r="Z549" s="12">
        <v>14.02</v>
      </c>
      <c r="AA549" s="31">
        <v>53.28</v>
      </c>
      <c r="AB549" s="31">
        <v>133383</v>
      </c>
      <c r="AC549" s="12" t="s">
        <v>574</v>
      </c>
      <c r="AD549" s="12" t="s">
        <v>215</v>
      </c>
      <c r="AE549" s="12" t="s">
        <v>409</v>
      </c>
      <c r="AF549" s="12" t="s">
        <v>410</v>
      </c>
      <c r="AG549" s="12" t="s">
        <v>373</v>
      </c>
      <c r="AH549" s="12" t="s">
        <v>374</v>
      </c>
      <c r="AI549" s="12" t="s">
        <v>375</v>
      </c>
      <c r="AJ549" s="12" t="s">
        <v>376</v>
      </c>
      <c r="AK549" s="12" t="s">
        <v>368</v>
      </c>
      <c r="AL549" s="12">
        <v>17</v>
      </c>
      <c r="AM549" s="12" t="s">
        <v>377</v>
      </c>
      <c r="AN549" s="12" t="s">
        <v>378</v>
      </c>
    </row>
    <row r="550" spans="1:40" ht="15" customHeight="1" x14ac:dyDescent="0.25">
      <c r="A550" s="12">
        <v>131080020</v>
      </c>
      <c r="B550" s="22" t="s">
        <v>589</v>
      </c>
      <c r="C550" s="12" t="s">
        <v>178</v>
      </c>
      <c r="D550" s="12" t="s">
        <v>187</v>
      </c>
      <c r="E550" s="12" t="s">
        <v>66</v>
      </c>
      <c r="F550" s="9" t="s">
        <v>215</v>
      </c>
      <c r="G550" s="9" t="s">
        <v>215</v>
      </c>
      <c r="H550" s="9" t="s">
        <v>8</v>
      </c>
      <c r="K550" s="12" t="s">
        <v>172</v>
      </c>
      <c r="L550" s="12">
        <v>45.136812999999997</v>
      </c>
      <c r="M550" s="12">
        <v>2.1457989999999998</v>
      </c>
      <c r="N550" s="11">
        <v>41236</v>
      </c>
      <c r="O550" s="6" t="s">
        <v>22</v>
      </c>
      <c r="P550" s="29">
        <v>0.1739</v>
      </c>
      <c r="Q550" s="54" t="s">
        <v>161</v>
      </c>
      <c r="R550" s="15" t="s">
        <v>67</v>
      </c>
      <c r="S550" s="16" t="s">
        <v>601</v>
      </c>
      <c r="T550" s="53" t="s">
        <v>609</v>
      </c>
      <c r="U550" s="12">
        <f t="shared" si="34"/>
        <v>0.1739</v>
      </c>
      <c r="V550" s="12">
        <f t="shared" si="35"/>
        <v>8.695E-2</v>
      </c>
      <c r="W550" s="12">
        <f t="shared" si="36"/>
        <v>23.001725129384702</v>
      </c>
      <c r="X550" s="12">
        <f t="shared" si="37"/>
        <v>132.26983973194194</v>
      </c>
      <c r="AA550" s="12"/>
      <c r="AC550" s="12" t="s">
        <v>185</v>
      </c>
      <c r="AD550" s="12" t="s">
        <v>215</v>
      </c>
      <c r="AE550" s="12" t="s">
        <v>409</v>
      </c>
      <c r="AF550" s="12" t="s">
        <v>410</v>
      </c>
      <c r="AG550" s="12" t="s">
        <v>373</v>
      </c>
      <c r="AH550" s="12" t="s">
        <v>374</v>
      </c>
      <c r="AI550" s="12" t="s">
        <v>375</v>
      </c>
      <c r="AJ550" s="12" t="s">
        <v>376</v>
      </c>
      <c r="AK550" s="12" t="s">
        <v>368</v>
      </c>
      <c r="AL550" s="12">
        <v>17</v>
      </c>
      <c r="AM550" s="12" t="s">
        <v>377</v>
      </c>
      <c r="AN550" s="12" t="s">
        <v>378</v>
      </c>
    </row>
    <row r="551" spans="1:40" ht="15" customHeight="1" x14ac:dyDescent="0.25">
      <c r="A551" s="12">
        <v>131080020</v>
      </c>
      <c r="B551" s="22" t="s">
        <v>589</v>
      </c>
      <c r="C551" s="12" t="s">
        <v>178</v>
      </c>
      <c r="D551" s="12" t="s">
        <v>187</v>
      </c>
      <c r="E551" s="12" t="s">
        <v>66</v>
      </c>
      <c r="F551" s="9" t="s">
        <v>215</v>
      </c>
      <c r="G551" s="9" t="s">
        <v>215</v>
      </c>
      <c r="H551" s="9" t="s">
        <v>8</v>
      </c>
      <c r="K551" s="12" t="s">
        <v>172</v>
      </c>
      <c r="L551" s="12">
        <v>45.136812999999997</v>
      </c>
      <c r="M551" s="12">
        <v>2.1457989999999998</v>
      </c>
      <c r="N551" s="11">
        <v>41236</v>
      </c>
      <c r="O551" s="6" t="s">
        <v>13</v>
      </c>
      <c r="P551" s="29">
        <v>0.40230000000000005</v>
      </c>
      <c r="Q551" s="12">
        <v>0.26149499999999998</v>
      </c>
      <c r="R551" s="15" t="s">
        <v>67</v>
      </c>
      <c r="S551" s="48" t="s">
        <v>161</v>
      </c>
      <c r="T551" s="53" t="s">
        <v>609</v>
      </c>
      <c r="U551" s="12">
        <f t="shared" si="34"/>
        <v>0.40230000000000005</v>
      </c>
      <c r="V551" s="12">
        <f t="shared" si="35"/>
        <v>0.26149499999999998</v>
      </c>
      <c r="W551" s="12">
        <f t="shared" si="36"/>
        <v>5.8833306122929274</v>
      </c>
      <c r="X551" s="12">
        <f t="shared" si="37"/>
        <v>14.62423716702194</v>
      </c>
      <c r="AA551" s="12"/>
      <c r="AC551" s="12" t="s">
        <v>185</v>
      </c>
      <c r="AD551" s="12" t="s">
        <v>215</v>
      </c>
      <c r="AE551" s="12" t="s">
        <v>409</v>
      </c>
      <c r="AF551" s="12" t="s">
        <v>410</v>
      </c>
      <c r="AG551" s="12" t="s">
        <v>373</v>
      </c>
      <c r="AH551" s="12" t="s">
        <v>374</v>
      </c>
      <c r="AI551" s="12" t="s">
        <v>375</v>
      </c>
      <c r="AJ551" s="12" t="s">
        <v>376</v>
      </c>
      <c r="AK551" s="12" t="s">
        <v>368</v>
      </c>
      <c r="AL551" s="12">
        <v>17</v>
      </c>
      <c r="AM551" s="12" t="s">
        <v>377</v>
      </c>
      <c r="AN551" s="12" t="s">
        <v>378</v>
      </c>
    </row>
    <row r="552" spans="1:40" ht="15" customHeight="1" x14ac:dyDescent="0.25">
      <c r="A552" s="12">
        <v>131080020</v>
      </c>
      <c r="B552" s="22" t="s">
        <v>589</v>
      </c>
      <c r="C552" s="12" t="s">
        <v>178</v>
      </c>
      <c r="D552" s="12" t="s">
        <v>187</v>
      </c>
      <c r="E552" s="12" t="s">
        <v>66</v>
      </c>
      <c r="F552" s="9" t="s">
        <v>215</v>
      </c>
      <c r="G552" s="9" t="s">
        <v>215</v>
      </c>
      <c r="H552" s="9" t="s">
        <v>8</v>
      </c>
      <c r="K552" s="12" t="s">
        <v>172</v>
      </c>
      <c r="L552" s="12">
        <v>45.136812999999997</v>
      </c>
      <c r="M552" s="12">
        <v>2.1457989999999998</v>
      </c>
      <c r="N552" s="11">
        <v>41236</v>
      </c>
      <c r="O552" s="6" t="s">
        <v>28</v>
      </c>
      <c r="P552" s="29">
        <v>0.67890000000000006</v>
      </c>
      <c r="Q552" s="12">
        <v>0.27155999999999997</v>
      </c>
      <c r="R552" s="15" t="s">
        <v>67</v>
      </c>
      <c r="S552" s="48" t="s">
        <v>161</v>
      </c>
      <c r="T552" s="53" t="s">
        <v>609</v>
      </c>
      <c r="U552" s="12">
        <f t="shared" si="34"/>
        <v>0.67890000000000006</v>
      </c>
      <c r="V552" s="12">
        <f t="shared" si="35"/>
        <v>0.27155999999999997</v>
      </c>
      <c r="W552" s="12">
        <f t="shared" si="36"/>
        <v>9.2060686404477874</v>
      </c>
      <c r="X552" s="12">
        <f t="shared" si="37"/>
        <v>13.56027197002178</v>
      </c>
      <c r="AA552" s="12"/>
      <c r="AC552" s="12" t="s">
        <v>185</v>
      </c>
      <c r="AD552" s="12" t="s">
        <v>215</v>
      </c>
      <c r="AE552" s="12" t="s">
        <v>409</v>
      </c>
      <c r="AF552" s="12" t="s">
        <v>410</v>
      </c>
      <c r="AG552" s="12" t="s">
        <v>373</v>
      </c>
      <c r="AH552" s="12" t="s">
        <v>374</v>
      </c>
      <c r="AI552" s="12" t="s">
        <v>375</v>
      </c>
      <c r="AJ552" s="12" t="s">
        <v>376</v>
      </c>
      <c r="AK552" s="12" t="s">
        <v>368</v>
      </c>
      <c r="AL552" s="12">
        <v>17</v>
      </c>
      <c r="AM552" s="12" t="s">
        <v>377</v>
      </c>
      <c r="AN552" s="12" t="s">
        <v>378</v>
      </c>
    </row>
    <row r="553" spans="1:40" ht="15" customHeight="1" x14ac:dyDescent="0.25">
      <c r="A553" s="12">
        <v>131080020</v>
      </c>
      <c r="B553" s="22" t="s">
        <v>589</v>
      </c>
      <c r="C553" s="12" t="s">
        <v>178</v>
      </c>
      <c r="D553" s="12" t="s">
        <v>187</v>
      </c>
      <c r="E553" s="12" t="s">
        <v>51</v>
      </c>
      <c r="F553" s="9" t="s">
        <v>215</v>
      </c>
      <c r="G553" s="9" t="s">
        <v>215</v>
      </c>
      <c r="H553" s="9" t="s">
        <v>8</v>
      </c>
      <c r="K553" s="12" t="s">
        <v>172</v>
      </c>
      <c r="L553" s="12">
        <v>45.136812999999997</v>
      </c>
      <c r="M553" s="12">
        <v>2.1457989999999998</v>
      </c>
      <c r="N553" s="11">
        <v>41236</v>
      </c>
      <c r="O553" s="6" t="s">
        <v>70</v>
      </c>
      <c r="P553" s="29">
        <v>1.0580000000000001</v>
      </c>
      <c r="Q553" s="54" t="s">
        <v>161</v>
      </c>
      <c r="R553" s="12" t="s">
        <v>11</v>
      </c>
      <c r="S553" s="16" t="s">
        <v>601</v>
      </c>
      <c r="T553" s="53" t="s">
        <v>609</v>
      </c>
      <c r="U553" s="12">
        <f t="shared" si="34"/>
        <v>1.0580000000000001</v>
      </c>
      <c r="V553" s="12">
        <f t="shared" si="35"/>
        <v>0.52900000000000003</v>
      </c>
      <c r="W553" s="12">
        <f t="shared" si="36"/>
        <v>3.7807183364839321</v>
      </c>
      <c r="X553" s="12">
        <f t="shared" si="37"/>
        <v>3.5734577849564575</v>
      </c>
      <c r="AA553" s="12"/>
      <c r="AC553" s="12" t="s">
        <v>182</v>
      </c>
      <c r="AD553" s="12" t="s">
        <v>215</v>
      </c>
      <c r="AE553" s="12" t="s">
        <v>409</v>
      </c>
      <c r="AF553" s="12" t="s">
        <v>410</v>
      </c>
      <c r="AG553" s="12" t="s">
        <v>373</v>
      </c>
      <c r="AH553" s="12" t="s">
        <v>374</v>
      </c>
      <c r="AI553" s="12" t="s">
        <v>375</v>
      </c>
      <c r="AJ553" s="12" t="s">
        <v>376</v>
      </c>
      <c r="AK553" s="12" t="s">
        <v>368</v>
      </c>
      <c r="AL553" s="12">
        <v>17</v>
      </c>
      <c r="AM553" s="12" t="s">
        <v>377</v>
      </c>
      <c r="AN553" s="12" t="s">
        <v>378</v>
      </c>
    </row>
    <row r="554" spans="1:40" ht="15" customHeight="1" x14ac:dyDescent="0.25">
      <c r="A554" s="12">
        <v>131080020</v>
      </c>
      <c r="B554" s="22" t="s">
        <v>589</v>
      </c>
      <c r="C554" s="12" t="s">
        <v>178</v>
      </c>
      <c r="D554" s="12" t="s">
        <v>187</v>
      </c>
      <c r="E554" s="12" t="s">
        <v>51</v>
      </c>
      <c r="F554" s="9" t="s">
        <v>215</v>
      </c>
      <c r="G554" s="9" t="s">
        <v>215</v>
      </c>
      <c r="H554" s="9" t="s">
        <v>8</v>
      </c>
      <c r="K554" s="12" t="s">
        <v>172</v>
      </c>
      <c r="L554" s="12">
        <v>45.136812999999997</v>
      </c>
      <c r="M554" s="12">
        <v>2.1457989999999998</v>
      </c>
      <c r="N554" s="11">
        <v>41236</v>
      </c>
      <c r="O554" s="6" t="s">
        <v>167</v>
      </c>
      <c r="P554" s="29">
        <v>2.0022199999999999</v>
      </c>
      <c r="Q554" s="54" t="s">
        <v>161</v>
      </c>
      <c r="R554" s="12" t="s">
        <v>148</v>
      </c>
      <c r="S554" s="16" t="s">
        <v>601</v>
      </c>
      <c r="T554" s="53" t="s">
        <v>609</v>
      </c>
      <c r="U554" s="12">
        <f t="shared" si="34"/>
        <v>2.0022199999999999</v>
      </c>
      <c r="V554" s="12">
        <f t="shared" si="35"/>
        <v>1.0011099999999999</v>
      </c>
      <c r="W554" s="12">
        <f t="shared" si="36"/>
        <v>1.9977824614677708</v>
      </c>
      <c r="X554" s="12">
        <f t="shared" si="37"/>
        <v>0.99778369083705631</v>
      </c>
      <c r="AA554" s="12"/>
      <c r="AC554" s="12" t="s">
        <v>183</v>
      </c>
      <c r="AD554" s="12" t="s">
        <v>215</v>
      </c>
      <c r="AE554" s="12" t="s">
        <v>409</v>
      </c>
      <c r="AF554" s="12" t="s">
        <v>410</v>
      </c>
      <c r="AG554" s="12" t="s">
        <v>373</v>
      </c>
      <c r="AH554" s="12" t="s">
        <v>374</v>
      </c>
      <c r="AI554" s="12" t="s">
        <v>375</v>
      </c>
      <c r="AJ554" s="12" t="s">
        <v>376</v>
      </c>
      <c r="AK554" s="12" t="s">
        <v>368</v>
      </c>
      <c r="AL554" s="12">
        <v>17</v>
      </c>
      <c r="AM554" s="12" t="s">
        <v>377</v>
      </c>
      <c r="AN554" s="12" t="s">
        <v>378</v>
      </c>
    </row>
    <row r="555" spans="1:40" ht="15" customHeight="1" x14ac:dyDescent="0.25">
      <c r="A555" s="12">
        <v>131080020</v>
      </c>
      <c r="B555" s="22" t="s">
        <v>589</v>
      </c>
      <c r="C555" s="12" t="s">
        <v>178</v>
      </c>
      <c r="D555" s="12" t="s">
        <v>187</v>
      </c>
      <c r="E555" s="12" t="s">
        <v>66</v>
      </c>
      <c r="F555" s="9" t="s">
        <v>215</v>
      </c>
      <c r="G555" s="9" t="s">
        <v>215</v>
      </c>
      <c r="H555" s="9" t="s">
        <v>8</v>
      </c>
      <c r="K555" s="12" t="s">
        <v>172</v>
      </c>
      <c r="L555" s="12">
        <v>45.136812999999997</v>
      </c>
      <c r="M555" s="12">
        <v>2.1457989999999998</v>
      </c>
      <c r="N555" s="11">
        <v>41236</v>
      </c>
      <c r="O555" s="6" t="s">
        <v>16</v>
      </c>
      <c r="P555" s="29">
        <v>2.2000000000000002</v>
      </c>
      <c r="Q555" s="12">
        <v>1.254</v>
      </c>
      <c r="R555" s="12" t="s">
        <v>67</v>
      </c>
      <c r="S555" s="48" t="s">
        <v>161</v>
      </c>
      <c r="T555" s="53" t="s">
        <v>609</v>
      </c>
      <c r="U555" s="12">
        <f t="shared" si="34"/>
        <v>2.2000000000000002</v>
      </c>
      <c r="V555" s="12">
        <f t="shared" si="35"/>
        <v>1.254</v>
      </c>
      <c r="W555" s="12">
        <f t="shared" si="36"/>
        <v>1.3990318699459974</v>
      </c>
      <c r="X555" s="12">
        <f t="shared" si="37"/>
        <v>0.6359235772481806</v>
      </c>
      <c r="AA555" s="12"/>
      <c r="AC555" s="12" t="s">
        <v>184</v>
      </c>
      <c r="AD555" s="12" t="s">
        <v>215</v>
      </c>
      <c r="AE555" s="12" t="s">
        <v>409</v>
      </c>
      <c r="AF555" s="12" t="s">
        <v>410</v>
      </c>
      <c r="AG555" s="12" t="s">
        <v>373</v>
      </c>
      <c r="AH555" s="12" t="s">
        <v>374</v>
      </c>
      <c r="AI555" s="12" t="s">
        <v>375</v>
      </c>
      <c r="AJ555" s="12" t="s">
        <v>376</v>
      </c>
      <c r="AK555" s="12" t="s">
        <v>368</v>
      </c>
      <c r="AL555" s="12">
        <v>17</v>
      </c>
      <c r="AM555" s="12" t="s">
        <v>377</v>
      </c>
      <c r="AN555" s="12" t="s">
        <v>378</v>
      </c>
    </row>
    <row r="556" spans="1:40" ht="15" customHeight="1" x14ac:dyDescent="0.25">
      <c r="A556" s="12">
        <v>131080020</v>
      </c>
      <c r="B556" s="22" t="s">
        <v>589</v>
      </c>
      <c r="C556" s="12" t="s">
        <v>178</v>
      </c>
      <c r="D556" s="12" t="s">
        <v>187</v>
      </c>
      <c r="E556" s="12" t="s">
        <v>66</v>
      </c>
      <c r="F556" s="9" t="s">
        <v>215</v>
      </c>
      <c r="G556" s="9" t="s">
        <v>215</v>
      </c>
      <c r="H556" s="9" t="s">
        <v>8</v>
      </c>
      <c r="K556" s="12" t="s">
        <v>172</v>
      </c>
      <c r="L556" s="12">
        <v>45.136812999999997</v>
      </c>
      <c r="M556" s="12">
        <v>2.1457989999999998</v>
      </c>
      <c r="N556" s="11">
        <v>41236</v>
      </c>
      <c r="O556" s="6" t="s">
        <v>68</v>
      </c>
      <c r="P556" s="29">
        <v>3.29</v>
      </c>
      <c r="Q556" s="54" t="s">
        <v>161</v>
      </c>
      <c r="R556" s="12" t="s">
        <v>67</v>
      </c>
      <c r="S556" s="16" t="s">
        <v>601</v>
      </c>
      <c r="T556" s="53" t="s">
        <v>609</v>
      </c>
      <c r="U556" s="12">
        <f t="shared" si="34"/>
        <v>3.29</v>
      </c>
      <c r="V556" s="12">
        <f t="shared" si="35"/>
        <v>1.645</v>
      </c>
      <c r="W556" s="12">
        <f t="shared" si="36"/>
        <v>1.21580547112462</v>
      </c>
      <c r="X556" s="12">
        <f t="shared" si="37"/>
        <v>0.36954573590413986</v>
      </c>
      <c r="AA556" s="12"/>
      <c r="AC556" s="12" t="s">
        <v>179</v>
      </c>
      <c r="AD556" s="12" t="s">
        <v>215</v>
      </c>
      <c r="AE556" s="12" t="s">
        <v>409</v>
      </c>
      <c r="AF556" s="12" t="s">
        <v>410</v>
      </c>
      <c r="AG556" s="12" t="s">
        <v>373</v>
      </c>
      <c r="AH556" s="12" t="s">
        <v>374</v>
      </c>
      <c r="AI556" s="12" t="s">
        <v>375</v>
      </c>
      <c r="AJ556" s="12" t="s">
        <v>376</v>
      </c>
      <c r="AK556" s="12" t="s">
        <v>368</v>
      </c>
      <c r="AL556" s="12">
        <v>17</v>
      </c>
      <c r="AM556" s="12" t="s">
        <v>377</v>
      </c>
      <c r="AN556" s="12" t="s">
        <v>378</v>
      </c>
    </row>
    <row r="557" spans="1:40" ht="15" customHeight="1" x14ac:dyDescent="0.25">
      <c r="A557" s="12">
        <v>131080020</v>
      </c>
      <c r="B557" s="22" t="s">
        <v>589</v>
      </c>
      <c r="C557" s="12" t="s">
        <v>178</v>
      </c>
      <c r="D557" s="12" t="s">
        <v>187</v>
      </c>
      <c r="E557" s="12" t="s">
        <v>66</v>
      </c>
      <c r="F557" s="9" t="s">
        <v>215</v>
      </c>
      <c r="G557" s="9" t="s">
        <v>215</v>
      </c>
      <c r="H557" s="9" t="s">
        <v>8</v>
      </c>
      <c r="K557" s="12" t="s">
        <v>172</v>
      </c>
      <c r="L557" s="12">
        <v>45.136812999999997</v>
      </c>
      <c r="M557" s="12">
        <v>2.1457989999999998</v>
      </c>
      <c r="N557" s="11">
        <v>41236</v>
      </c>
      <c r="O557" s="6" t="s">
        <v>61</v>
      </c>
      <c r="P557" s="29">
        <v>3.62</v>
      </c>
      <c r="Q557" s="54" t="s">
        <v>161</v>
      </c>
      <c r="R557" s="12" t="s">
        <v>67</v>
      </c>
      <c r="S557" s="16" t="s">
        <v>601</v>
      </c>
      <c r="T557" s="53" t="s">
        <v>609</v>
      </c>
      <c r="U557" s="12">
        <f t="shared" si="34"/>
        <v>3.62</v>
      </c>
      <c r="V557" s="12">
        <f t="shared" si="35"/>
        <v>1.81</v>
      </c>
      <c r="W557" s="12">
        <f t="shared" si="36"/>
        <v>1.1049723756906078</v>
      </c>
      <c r="X557" s="12">
        <f t="shared" si="37"/>
        <v>0.30524098775983638</v>
      </c>
      <c r="AA557" s="12"/>
      <c r="AC557" s="12" t="s">
        <v>179</v>
      </c>
      <c r="AD557" s="12" t="s">
        <v>215</v>
      </c>
      <c r="AE557" s="12" t="s">
        <v>409</v>
      </c>
      <c r="AF557" s="12" t="s">
        <v>410</v>
      </c>
      <c r="AG557" s="12" t="s">
        <v>373</v>
      </c>
      <c r="AH557" s="12" t="s">
        <v>374</v>
      </c>
      <c r="AI557" s="12" t="s">
        <v>375</v>
      </c>
      <c r="AJ557" s="12" t="s">
        <v>376</v>
      </c>
      <c r="AK557" s="12" t="s">
        <v>368</v>
      </c>
      <c r="AL557" s="12">
        <v>17</v>
      </c>
      <c r="AM557" s="12" t="s">
        <v>377</v>
      </c>
      <c r="AN557" s="12" t="s">
        <v>378</v>
      </c>
    </row>
    <row r="558" spans="1:40" ht="15" customHeight="1" x14ac:dyDescent="0.25">
      <c r="A558" s="12">
        <v>131080020</v>
      </c>
      <c r="B558" s="22" t="s">
        <v>589</v>
      </c>
      <c r="C558" s="12" t="s">
        <v>178</v>
      </c>
      <c r="D558" s="12" t="s">
        <v>187</v>
      </c>
      <c r="E558" s="12" t="s">
        <v>66</v>
      </c>
      <c r="F558" s="9" t="s">
        <v>215</v>
      </c>
      <c r="G558" s="9" t="s">
        <v>215</v>
      </c>
      <c r="H558" s="9" t="s">
        <v>8</v>
      </c>
      <c r="K558" s="12" t="s">
        <v>172</v>
      </c>
      <c r="L558" s="12">
        <v>45.136812999999997</v>
      </c>
      <c r="M558" s="12">
        <v>2.1457989999999998</v>
      </c>
      <c r="N558" s="11">
        <v>41236</v>
      </c>
      <c r="O558" s="6" t="s">
        <v>57</v>
      </c>
      <c r="P558" s="29">
        <v>3.7</v>
      </c>
      <c r="Q558" s="54" t="s">
        <v>161</v>
      </c>
      <c r="R558" s="12" t="s">
        <v>67</v>
      </c>
      <c r="S558" s="16" t="s">
        <v>601</v>
      </c>
      <c r="T558" s="53" t="s">
        <v>609</v>
      </c>
      <c r="U558" s="12">
        <f t="shared" si="34"/>
        <v>3.7</v>
      </c>
      <c r="V558" s="12">
        <f t="shared" si="35"/>
        <v>1.85</v>
      </c>
      <c r="W558" s="12">
        <f t="shared" si="36"/>
        <v>1.0810810810810811</v>
      </c>
      <c r="X558" s="12">
        <f t="shared" si="37"/>
        <v>0.29218407596785972</v>
      </c>
      <c r="AA558" s="12"/>
      <c r="AC558" s="12" t="s">
        <v>179</v>
      </c>
      <c r="AD558" s="12" t="s">
        <v>215</v>
      </c>
      <c r="AE558" s="12" t="s">
        <v>409</v>
      </c>
      <c r="AF558" s="12" t="s">
        <v>410</v>
      </c>
      <c r="AG558" s="12" t="s">
        <v>373</v>
      </c>
      <c r="AH558" s="12" t="s">
        <v>374</v>
      </c>
      <c r="AI558" s="12" t="s">
        <v>375</v>
      </c>
      <c r="AJ558" s="12" t="s">
        <v>376</v>
      </c>
      <c r="AK558" s="12" t="s">
        <v>368</v>
      </c>
      <c r="AL558" s="12">
        <v>17</v>
      </c>
      <c r="AM558" s="12" t="s">
        <v>377</v>
      </c>
      <c r="AN558" s="12" t="s">
        <v>378</v>
      </c>
    </row>
    <row r="559" spans="1:40" ht="15" customHeight="1" x14ac:dyDescent="0.25">
      <c r="A559" s="12">
        <v>131080020</v>
      </c>
      <c r="B559" s="22" t="s">
        <v>589</v>
      </c>
      <c r="C559" s="12" t="s">
        <v>178</v>
      </c>
      <c r="D559" s="12" t="s">
        <v>187</v>
      </c>
      <c r="E559" s="12" t="s">
        <v>66</v>
      </c>
      <c r="F559" s="9" t="s">
        <v>215</v>
      </c>
      <c r="G559" s="9" t="s">
        <v>215</v>
      </c>
      <c r="H559" s="9" t="s">
        <v>8</v>
      </c>
      <c r="K559" s="12" t="s">
        <v>172</v>
      </c>
      <c r="L559" s="12">
        <v>45.136812999999997</v>
      </c>
      <c r="M559" s="12">
        <v>2.1457989999999998</v>
      </c>
      <c r="N559" s="11">
        <v>41236</v>
      </c>
      <c r="O559" s="6" t="s">
        <v>22</v>
      </c>
      <c r="P559" s="29">
        <v>3.74</v>
      </c>
      <c r="Q559" s="54" t="s">
        <v>161</v>
      </c>
      <c r="R559" s="12" t="s">
        <v>67</v>
      </c>
      <c r="S559" s="16" t="s">
        <v>601</v>
      </c>
      <c r="T559" s="53" t="s">
        <v>609</v>
      </c>
      <c r="U559" s="12">
        <f t="shared" si="34"/>
        <v>3.74</v>
      </c>
      <c r="V559" s="12">
        <f t="shared" si="35"/>
        <v>1.87</v>
      </c>
      <c r="W559" s="12">
        <f t="shared" si="36"/>
        <v>1.0695187165775399</v>
      </c>
      <c r="X559" s="12">
        <f t="shared" si="37"/>
        <v>0.28596757127741712</v>
      </c>
      <c r="AA559" s="12"/>
      <c r="AC559" s="12" t="s">
        <v>179</v>
      </c>
      <c r="AD559" s="12" t="s">
        <v>215</v>
      </c>
      <c r="AE559" s="12" t="s">
        <v>409</v>
      </c>
      <c r="AF559" s="12" t="s">
        <v>410</v>
      </c>
      <c r="AG559" s="12" t="s">
        <v>373</v>
      </c>
      <c r="AH559" s="12" t="s">
        <v>374</v>
      </c>
      <c r="AI559" s="12" t="s">
        <v>375</v>
      </c>
      <c r="AJ559" s="12" t="s">
        <v>376</v>
      </c>
      <c r="AK559" s="12" t="s">
        <v>368</v>
      </c>
      <c r="AL559" s="12">
        <v>17</v>
      </c>
      <c r="AM559" s="12" t="s">
        <v>377</v>
      </c>
      <c r="AN559" s="12" t="s">
        <v>378</v>
      </c>
    </row>
    <row r="560" spans="1:40" ht="15" customHeight="1" x14ac:dyDescent="0.25">
      <c r="A560" s="12">
        <v>131080020</v>
      </c>
      <c r="B560" s="22" t="s">
        <v>589</v>
      </c>
      <c r="C560" s="12" t="s">
        <v>178</v>
      </c>
      <c r="D560" s="12" t="s">
        <v>187</v>
      </c>
      <c r="E560" s="12" t="s">
        <v>66</v>
      </c>
      <c r="F560" s="9" t="s">
        <v>215</v>
      </c>
      <c r="G560" s="9" t="s">
        <v>215</v>
      </c>
      <c r="H560" s="9" t="s">
        <v>8</v>
      </c>
      <c r="K560" s="12" t="s">
        <v>172</v>
      </c>
      <c r="L560" s="12">
        <v>45.136812999999997</v>
      </c>
      <c r="M560" s="12">
        <v>2.1457989999999998</v>
      </c>
      <c r="N560" s="11">
        <v>41236</v>
      </c>
      <c r="O560" s="6" t="s">
        <v>62</v>
      </c>
      <c r="P560" s="29">
        <v>3.89</v>
      </c>
      <c r="Q560" s="54" t="s">
        <v>161</v>
      </c>
      <c r="R560" s="12" t="s">
        <v>67</v>
      </c>
      <c r="S560" s="16" t="s">
        <v>601</v>
      </c>
      <c r="T560" s="53" t="s">
        <v>609</v>
      </c>
      <c r="U560" s="12">
        <f t="shared" si="34"/>
        <v>3.89</v>
      </c>
      <c r="V560" s="12">
        <f t="shared" si="35"/>
        <v>1.9450000000000001</v>
      </c>
      <c r="W560" s="12">
        <f t="shared" si="36"/>
        <v>1.0282776349614395</v>
      </c>
      <c r="X560" s="12">
        <f t="shared" si="37"/>
        <v>0.26433872364047289</v>
      </c>
      <c r="AA560" s="12"/>
      <c r="AC560" s="12" t="s">
        <v>179</v>
      </c>
      <c r="AD560" s="12" t="s">
        <v>215</v>
      </c>
      <c r="AE560" s="12" t="s">
        <v>409</v>
      </c>
      <c r="AF560" s="12" t="s">
        <v>410</v>
      </c>
      <c r="AG560" s="12" t="s">
        <v>373</v>
      </c>
      <c r="AH560" s="12" t="s">
        <v>374</v>
      </c>
      <c r="AI560" s="12" t="s">
        <v>375</v>
      </c>
      <c r="AJ560" s="12" t="s">
        <v>376</v>
      </c>
      <c r="AK560" s="12" t="s">
        <v>368</v>
      </c>
      <c r="AL560" s="12">
        <v>17</v>
      </c>
      <c r="AM560" s="12" t="s">
        <v>377</v>
      </c>
      <c r="AN560" s="12" t="s">
        <v>378</v>
      </c>
    </row>
    <row r="561" spans="1:40" ht="15" customHeight="1" x14ac:dyDescent="0.25">
      <c r="A561" s="12">
        <v>131080020</v>
      </c>
      <c r="B561" s="22" t="s">
        <v>589</v>
      </c>
      <c r="C561" s="12" t="s">
        <v>178</v>
      </c>
      <c r="D561" s="12" t="s">
        <v>187</v>
      </c>
      <c r="E561" s="12" t="s">
        <v>66</v>
      </c>
      <c r="F561" s="9" t="s">
        <v>215</v>
      </c>
      <c r="G561" s="9" t="s">
        <v>215</v>
      </c>
      <c r="H561" s="9" t="s">
        <v>8</v>
      </c>
      <c r="K561" s="12" t="s">
        <v>172</v>
      </c>
      <c r="L561" s="12">
        <v>45.136812999999997</v>
      </c>
      <c r="M561" s="12">
        <v>2.1457989999999998</v>
      </c>
      <c r="N561" s="11">
        <v>41236</v>
      </c>
      <c r="O561" s="6" t="s">
        <v>167</v>
      </c>
      <c r="P561" s="29">
        <v>4.0000599999999995</v>
      </c>
      <c r="Q561" s="54" t="s">
        <v>161</v>
      </c>
      <c r="R561" s="12" t="s">
        <v>148</v>
      </c>
      <c r="S561" s="16" t="s">
        <v>601</v>
      </c>
      <c r="T561" s="53" t="s">
        <v>609</v>
      </c>
      <c r="U561" s="12">
        <f t="shared" si="34"/>
        <v>4.0000599999999995</v>
      </c>
      <c r="V561" s="12">
        <f t="shared" si="35"/>
        <v>2.0000299999999998</v>
      </c>
      <c r="W561" s="12">
        <f t="shared" si="36"/>
        <v>0.9999850002249967</v>
      </c>
      <c r="X561" s="12">
        <f t="shared" si="37"/>
        <v>0.24999250016874669</v>
      </c>
      <c r="AA561" s="12"/>
      <c r="AC561" s="12" t="s">
        <v>183</v>
      </c>
      <c r="AD561" s="12" t="s">
        <v>215</v>
      </c>
      <c r="AE561" s="12" t="s">
        <v>409</v>
      </c>
      <c r="AF561" s="12" t="s">
        <v>410</v>
      </c>
      <c r="AG561" s="12" t="s">
        <v>373</v>
      </c>
      <c r="AH561" s="12" t="s">
        <v>374</v>
      </c>
      <c r="AI561" s="12" t="s">
        <v>375</v>
      </c>
      <c r="AJ561" s="12" t="s">
        <v>376</v>
      </c>
      <c r="AK561" s="12" t="s">
        <v>368</v>
      </c>
      <c r="AL561" s="12">
        <v>17</v>
      </c>
      <c r="AM561" s="12" t="s">
        <v>377</v>
      </c>
      <c r="AN561" s="12" t="s">
        <v>378</v>
      </c>
    </row>
    <row r="562" spans="1:40" ht="15" customHeight="1" x14ac:dyDescent="0.25">
      <c r="A562" s="12">
        <v>131080020</v>
      </c>
      <c r="B562" s="22" t="s">
        <v>589</v>
      </c>
      <c r="C562" s="12" t="s">
        <v>178</v>
      </c>
      <c r="D562" s="12" t="s">
        <v>187</v>
      </c>
      <c r="E562" s="12" t="s">
        <v>66</v>
      </c>
      <c r="F562" s="9" t="s">
        <v>215</v>
      </c>
      <c r="G562" s="9" t="s">
        <v>215</v>
      </c>
      <c r="H562" s="9" t="s">
        <v>8</v>
      </c>
      <c r="K562" s="12" t="s">
        <v>172</v>
      </c>
      <c r="L562" s="12">
        <v>45.136812999999997</v>
      </c>
      <c r="M562" s="12">
        <v>2.1457989999999998</v>
      </c>
      <c r="N562" s="11">
        <v>41236</v>
      </c>
      <c r="O562" s="6" t="s">
        <v>167</v>
      </c>
      <c r="P562" s="29">
        <v>4.0291800000000002</v>
      </c>
      <c r="Q562" s="54" t="s">
        <v>161</v>
      </c>
      <c r="R562" s="12" t="s">
        <v>148</v>
      </c>
      <c r="S562" s="16" t="s">
        <v>601</v>
      </c>
      <c r="T562" s="53" t="s">
        <v>609</v>
      </c>
      <c r="U562" s="12">
        <f t="shared" si="34"/>
        <v>4.0291800000000002</v>
      </c>
      <c r="V562" s="12">
        <f t="shared" si="35"/>
        <v>2.0145900000000001</v>
      </c>
      <c r="W562" s="12">
        <f t="shared" si="36"/>
        <v>0.99275783161834408</v>
      </c>
      <c r="X562" s="12">
        <f t="shared" si="37"/>
        <v>0.24639202805988911</v>
      </c>
      <c r="AA562" s="12"/>
      <c r="AC562" s="12" t="s">
        <v>183</v>
      </c>
      <c r="AD562" s="12" t="s">
        <v>215</v>
      </c>
      <c r="AE562" s="12" t="s">
        <v>409</v>
      </c>
      <c r="AF562" s="12" t="s">
        <v>410</v>
      </c>
      <c r="AG562" s="12" t="s">
        <v>373</v>
      </c>
      <c r="AH562" s="12" t="s">
        <v>374</v>
      </c>
      <c r="AI562" s="12" t="s">
        <v>375</v>
      </c>
      <c r="AJ562" s="12" t="s">
        <v>376</v>
      </c>
      <c r="AK562" s="12" t="s">
        <v>368</v>
      </c>
      <c r="AL562" s="12">
        <v>17</v>
      </c>
      <c r="AM562" s="12" t="s">
        <v>377</v>
      </c>
      <c r="AN562" s="12" t="s">
        <v>378</v>
      </c>
    </row>
    <row r="563" spans="1:40" ht="15" customHeight="1" x14ac:dyDescent="0.25">
      <c r="A563" s="12">
        <v>131080020</v>
      </c>
      <c r="B563" s="22" t="s">
        <v>589</v>
      </c>
      <c r="C563" s="12" t="s">
        <v>178</v>
      </c>
      <c r="D563" s="12" t="s">
        <v>187</v>
      </c>
      <c r="E563" s="12" t="s">
        <v>66</v>
      </c>
      <c r="F563" s="9" t="s">
        <v>215</v>
      </c>
      <c r="G563" s="9" t="s">
        <v>215</v>
      </c>
      <c r="H563" s="9" t="s">
        <v>8</v>
      </c>
      <c r="K563" s="12" t="s">
        <v>172</v>
      </c>
      <c r="L563" s="12">
        <v>45.136812999999997</v>
      </c>
      <c r="M563" s="12">
        <v>2.1457989999999998</v>
      </c>
      <c r="N563" s="11">
        <v>41236</v>
      </c>
      <c r="O563" s="6" t="s">
        <v>56</v>
      </c>
      <c r="P563" s="29">
        <v>4.13</v>
      </c>
      <c r="Q563" s="54" t="s">
        <v>161</v>
      </c>
      <c r="R563" s="12" t="s">
        <v>67</v>
      </c>
      <c r="S563" s="16" t="s">
        <v>601</v>
      </c>
      <c r="T563" s="53" t="s">
        <v>609</v>
      </c>
      <c r="U563" s="12">
        <f t="shared" si="34"/>
        <v>4.13</v>
      </c>
      <c r="V563" s="12">
        <f t="shared" si="35"/>
        <v>2.0649999999999999</v>
      </c>
      <c r="W563" s="12">
        <f t="shared" si="36"/>
        <v>0.96852300242130751</v>
      </c>
      <c r="X563" s="12">
        <f t="shared" si="37"/>
        <v>0.23450920155479602</v>
      </c>
      <c r="AA563" s="12"/>
      <c r="AC563" s="12" t="s">
        <v>179</v>
      </c>
      <c r="AD563" s="12" t="s">
        <v>215</v>
      </c>
      <c r="AE563" s="12" t="s">
        <v>409</v>
      </c>
      <c r="AF563" s="12" t="s">
        <v>410</v>
      </c>
      <c r="AG563" s="12" t="s">
        <v>373</v>
      </c>
      <c r="AH563" s="12" t="s">
        <v>374</v>
      </c>
      <c r="AI563" s="12" t="s">
        <v>375</v>
      </c>
      <c r="AJ563" s="12" t="s">
        <v>376</v>
      </c>
      <c r="AK563" s="12" t="s">
        <v>368</v>
      </c>
      <c r="AL563" s="12">
        <v>17</v>
      </c>
      <c r="AM563" s="12" t="s">
        <v>377</v>
      </c>
      <c r="AN563" s="12" t="s">
        <v>378</v>
      </c>
    </row>
    <row r="564" spans="1:40" ht="15" customHeight="1" x14ac:dyDescent="0.25">
      <c r="A564" s="12">
        <v>131080020</v>
      </c>
      <c r="B564" s="22" t="s">
        <v>589</v>
      </c>
      <c r="C564" s="12" t="s">
        <v>178</v>
      </c>
      <c r="D564" s="12" t="s">
        <v>187</v>
      </c>
      <c r="E564" s="12" t="s">
        <v>66</v>
      </c>
      <c r="F564" s="9" t="s">
        <v>215</v>
      </c>
      <c r="G564" s="9" t="s">
        <v>215</v>
      </c>
      <c r="H564" s="9" t="s">
        <v>8</v>
      </c>
      <c r="K564" s="12" t="s">
        <v>172</v>
      </c>
      <c r="L564" s="12">
        <v>45.136812999999997</v>
      </c>
      <c r="M564" s="12">
        <v>2.1457989999999998</v>
      </c>
      <c r="N564" s="11">
        <v>41236</v>
      </c>
      <c r="O564" s="6" t="s">
        <v>21</v>
      </c>
      <c r="P564" s="29">
        <v>4.1900000000000004</v>
      </c>
      <c r="Q564" s="54" t="s">
        <v>161</v>
      </c>
      <c r="R564" s="12" t="s">
        <v>67</v>
      </c>
      <c r="S564" s="16" t="s">
        <v>601</v>
      </c>
      <c r="T564" s="53" t="s">
        <v>609</v>
      </c>
      <c r="U564" s="12">
        <f t="shared" si="34"/>
        <v>4.1900000000000004</v>
      </c>
      <c r="V564" s="12">
        <f t="shared" si="35"/>
        <v>2.0950000000000002</v>
      </c>
      <c r="W564" s="12">
        <f t="shared" si="36"/>
        <v>0.95465393794749387</v>
      </c>
      <c r="X564" s="12">
        <f t="shared" si="37"/>
        <v>0.2278410353096644</v>
      </c>
      <c r="AA564" s="12"/>
      <c r="AC564" s="12" t="s">
        <v>179</v>
      </c>
      <c r="AD564" s="12" t="s">
        <v>215</v>
      </c>
      <c r="AE564" s="12" t="s">
        <v>409</v>
      </c>
      <c r="AF564" s="12" t="s">
        <v>410</v>
      </c>
      <c r="AG564" s="12" t="s">
        <v>373</v>
      </c>
      <c r="AH564" s="12" t="s">
        <v>374</v>
      </c>
      <c r="AI564" s="12" t="s">
        <v>375</v>
      </c>
      <c r="AJ564" s="12" t="s">
        <v>376</v>
      </c>
      <c r="AK564" s="12" t="s">
        <v>368</v>
      </c>
      <c r="AL564" s="12">
        <v>17</v>
      </c>
      <c r="AM564" s="12" t="s">
        <v>377</v>
      </c>
      <c r="AN564" s="12" t="s">
        <v>378</v>
      </c>
    </row>
    <row r="565" spans="1:40" ht="15" customHeight="1" x14ac:dyDescent="0.25">
      <c r="A565" s="12">
        <v>131080020</v>
      </c>
      <c r="B565" s="22" t="s">
        <v>589</v>
      </c>
      <c r="C565" s="12" t="s">
        <v>178</v>
      </c>
      <c r="D565" s="12" t="s">
        <v>187</v>
      </c>
      <c r="E565" s="12" t="s">
        <v>66</v>
      </c>
      <c r="F565" s="9" t="s">
        <v>215</v>
      </c>
      <c r="G565" s="9" t="s">
        <v>215</v>
      </c>
      <c r="H565" s="9" t="s">
        <v>8</v>
      </c>
      <c r="K565" s="12" t="s">
        <v>172</v>
      </c>
      <c r="L565" s="12">
        <v>45.136812999999997</v>
      </c>
      <c r="M565" s="12">
        <v>2.1457989999999998</v>
      </c>
      <c r="N565" s="11">
        <v>41236</v>
      </c>
      <c r="O565" s="6" t="s">
        <v>12</v>
      </c>
      <c r="P565" s="29">
        <v>4.7759999999999998</v>
      </c>
      <c r="Q565" s="12">
        <v>1.418472</v>
      </c>
      <c r="R565" s="12" t="s">
        <v>67</v>
      </c>
      <c r="S565" s="48" t="s">
        <v>161</v>
      </c>
      <c r="T565" s="53" t="s">
        <v>609</v>
      </c>
      <c r="U565" s="12">
        <f t="shared" si="34"/>
        <v>4.7759999999999998</v>
      </c>
      <c r="V565" s="12">
        <f t="shared" si="35"/>
        <v>1.418472</v>
      </c>
      <c r="W565" s="12">
        <f t="shared" si="36"/>
        <v>2.3736833487043572</v>
      </c>
      <c r="X565" s="12">
        <f t="shared" si="37"/>
        <v>0.49700237619437965</v>
      </c>
      <c r="AA565" s="12"/>
      <c r="AC565" s="12" t="s">
        <v>179</v>
      </c>
      <c r="AD565" s="12" t="s">
        <v>215</v>
      </c>
      <c r="AE565" s="12" t="s">
        <v>409</v>
      </c>
      <c r="AF565" s="12" t="s">
        <v>410</v>
      </c>
      <c r="AG565" s="12" t="s">
        <v>373</v>
      </c>
      <c r="AH565" s="12" t="s">
        <v>374</v>
      </c>
      <c r="AI565" s="12" t="s">
        <v>375</v>
      </c>
      <c r="AJ565" s="12" t="s">
        <v>376</v>
      </c>
      <c r="AK565" s="12" t="s">
        <v>368</v>
      </c>
      <c r="AL565" s="12">
        <v>17</v>
      </c>
      <c r="AM565" s="12" t="s">
        <v>377</v>
      </c>
      <c r="AN565" s="12" t="s">
        <v>378</v>
      </c>
    </row>
    <row r="566" spans="1:40" ht="15" customHeight="1" x14ac:dyDescent="0.25">
      <c r="A566" s="12">
        <v>131080020</v>
      </c>
      <c r="B566" s="22" t="s">
        <v>589</v>
      </c>
      <c r="C566" s="12" t="s">
        <v>178</v>
      </c>
      <c r="D566" s="12" t="s">
        <v>187</v>
      </c>
      <c r="E566" s="12" t="s">
        <v>66</v>
      </c>
      <c r="F566" s="9" t="s">
        <v>215</v>
      </c>
      <c r="G566" s="9" t="s">
        <v>215</v>
      </c>
      <c r="H566" s="9" t="s">
        <v>8</v>
      </c>
      <c r="K566" s="12" t="s">
        <v>172</v>
      </c>
      <c r="L566" s="12">
        <v>45.136812999999997</v>
      </c>
      <c r="M566" s="12">
        <v>2.1457989999999998</v>
      </c>
      <c r="N566" s="11">
        <v>41236</v>
      </c>
      <c r="O566" s="6" t="s">
        <v>167</v>
      </c>
      <c r="P566" s="29">
        <v>5.0209399999999995</v>
      </c>
      <c r="Q566" s="54" t="s">
        <v>161</v>
      </c>
      <c r="R566" s="12" t="s">
        <v>148</v>
      </c>
      <c r="S566" s="16" t="s">
        <v>601</v>
      </c>
      <c r="T566" s="53" t="s">
        <v>609</v>
      </c>
      <c r="U566" s="12">
        <f t="shared" si="34"/>
        <v>5.0209399999999995</v>
      </c>
      <c r="V566" s="12">
        <f t="shared" si="35"/>
        <v>2.5104699999999998</v>
      </c>
      <c r="W566" s="12">
        <f t="shared" si="36"/>
        <v>0.7966635729564584</v>
      </c>
      <c r="X566" s="12">
        <f t="shared" si="37"/>
        <v>0.15866821211893758</v>
      </c>
      <c r="AA566" s="12"/>
      <c r="AC566" s="12" t="s">
        <v>183</v>
      </c>
      <c r="AD566" s="12" t="s">
        <v>215</v>
      </c>
      <c r="AE566" s="12" t="s">
        <v>409</v>
      </c>
      <c r="AF566" s="12" t="s">
        <v>410</v>
      </c>
      <c r="AG566" s="12" t="s">
        <v>373</v>
      </c>
      <c r="AH566" s="12" t="s">
        <v>374</v>
      </c>
      <c r="AI566" s="12" t="s">
        <v>375</v>
      </c>
      <c r="AJ566" s="12" t="s">
        <v>376</v>
      </c>
      <c r="AK566" s="12" t="s">
        <v>368</v>
      </c>
      <c r="AL566" s="12">
        <v>17</v>
      </c>
      <c r="AM566" s="12" t="s">
        <v>377</v>
      </c>
      <c r="AN566" s="12" t="s">
        <v>378</v>
      </c>
    </row>
    <row r="567" spans="1:40" ht="15" customHeight="1" x14ac:dyDescent="0.25">
      <c r="A567" s="12">
        <v>131080020</v>
      </c>
      <c r="B567" s="22" t="s">
        <v>589</v>
      </c>
      <c r="C567" s="12" t="s">
        <v>178</v>
      </c>
      <c r="D567" s="12" t="s">
        <v>187</v>
      </c>
      <c r="E567" s="12" t="s">
        <v>66</v>
      </c>
      <c r="F567" s="9" t="s">
        <v>215</v>
      </c>
      <c r="G567" s="9" t="s">
        <v>215</v>
      </c>
      <c r="H567" s="9" t="s">
        <v>8</v>
      </c>
      <c r="K567" s="12" t="s">
        <v>172</v>
      </c>
      <c r="L567" s="12">
        <v>45.136812999999997</v>
      </c>
      <c r="M567" s="12">
        <v>2.1457989999999998</v>
      </c>
      <c r="N567" s="11">
        <v>41236</v>
      </c>
      <c r="O567" s="6" t="s">
        <v>55</v>
      </c>
      <c r="P567" s="29">
        <v>5.13</v>
      </c>
      <c r="Q567" s="54" t="s">
        <v>161</v>
      </c>
      <c r="R567" s="12" t="s">
        <v>67</v>
      </c>
      <c r="S567" s="16" t="s">
        <v>601</v>
      </c>
      <c r="T567" s="53" t="s">
        <v>609</v>
      </c>
      <c r="U567" s="12">
        <f t="shared" si="34"/>
        <v>5.13</v>
      </c>
      <c r="V567" s="12">
        <f t="shared" si="35"/>
        <v>2.5649999999999999</v>
      </c>
      <c r="W567" s="12">
        <f t="shared" si="36"/>
        <v>0.77972709551656916</v>
      </c>
      <c r="X567" s="12">
        <f t="shared" si="37"/>
        <v>0.15199358587067627</v>
      </c>
      <c r="AA567" s="12"/>
      <c r="AC567" s="12" t="s">
        <v>179</v>
      </c>
      <c r="AD567" s="12" t="s">
        <v>215</v>
      </c>
      <c r="AE567" s="12" t="s">
        <v>409</v>
      </c>
      <c r="AF567" s="12" t="s">
        <v>410</v>
      </c>
      <c r="AG567" s="12" t="s">
        <v>373</v>
      </c>
      <c r="AH567" s="12" t="s">
        <v>374</v>
      </c>
      <c r="AI567" s="12" t="s">
        <v>375</v>
      </c>
      <c r="AJ567" s="12" t="s">
        <v>376</v>
      </c>
      <c r="AK567" s="12" t="s">
        <v>368</v>
      </c>
      <c r="AL567" s="12">
        <v>17</v>
      </c>
      <c r="AM567" s="12" t="s">
        <v>377</v>
      </c>
      <c r="AN567" s="12" t="s">
        <v>378</v>
      </c>
    </row>
    <row r="568" spans="1:40" ht="15" customHeight="1" x14ac:dyDescent="0.25">
      <c r="A568" s="12">
        <v>131080020</v>
      </c>
      <c r="B568" s="22" t="s">
        <v>589</v>
      </c>
      <c r="C568" s="12" t="s">
        <v>178</v>
      </c>
      <c r="D568" s="12" t="s">
        <v>187</v>
      </c>
      <c r="E568" s="12" t="s">
        <v>66</v>
      </c>
      <c r="F568" s="9" t="s">
        <v>215</v>
      </c>
      <c r="G568" s="9" t="s">
        <v>215</v>
      </c>
      <c r="H568" s="9" t="s">
        <v>8</v>
      </c>
      <c r="K568" s="12" t="s">
        <v>172</v>
      </c>
      <c r="L568" s="12">
        <v>45.136812999999997</v>
      </c>
      <c r="M568" s="12">
        <v>2.1457989999999998</v>
      </c>
      <c r="N568" s="11">
        <v>41236</v>
      </c>
      <c r="O568" s="6" t="s">
        <v>19</v>
      </c>
      <c r="P568" s="29">
        <v>5.54</v>
      </c>
      <c r="Q568" s="54" t="s">
        <v>161</v>
      </c>
      <c r="R568" s="12" t="s">
        <v>67</v>
      </c>
      <c r="S568" s="16" t="s">
        <v>601</v>
      </c>
      <c r="T568" s="53" t="s">
        <v>609</v>
      </c>
      <c r="U568" s="12">
        <f t="shared" si="34"/>
        <v>5.54</v>
      </c>
      <c r="V568" s="12">
        <f t="shared" si="35"/>
        <v>2.77</v>
      </c>
      <c r="W568" s="12">
        <f t="shared" si="36"/>
        <v>0.72202166064981943</v>
      </c>
      <c r="X568" s="12">
        <f t="shared" si="37"/>
        <v>0.13032881961188078</v>
      </c>
      <c r="AA568" s="12"/>
      <c r="AC568" s="12" t="s">
        <v>179</v>
      </c>
      <c r="AD568" s="12" t="s">
        <v>215</v>
      </c>
      <c r="AE568" s="12" t="s">
        <v>409</v>
      </c>
      <c r="AF568" s="12" t="s">
        <v>410</v>
      </c>
      <c r="AG568" s="12" t="s">
        <v>373</v>
      </c>
      <c r="AH568" s="12" t="s">
        <v>374</v>
      </c>
      <c r="AI568" s="12" t="s">
        <v>375</v>
      </c>
      <c r="AJ568" s="12" t="s">
        <v>376</v>
      </c>
      <c r="AK568" s="12" t="s">
        <v>368</v>
      </c>
      <c r="AL568" s="12">
        <v>17</v>
      </c>
      <c r="AM568" s="12" t="s">
        <v>377</v>
      </c>
      <c r="AN568" s="12" t="s">
        <v>378</v>
      </c>
    </row>
    <row r="569" spans="1:40" ht="15" customHeight="1" x14ac:dyDescent="0.25">
      <c r="A569" s="12">
        <v>131080020</v>
      </c>
      <c r="B569" s="22" t="s">
        <v>589</v>
      </c>
      <c r="C569" s="12" t="s">
        <v>178</v>
      </c>
      <c r="D569" s="12" t="s">
        <v>187</v>
      </c>
      <c r="E569" s="12" t="s">
        <v>66</v>
      </c>
      <c r="F569" s="9" t="s">
        <v>215</v>
      </c>
      <c r="G569" s="9" t="s">
        <v>215</v>
      </c>
      <c r="H569" s="9" t="s">
        <v>8</v>
      </c>
      <c r="K569" s="12" t="s">
        <v>172</v>
      </c>
      <c r="L569" s="12">
        <v>45.136812999999997</v>
      </c>
      <c r="M569" s="12">
        <v>2.1457989999999998</v>
      </c>
      <c r="N569" s="11">
        <v>41236</v>
      </c>
      <c r="O569" s="6" t="s">
        <v>159</v>
      </c>
      <c r="P569" s="29">
        <v>5.7040000000000006</v>
      </c>
      <c r="Q569" s="12">
        <v>2.7835519999999998</v>
      </c>
      <c r="R569" s="12" t="s">
        <v>67</v>
      </c>
      <c r="S569" s="48" t="s">
        <v>161</v>
      </c>
      <c r="T569" s="53" t="s">
        <v>609</v>
      </c>
      <c r="U569" s="12">
        <f t="shared" si="34"/>
        <v>5.7040000000000006</v>
      </c>
      <c r="V569" s="12">
        <f t="shared" si="35"/>
        <v>2.7835519999999998</v>
      </c>
      <c r="W569" s="12">
        <f t="shared" si="36"/>
        <v>0.73617461713266108</v>
      </c>
      <c r="X569" s="12">
        <f t="shared" si="37"/>
        <v>0.12906287116631504</v>
      </c>
      <c r="AA569" s="12"/>
      <c r="AC569" s="12" t="s">
        <v>179</v>
      </c>
      <c r="AD569" s="12" t="s">
        <v>215</v>
      </c>
      <c r="AE569" s="12" t="s">
        <v>409</v>
      </c>
      <c r="AF569" s="12" t="s">
        <v>410</v>
      </c>
      <c r="AG569" s="12" t="s">
        <v>373</v>
      </c>
      <c r="AH569" s="12" t="s">
        <v>374</v>
      </c>
      <c r="AI569" s="12" t="s">
        <v>375</v>
      </c>
      <c r="AJ569" s="12" t="s">
        <v>376</v>
      </c>
      <c r="AK569" s="12" t="s">
        <v>368</v>
      </c>
      <c r="AL569" s="12">
        <v>17</v>
      </c>
      <c r="AM569" s="12" t="s">
        <v>377</v>
      </c>
      <c r="AN569" s="12" t="s">
        <v>378</v>
      </c>
    </row>
    <row r="570" spans="1:40" ht="15" customHeight="1" x14ac:dyDescent="0.25">
      <c r="A570" s="12">
        <v>131080020</v>
      </c>
      <c r="B570" s="22" t="s">
        <v>589</v>
      </c>
      <c r="C570" s="12" t="s">
        <v>178</v>
      </c>
      <c r="D570" s="12" t="s">
        <v>187</v>
      </c>
      <c r="E570" s="12" t="s">
        <v>66</v>
      </c>
      <c r="F570" s="9" t="s">
        <v>215</v>
      </c>
      <c r="G570" s="9" t="s">
        <v>215</v>
      </c>
      <c r="H570" s="9" t="s">
        <v>8</v>
      </c>
      <c r="K570" s="12" t="s">
        <v>172</v>
      </c>
      <c r="L570" s="12">
        <v>45.136812999999997</v>
      </c>
      <c r="M570" s="12">
        <v>2.1457989999999998</v>
      </c>
      <c r="N570" s="11">
        <v>41236</v>
      </c>
      <c r="O570" s="6" t="s">
        <v>15</v>
      </c>
      <c r="P570" s="29">
        <v>7.59</v>
      </c>
      <c r="Q570" s="54" t="s">
        <v>161</v>
      </c>
      <c r="R570" s="12" t="s">
        <v>67</v>
      </c>
      <c r="S570" s="16" t="s">
        <v>601</v>
      </c>
      <c r="T570" s="53" t="s">
        <v>609</v>
      </c>
      <c r="U570" s="12">
        <f t="shared" si="34"/>
        <v>7.59</v>
      </c>
      <c r="V570" s="12">
        <f t="shared" si="35"/>
        <v>3.7949999999999999</v>
      </c>
      <c r="W570" s="12">
        <f t="shared" si="36"/>
        <v>0.5270092226613966</v>
      </c>
      <c r="X570" s="12">
        <f t="shared" si="37"/>
        <v>6.943468019254237E-2</v>
      </c>
      <c r="AA570" s="12"/>
      <c r="AC570" s="12" t="s">
        <v>179</v>
      </c>
      <c r="AD570" s="12" t="s">
        <v>215</v>
      </c>
      <c r="AE570" s="12" t="s">
        <v>409</v>
      </c>
      <c r="AF570" s="12" t="s">
        <v>410</v>
      </c>
      <c r="AG570" s="12" t="s">
        <v>373</v>
      </c>
      <c r="AH570" s="12" t="s">
        <v>374</v>
      </c>
      <c r="AI570" s="12" t="s">
        <v>375</v>
      </c>
      <c r="AJ570" s="12" t="s">
        <v>376</v>
      </c>
      <c r="AK570" s="12" t="s">
        <v>368</v>
      </c>
      <c r="AL570" s="12">
        <v>17</v>
      </c>
      <c r="AM570" s="12" t="s">
        <v>377</v>
      </c>
      <c r="AN570" s="12" t="s">
        <v>378</v>
      </c>
    </row>
    <row r="571" spans="1:40" ht="15" customHeight="1" x14ac:dyDescent="0.25">
      <c r="A571" s="12">
        <v>131080020</v>
      </c>
      <c r="B571" s="22" t="s">
        <v>589</v>
      </c>
      <c r="C571" s="12" t="s">
        <v>178</v>
      </c>
      <c r="D571" s="12" t="s">
        <v>187</v>
      </c>
      <c r="E571" s="12" t="s">
        <v>66</v>
      </c>
      <c r="F571" s="9" t="s">
        <v>215</v>
      </c>
      <c r="G571" s="9" t="s">
        <v>215</v>
      </c>
      <c r="H571" s="9" t="s">
        <v>8</v>
      </c>
      <c r="K571" s="12" t="s">
        <v>172</v>
      </c>
      <c r="L571" s="12">
        <v>45.136812999999997</v>
      </c>
      <c r="M571" s="12">
        <v>2.1457989999999998</v>
      </c>
      <c r="N571" s="11">
        <v>41236</v>
      </c>
      <c r="O571" s="6" t="s">
        <v>162</v>
      </c>
      <c r="P571" s="29">
        <v>15.8</v>
      </c>
      <c r="Q571" s="54" t="s">
        <v>161</v>
      </c>
      <c r="R571" s="12" t="s">
        <v>148</v>
      </c>
      <c r="S571" s="16" t="s">
        <v>601</v>
      </c>
      <c r="T571" s="53" t="s">
        <v>609</v>
      </c>
      <c r="U571" s="12">
        <f t="shared" si="34"/>
        <v>15.8</v>
      </c>
      <c r="V571" s="12">
        <f t="shared" si="35"/>
        <v>7.9</v>
      </c>
      <c r="W571" s="12">
        <f t="shared" si="36"/>
        <v>0.25316455696202533</v>
      </c>
      <c r="X571" s="12">
        <f t="shared" si="37"/>
        <v>1.6023073225444641E-2</v>
      </c>
      <c r="AA571" s="12"/>
      <c r="AC571" s="12" t="s">
        <v>180</v>
      </c>
      <c r="AD571" s="12" t="s">
        <v>215</v>
      </c>
      <c r="AE571" s="12" t="s">
        <v>409</v>
      </c>
      <c r="AF571" s="12" t="s">
        <v>410</v>
      </c>
      <c r="AG571" s="12" t="s">
        <v>373</v>
      </c>
      <c r="AH571" s="12" t="s">
        <v>374</v>
      </c>
      <c r="AI571" s="12" t="s">
        <v>375</v>
      </c>
      <c r="AJ571" s="12" t="s">
        <v>376</v>
      </c>
      <c r="AK571" s="12" t="s">
        <v>368</v>
      </c>
      <c r="AL571" s="12">
        <v>17</v>
      </c>
      <c r="AM571" s="12" t="s">
        <v>377</v>
      </c>
      <c r="AN571" s="12" t="s">
        <v>378</v>
      </c>
    </row>
    <row r="572" spans="1:40" ht="15" customHeight="1" x14ac:dyDescent="0.25">
      <c r="A572" s="12">
        <v>131080020</v>
      </c>
      <c r="B572" s="22" t="s">
        <v>589</v>
      </c>
      <c r="C572" s="12" t="s">
        <v>178</v>
      </c>
      <c r="D572" s="12" t="s">
        <v>187</v>
      </c>
      <c r="E572" s="12" t="s">
        <v>66</v>
      </c>
      <c r="F572" s="9" t="s">
        <v>215</v>
      </c>
      <c r="G572" s="9" t="s">
        <v>215</v>
      </c>
      <c r="H572" s="9" t="s">
        <v>8</v>
      </c>
      <c r="K572" s="12" t="s">
        <v>172</v>
      </c>
      <c r="L572" s="12">
        <v>45.136812999999997</v>
      </c>
      <c r="M572" s="12">
        <v>2.1457989999999998</v>
      </c>
      <c r="N572" s="11">
        <v>41236</v>
      </c>
      <c r="O572" s="6" t="s">
        <v>60</v>
      </c>
      <c r="P572" s="29">
        <v>16.2</v>
      </c>
      <c r="Q572" s="54" t="s">
        <v>161</v>
      </c>
      <c r="R572" s="12" t="s">
        <v>67</v>
      </c>
      <c r="S572" s="16" t="s">
        <v>601</v>
      </c>
      <c r="T572" s="53" t="s">
        <v>609</v>
      </c>
      <c r="U572" s="12">
        <f t="shared" si="34"/>
        <v>16.2</v>
      </c>
      <c r="V572" s="12">
        <f t="shared" si="35"/>
        <v>8.1</v>
      </c>
      <c r="W572" s="12">
        <f t="shared" si="36"/>
        <v>0.24691358024691357</v>
      </c>
      <c r="X572" s="12">
        <f t="shared" si="37"/>
        <v>1.5241579027587259E-2</v>
      </c>
      <c r="AA572" s="12"/>
      <c r="AC572" s="12" t="s">
        <v>179</v>
      </c>
      <c r="AD572" s="12" t="s">
        <v>215</v>
      </c>
      <c r="AE572" s="12" t="s">
        <v>409</v>
      </c>
      <c r="AF572" s="12" t="s">
        <v>410</v>
      </c>
      <c r="AG572" s="12" t="s">
        <v>373</v>
      </c>
      <c r="AH572" s="12" t="s">
        <v>374</v>
      </c>
      <c r="AI572" s="12" t="s">
        <v>375</v>
      </c>
      <c r="AJ572" s="12" t="s">
        <v>376</v>
      </c>
      <c r="AK572" s="12" t="s">
        <v>368</v>
      </c>
      <c r="AL572" s="12">
        <v>17</v>
      </c>
      <c r="AM572" s="12" t="s">
        <v>377</v>
      </c>
      <c r="AN572" s="12" t="s">
        <v>378</v>
      </c>
    </row>
    <row r="573" spans="1:40" ht="15" customHeight="1" x14ac:dyDescent="0.25">
      <c r="A573" s="12">
        <v>131080020</v>
      </c>
      <c r="B573" s="22" t="s">
        <v>589</v>
      </c>
      <c r="C573" s="12" t="s">
        <v>178</v>
      </c>
      <c r="D573" s="12" t="s">
        <v>187</v>
      </c>
      <c r="E573" s="12" t="s">
        <v>66</v>
      </c>
      <c r="F573" s="9" t="s">
        <v>215</v>
      </c>
      <c r="G573" s="9" t="s">
        <v>215</v>
      </c>
      <c r="H573" s="9" t="s">
        <v>8</v>
      </c>
      <c r="K573" s="12" t="s">
        <v>172</v>
      </c>
      <c r="L573" s="12">
        <v>45.136812999999997</v>
      </c>
      <c r="M573" s="12">
        <v>2.1457989999999998</v>
      </c>
      <c r="N573" s="11">
        <v>41236</v>
      </c>
      <c r="O573" s="6" t="s">
        <v>59</v>
      </c>
      <c r="P573" s="29">
        <v>16.899999999999999</v>
      </c>
      <c r="Q573" s="54" t="s">
        <v>161</v>
      </c>
      <c r="R573" s="12" t="s">
        <v>67</v>
      </c>
      <c r="S573" s="16" t="s">
        <v>601</v>
      </c>
      <c r="T573" s="53" t="s">
        <v>609</v>
      </c>
      <c r="U573" s="12">
        <f t="shared" si="34"/>
        <v>16.899999999999999</v>
      </c>
      <c r="V573" s="12">
        <f t="shared" si="35"/>
        <v>8.4499999999999993</v>
      </c>
      <c r="W573" s="12">
        <f t="shared" si="36"/>
        <v>0.23668639053254439</v>
      </c>
      <c r="X573" s="12">
        <f t="shared" si="37"/>
        <v>1.4005111865831031E-2</v>
      </c>
      <c r="AA573" s="12"/>
      <c r="AC573" s="12" t="s">
        <v>179</v>
      </c>
      <c r="AD573" s="12" t="s">
        <v>215</v>
      </c>
      <c r="AE573" s="12" t="s">
        <v>409</v>
      </c>
      <c r="AF573" s="12" t="s">
        <v>410</v>
      </c>
      <c r="AG573" s="12" t="s">
        <v>373</v>
      </c>
      <c r="AH573" s="12" t="s">
        <v>374</v>
      </c>
      <c r="AI573" s="12" t="s">
        <v>375</v>
      </c>
      <c r="AJ573" s="12" t="s">
        <v>376</v>
      </c>
      <c r="AK573" s="12" t="s">
        <v>368</v>
      </c>
      <c r="AL573" s="12">
        <v>17</v>
      </c>
      <c r="AM573" s="12" t="s">
        <v>377</v>
      </c>
      <c r="AN573" s="12" t="s">
        <v>378</v>
      </c>
    </row>
    <row r="574" spans="1:40" ht="15" customHeight="1" x14ac:dyDescent="0.25">
      <c r="A574" s="12">
        <v>131080020</v>
      </c>
      <c r="B574" s="22" t="s">
        <v>589</v>
      </c>
      <c r="C574" s="12" t="s">
        <v>178</v>
      </c>
      <c r="D574" s="12" t="s">
        <v>187</v>
      </c>
      <c r="E574" s="12" t="s">
        <v>66</v>
      </c>
      <c r="F574" s="9" t="s">
        <v>215</v>
      </c>
      <c r="G574" s="9" t="s">
        <v>215</v>
      </c>
      <c r="H574" s="9" t="s">
        <v>8</v>
      </c>
      <c r="K574" s="12" t="s">
        <v>172</v>
      </c>
      <c r="L574" s="12">
        <v>45.136812999999997</v>
      </c>
      <c r="M574" s="12">
        <v>2.1457989999999998</v>
      </c>
      <c r="N574" s="11">
        <v>41236</v>
      </c>
      <c r="O574" s="6" t="s">
        <v>58</v>
      </c>
      <c r="P574" s="29">
        <v>17.7</v>
      </c>
      <c r="Q574" s="54" t="s">
        <v>161</v>
      </c>
      <c r="R574" s="12" t="s">
        <v>67</v>
      </c>
      <c r="S574" s="16" t="s">
        <v>601</v>
      </c>
      <c r="T574" s="53" t="s">
        <v>609</v>
      </c>
      <c r="U574" s="12">
        <f t="shared" si="34"/>
        <v>17.7</v>
      </c>
      <c r="V574" s="12">
        <f t="shared" si="35"/>
        <v>8.85</v>
      </c>
      <c r="W574" s="12">
        <f t="shared" si="36"/>
        <v>0.22598870056497178</v>
      </c>
      <c r="X574" s="12">
        <f t="shared" si="37"/>
        <v>1.2767723195761117E-2</v>
      </c>
      <c r="AA574" s="12"/>
      <c r="AC574" s="12" t="s">
        <v>179</v>
      </c>
      <c r="AD574" s="12" t="s">
        <v>215</v>
      </c>
      <c r="AE574" s="12" t="s">
        <v>409</v>
      </c>
      <c r="AF574" s="12" t="s">
        <v>410</v>
      </c>
      <c r="AG574" s="12" t="s">
        <v>373</v>
      </c>
      <c r="AH574" s="12" t="s">
        <v>374</v>
      </c>
      <c r="AI574" s="12" t="s">
        <v>375</v>
      </c>
      <c r="AJ574" s="12" t="s">
        <v>376</v>
      </c>
      <c r="AK574" s="12" t="s">
        <v>368</v>
      </c>
      <c r="AL574" s="12">
        <v>17</v>
      </c>
      <c r="AM574" s="12" t="s">
        <v>377</v>
      </c>
      <c r="AN574" s="12" t="s">
        <v>378</v>
      </c>
    </row>
    <row r="575" spans="1:40" ht="15" customHeight="1" x14ac:dyDescent="0.25">
      <c r="A575" s="12">
        <v>131080020</v>
      </c>
      <c r="B575" s="22" t="s">
        <v>589</v>
      </c>
      <c r="C575" s="12" t="s">
        <v>178</v>
      </c>
      <c r="D575" s="12" t="s">
        <v>187</v>
      </c>
      <c r="E575" s="12" t="s">
        <v>66</v>
      </c>
      <c r="F575" s="9" t="s">
        <v>215</v>
      </c>
      <c r="G575" s="9" t="s">
        <v>215</v>
      </c>
      <c r="H575" s="9" t="s">
        <v>8</v>
      </c>
      <c r="K575" s="12" t="s">
        <v>172</v>
      </c>
      <c r="L575" s="12">
        <v>45.136812999999997</v>
      </c>
      <c r="M575" s="12">
        <v>2.1457989999999998</v>
      </c>
      <c r="N575" s="11">
        <v>41236</v>
      </c>
      <c r="O575" s="6" t="s">
        <v>18</v>
      </c>
      <c r="P575" s="29">
        <v>18.7</v>
      </c>
      <c r="Q575" s="54" t="s">
        <v>161</v>
      </c>
      <c r="R575" s="12" t="s">
        <v>67</v>
      </c>
      <c r="S575" s="16" t="s">
        <v>601</v>
      </c>
      <c r="T575" s="53" t="s">
        <v>609</v>
      </c>
      <c r="U575" s="12">
        <f t="shared" si="34"/>
        <v>18.7</v>
      </c>
      <c r="V575" s="12">
        <f t="shared" si="35"/>
        <v>9.35</v>
      </c>
      <c r="W575" s="12">
        <f t="shared" si="36"/>
        <v>0.21390374331550802</v>
      </c>
      <c r="X575" s="12">
        <f t="shared" si="37"/>
        <v>1.1438702851096686E-2</v>
      </c>
      <c r="AA575" s="12"/>
      <c r="AC575" s="12" t="s">
        <v>179</v>
      </c>
      <c r="AD575" s="12" t="s">
        <v>215</v>
      </c>
      <c r="AE575" s="12" t="s">
        <v>409</v>
      </c>
      <c r="AF575" s="12" t="s">
        <v>410</v>
      </c>
      <c r="AG575" s="12" t="s">
        <v>373</v>
      </c>
      <c r="AH575" s="12" t="s">
        <v>374</v>
      </c>
      <c r="AI575" s="12" t="s">
        <v>375</v>
      </c>
      <c r="AJ575" s="12" t="s">
        <v>376</v>
      </c>
      <c r="AK575" s="12" t="s">
        <v>368</v>
      </c>
      <c r="AL575" s="12">
        <v>17</v>
      </c>
      <c r="AM575" s="12" t="s">
        <v>377</v>
      </c>
      <c r="AN575" s="12" t="s">
        <v>378</v>
      </c>
    </row>
    <row r="576" spans="1:40" ht="15" customHeight="1" x14ac:dyDescent="0.25">
      <c r="A576" s="12">
        <v>131080020</v>
      </c>
      <c r="B576" s="22" t="s">
        <v>589</v>
      </c>
      <c r="C576" s="12" t="s">
        <v>178</v>
      </c>
      <c r="D576" s="12" t="s">
        <v>187</v>
      </c>
      <c r="E576" s="12" t="s">
        <v>66</v>
      </c>
      <c r="F576" s="9" t="s">
        <v>215</v>
      </c>
      <c r="G576" s="9" t="s">
        <v>215</v>
      </c>
      <c r="H576" s="9" t="s">
        <v>8</v>
      </c>
      <c r="K576" s="12" t="s">
        <v>172</v>
      </c>
      <c r="L576" s="12">
        <v>45.136812999999997</v>
      </c>
      <c r="M576" s="12">
        <v>2.1457989999999998</v>
      </c>
      <c r="N576" s="11">
        <v>41236</v>
      </c>
      <c r="O576" s="6" t="s">
        <v>52</v>
      </c>
      <c r="P576" s="29">
        <v>18.7486019295788</v>
      </c>
      <c r="Q576" s="54" t="s">
        <v>161</v>
      </c>
      <c r="R576" s="12" t="s">
        <v>166</v>
      </c>
      <c r="S576" s="16" t="s">
        <v>601</v>
      </c>
      <c r="T576" s="53" t="s">
        <v>609</v>
      </c>
      <c r="U576" s="12">
        <f t="shared" si="34"/>
        <v>18.7486019295788</v>
      </c>
      <c r="V576" s="12">
        <f t="shared" si="35"/>
        <v>9.3743009647894002</v>
      </c>
      <c r="W576" s="12">
        <f t="shared" si="36"/>
        <v>0.21334924145407264</v>
      </c>
      <c r="X576" s="12">
        <f t="shared" si="37"/>
        <v>1.1379474707257049E-2</v>
      </c>
      <c r="AC576" s="12" t="s">
        <v>181</v>
      </c>
      <c r="AD576" s="12" t="s">
        <v>215</v>
      </c>
      <c r="AE576" s="12" t="s">
        <v>409</v>
      </c>
      <c r="AF576" s="12" t="s">
        <v>410</v>
      </c>
      <c r="AG576" s="12" t="s">
        <v>373</v>
      </c>
      <c r="AH576" s="12" t="s">
        <v>374</v>
      </c>
      <c r="AI576" s="12" t="s">
        <v>375</v>
      </c>
      <c r="AJ576" s="12" t="s">
        <v>376</v>
      </c>
      <c r="AK576" s="12" t="s">
        <v>368</v>
      </c>
      <c r="AL576" s="12">
        <v>17</v>
      </c>
      <c r="AM576" s="12" t="s">
        <v>377</v>
      </c>
      <c r="AN576" s="12" t="s">
        <v>378</v>
      </c>
    </row>
    <row r="577" spans="1:40" ht="15" customHeight="1" x14ac:dyDescent="0.25">
      <c r="A577" s="12">
        <v>131080020</v>
      </c>
      <c r="B577" s="22" t="s">
        <v>589</v>
      </c>
      <c r="C577" s="12" t="s">
        <v>178</v>
      </c>
      <c r="D577" s="12" t="s">
        <v>187</v>
      </c>
      <c r="E577" s="12" t="s">
        <v>66</v>
      </c>
      <c r="F577" s="9" t="s">
        <v>215</v>
      </c>
      <c r="G577" s="9" t="s">
        <v>215</v>
      </c>
      <c r="H577" s="9" t="s">
        <v>8</v>
      </c>
      <c r="K577" s="12" t="s">
        <v>172</v>
      </c>
      <c r="L577" s="12">
        <v>45.136812999999997</v>
      </c>
      <c r="M577" s="12">
        <v>2.1457989999999998</v>
      </c>
      <c r="N577" s="11">
        <v>41236</v>
      </c>
      <c r="O577" s="6" t="s">
        <v>54</v>
      </c>
      <c r="P577" s="29">
        <v>26.900000000000002</v>
      </c>
      <c r="Q577" s="54" t="s">
        <v>161</v>
      </c>
      <c r="R577" s="12" t="s">
        <v>67</v>
      </c>
      <c r="S577" s="16" t="s">
        <v>601</v>
      </c>
      <c r="T577" s="53" t="s">
        <v>609</v>
      </c>
      <c r="U577" s="12">
        <f t="shared" si="34"/>
        <v>26.900000000000002</v>
      </c>
      <c r="V577" s="12">
        <f t="shared" si="35"/>
        <v>13.450000000000001</v>
      </c>
      <c r="W577" s="12">
        <f t="shared" si="36"/>
        <v>0.14869888475836429</v>
      </c>
      <c r="X577" s="12">
        <f t="shared" si="37"/>
        <v>5.5278395820953265E-3</v>
      </c>
      <c r="AA577" s="12"/>
      <c r="AC577" s="12" t="s">
        <v>179</v>
      </c>
      <c r="AD577" s="12" t="s">
        <v>215</v>
      </c>
      <c r="AE577" s="12" t="s">
        <v>409</v>
      </c>
      <c r="AF577" s="12" t="s">
        <v>410</v>
      </c>
      <c r="AG577" s="12" t="s">
        <v>373</v>
      </c>
      <c r="AH577" s="12" t="s">
        <v>374</v>
      </c>
      <c r="AI577" s="12" t="s">
        <v>375</v>
      </c>
      <c r="AJ577" s="12" t="s">
        <v>376</v>
      </c>
      <c r="AK577" s="12" t="s">
        <v>368</v>
      </c>
      <c r="AL577" s="12">
        <v>17</v>
      </c>
      <c r="AM577" s="12" t="s">
        <v>377</v>
      </c>
      <c r="AN577" s="12" t="s">
        <v>378</v>
      </c>
    </row>
    <row r="578" spans="1:40" ht="15" customHeight="1" x14ac:dyDescent="0.25">
      <c r="A578" s="12">
        <v>131080020</v>
      </c>
      <c r="B578" s="22" t="s">
        <v>589</v>
      </c>
      <c r="C578" s="12" t="s">
        <v>178</v>
      </c>
      <c r="D578" s="12" t="s">
        <v>187</v>
      </c>
      <c r="E578" s="12" t="s">
        <v>66</v>
      </c>
      <c r="F578" s="9" t="s">
        <v>215</v>
      </c>
      <c r="G578" s="9" t="s">
        <v>215</v>
      </c>
      <c r="H578" s="9" t="s">
        <v>8</v>
      </c>
      <c r="K578" s="12" t="s">
        <v>172</v>
      </c>
      <c r="L578" s="12">
        <v>45.136812999999997</v>
      </c>
      <c r="M578" s="12">
        <v>2.1457989999999998</v>
      </c>
      <c r="N578" s="11">
        <v>41236</v>
      </c>
      <c r="O578" s="6" t="s">
        <v>157</v>
      </c>
      <c r="P578" s="29">
        <v>28.6</v>
      </c>
      <c r="Q578" s="54" t="s">
        <v>161</v>
      </c>
      <c r="R578" s="12" t="s">
        <v>67</v>
      </c>
      <c r="S578" s="16" t="s">
        <v>601</v>
      </c>
      <c r="T578" s="53" t="s">
        <v>609</v>
      </c>
      <c r="U578" s="12">
        <f t="shared" ref="U578:U641" si="38">IF(Q578="",P578,P578)</f>
        <v>28.6</v>
      </c>
      <c r="V578" s="12">
        <f t="shared" ref="V578:V641" si="39">IF(Q578="",P578/2,Q578)</f>
        <v>14.3</v>
      </c>
      <c r="W578" s="12">
        <f t="shared" si="36"/>
        <v>0.13986013986013987</v>
      </c>
      <c r="X578" s="12">
        <f t="shared" si="37"/>
        <v>4.8902146804244706E-3</v>
      </c>
      <c r="AA578" s="12"/>
      <c r="AC578" s="12" t="s">
        <v>179</v>
      </c>
      <c r="AD578" s="12" t="s">
        <v>215</v>
      </c>
      <c r="AE578" s="12" t="s">
        <v>409</v>
      </c>
      <c r="AF578" s="12" t="s">
        <v>410</v>
      </c>
      <c r="AG578" s="12" t="s">
        <v>373</v>
      </c>
      <c r="AH578" s="12" t="s">
        <v>374</v>
      </c>
      <c r="AI578" s="12" t="s">
        <v>375</v>
      </c>
      <c r="AJ578" s="12" t="s">
        <v>376</v>
      </c>
      <c r="AK578" s="12" t="s">
        <v>368</v>
      </c>
      <c r="AL578" s="12">
        <v>17</v>
      </c>
      <c r="AM578" s="12" t="s">
        <v>377</v>
      </c>
      <c r="AN578" s="12" t="s">
        <v>378</v>
      </c>
    </row>
    <row r="579" spans="1:40" ht="15" customHeight="1" x14ac:dyDescent="0.25">
      <c r="A579" s="12">
        <v>131080020</v>
      </c>
      <c r="B579" s="22" t="s">
        <v>589</v>
      </c>
      <c r="C579" s="12" t="s">
        <v>178</v>
      </c>
      <c r="D579" s="12" t="s">
        <v>187</v>
      </c>
      <c r="E579" s="12" t="s">
        <v>66</v>
      </c>
      <c r="F579" s="9" t="s">
        <v>215</v>
      </c>
      <c r="G579" s="9" t="s">
        <v>215</v>
      </c>
      <c r="H579" s="9" t="s">
        <v>8</v>
      </c>
      <c r="K579" s="12" t="s">
        <v>172</v>
      </c>
      <c r="L579" s="12">
        <v>45.136812999999997</v>
      </c>
      <c r="M579" s="12">
        <v>2.1457989999999998</v>
      </c>
      <c r="N579" s="11">
        <v>41236</v>
      </c>
      <c r="O579" s="6" t="s">
        <v>17</v>
      </c>
      <c r="P579" s="29">
        <v>33.799999999999997</v>
      </c>
      <c r="Q579" s="54" t="s">
        <v>161</v>
      </c>
      <c r="R579" s="12" t="s">
        <v>67</v>
      </c>
      <c r="S579" s="16" t="s">
        <v>601</v>
      </c>
      <c r="T579" s="53" t="s">
        <v>609</v>
      </c>
      <c r="U579" s="12">
        <f t="shared" si="38"/>
        <v>33.799999999999997</v>
      </c>
      <c r="V579" s="12">
        <f t="shared" si="39"/>
        <v>16.899999999999999</v>
      </c>
      <c r="W579" s="12">
        <f t="shared" si="36"/>
        <v>0.1183431952662722</v>
      </c>
      <c r="X579" s="12">
        <f t="shared" si="37"/>
        <v>3.5012779664577577E-3</v>
      </c>
      <c r="AA579" s="12"/>
      <c r="AC579" s="12" t="s">
        <v>179</v>
      </c>
      <c r="AD579" s="12" t="s">
        <v>215</v>
      </c>
      <c r="AE579" s="12" t="s">
        <v>409</v>
      </c>
      <c r="AF579" s="12" t="s">
        <v>410</v>
      </c>
      <c r="AG579" s="12" t="s">
        <v>373</v>
      </c>
      <c r="AH579" s="12" t="s">
        <v>374</v>
      </c>
      <c r="AI579" s="12" t="s">
        <v>375</v>
      </c>
      <c r="AJ579" s="12" t="s">
        <v>376</v>
      </c>
      <c r="AK579" s="12" t="s">
        <v>368</v>
      </c>
      <c r="AL579" s="12">
        <v>17</v>
      </c>
      <c r="AM579" s="12" t="s">
        <v>377</v>
      </c>
      <c r="AN579" s="12" t="s">
        <v>378</v>
      </c>
    </row>
    <row r="580" spans="1:40" ht="15" customHeight="1" x14ac:dyDescent="0.25">
      <c r="A580" s="12">
        <v>131080020</v>
      </c>
      <c r="B580" s="22" t="s">
        <v>589</v>
      </c>
      <c r="C580" s="12" t="s">
        <v>178</v>
      </c>
      <c r="D580" s="12" t="s">
        <v>187</v>
      </c>
      <c r="E580" s="12" t="s">
        <v>66</v>
      </c>
      <c r="F580" s="9" t="s">
        <v>215</v>
      </c>
      <c r="G580" s="9" t="s">
        <v>215</v>
      </c>
      <c r="H580" s="9" t="s">
        <v>8</v>
      </c>
      <c r="K580" s="12" t="s">
        <v>172</v>
      </c>
      <c r="L580" s="12">
        <v>45.136812999999997</v>
      </c>
      <c r="M580" s="12">
        <v>2.1457989999999998</v>
      </c>
      <c r="N580" s="11">
        <v>41236</v>
      </c>
      <c r="O580" s="6" t="s">
        <v>20</v>
      </c>
      <c r="P580" s="29">
        <v>56.5</v>
      </c>
      <c r="Q580" s="54" t="s">
        <v>161</v>
      </c>
      <c r="R580" s="12" t="s">
        <v>67</v>
      </c>
      <c r="S580" s="16" t="s">
        <v>601</v>
      </c>
      <c r="T580" s="53" t="s">
        <v>609</v>
      </c>
      <c r="U580" s="12">
        <f t="shared" si="38"/>
        <v>56.5</v>
      </c>
      <c r="V580" s="12">
        <f t="shared" si="39"/>
        <v>28.25</v>
      </c>
      <c r="W580" s="12">
        <f t="shared" si="36"/>
        <v>7.0796460176991149E-2</v>
      </c>
      <c r="X580" s="12">
        <f t="shared" si="37"/>
        <v>1.2530346933980734E-3</v>
      </c>
      <c r="AA580" s="12"/>
      <c r="AC580" s="12" t="s">
        <v>179</v>
      </c>
      <c r="AD580" s="12" t="s">
        <v>215</v>
      </c>
      <c r="AE580" s="12" t="s">
        <v>409</v>
      </c>
      <c r="AF580" s="12" t="s">
        <v>410</v>
      </c>
      <c r="AG580" s="12" t="s">
        <v>373</v>
      </c>
      <c r="AH580" s="12" t="s">
        <v>374</v>
      </c>
      <c r="AI580" s="12" t="s">
        <v>375</v>
      </c>
      <c r="AJ580" s="12" t="s">
        <v>376</v>
      </c>
      <c r="AK580" s="12" t="s">
        <v>368</v>
      </c>
      <c r="AL580" s="12">
        <v>17</v>
      </c>
      <c r="AM580" s="12" t="s">
        <v>377</v>
      </c>
      <c r="AN580" s="12" t="s">
        <v>378</v>
      </c>
    </row>
    <row r="581" spans="1:40" ht="15" customHeight="1" x14ac:dyDescent="0.25">
      <c r="A581" s="12">
        <v>131080020</v>
      </c>
      <c r="B581" s="22" t="s">
        <v>589</v>
      </c>
      <c r="C581" s="12" t="s">
        <v>178</v>
      </c>
      <c r="D581" s="12" t="s">
        <v>187</v>
      </c>
      <c r="E581" s="12" t="s">
        <v>66</v>
      </c>
      <c r="F581" s="9" t="s">
        <v>215</v>
      </c>
      <c r="G581" s="9" t="s">
        <v>215</v>
      </c>
      <c r="H581" s="9" t="s">
        <v>8</v>
      </c>
      <c r="K581" s="12" t="s">
        <v>172</v>
      </c>
      <c r="L581" s="12">
        <v>45.136812999999997</v>
      </c>
      <c r="M581" s="12">
        <v>2.1457989999999998</v>
      </c>
      <c r="N581" s="11">
        <v>41236</v>
      </c>
      <c r="O581" s="6" t="s">
        <v>16</v>
      </c>
      <c r="P581" s="29">
        <v>60</v>
      </c>
      <c r="Q581" s="54" t="s">
        <v>161</v>
      </c>
      <c r="R581" s="12" t="s">
        <v>67</v>
      </c>
      <c r="S581" s="16" t="s">
        <v>601</v>
      </c>
      <c r="T581" s="53" t="s">
        <v>609</v>
      </c>
      <c r="U581" s="12">
        <f t="shared" si="38"/>
        <v>60</v>
      </c>
      <c r="V581" s="12">
        <f t="shared" si="39"/>
        <v>30</v>
      </c>
      <c r="W581" s="12">
        <f t="shared" si="36"/>
        <v>6.6666666666666666E-2</v>
      </c>
      <c r="X581" s="12">
        <f t="shared" si="37"/>
        <v>1.1111111111111111E-3</v>
      </c>
      <c r="AA581" s="12"/>
      <c r="AC581" s="12" t="s">
        <v>179</v>
      </c>
      <c r="AD581" s="12" t="s">
        <v>215</v>
      </c>
      <c r="AE581" s="12" t="s">
        <v>409</v>
      </c>
      <c r="AF581" s="12" t="s">
        <v>410</v>
      </c>
      <c r="AG581" s="12" t="s">
        <v>373</v>
      </c>
      <c r="AH581" s="12" t="s">
        <v>374</v>
      </c>
      <c r="AI581" s="12" t="s">
        <v>375</v>
      </c>
      <c r="AJ581" s="12" t="s">
        <v>376</v>
      </c>
      <c r="AK581" s="12" t="s">
        <v>368</v>
      </c>
      <c r="AL581" s="12">
        <v>17</v>
      </c>
      <c r="AM581" s="12" t="s">
        <v>377</v>
      </c>
      <c r="AN581" s="12" t="s">
        <v>378</v>
      </c>
    </row>
    <row r="582" spans="1:40" ht="15" customHeight="1" x14ac:dyDescent="0.25">
      <c r="A582" s="12">
        <v>131080020</v>
      </c>
      <c r="B582" s="22" t="s">
        <v>589</v>
      </c>
      <c r="C582" s="12" t="s">
        <v>178</v>
      </c>
      <c r="D582" s="12" t="s">
        <v>187</v>
      </c>
      <c r="E582" s="12" t="s">
        <v>66</v>
      </c>
      <c r="F582" s="9" t="s">
        <v>215</v>
      </c>
      <c r="G582" s="9" t="s">
        <v>215</v>
      </c>
      <c r="H582" s="9" t="s">
        <v>8</v>
      </c>
      <c r="K582" s="12" t="s">
        <v>172</v>
      </c>
      <c r="L582" s="12">
        <v>45.136812999999997</v>
      </c>
      <c r="M582" s="12">
        <v>2.1457989999999998</v>
      </c>
      <c r="N582" s="11">
        <v>41236</v>
      </c>
      <c r="O582" s="6" t="s">
        <v>52</v>
      </c>
      <c r="P582" s="29">
        <v>71.333687566418703</v>
      </c>
      <c r="Q582" s="54" t="s">
        <v>161</v>
      </c>
      <c r="R582" s="12" t="s">
        <v>165</v>
      </c>
      <c r="S582" s="16" t="s">
        <v>601</v>
      </c>
      <c r="T582" s="53" t="s">
        <v>609</v>
      </c>
      <c r="U582" s="12">
        <f t="shared" si="38"/>
        <v>71.333687566418703</v>
      </c>
      <c r="V582" s="12">
        <f t="shared" si="39"/>
        <v>35.666843783209352</v>
      </c>
      <c r="W582" s="12">
        <f t="shared" ref="W582:W645" si="40">U582/V582^2</f>
        <v>5.6074487895716951E-2</v>
      </c>
      <c r="X582" s="12">
        <f t="shared" ref="X582:X645" si="41">1/V582^2</f>
        <v>7.8608704819172663E-4</v>
      </c>
      <c r="AC582" s="12" t="s">
        <v>181</v>
      </c>
      <c r="AD582" s="12" t="s">
        <v>215</v>
      </c>
      <c r="AE582" s="12" t="s">
        <v>409</v>
      </c>
      <c r="AF582" s="12" t="s">
        <v>410</v>
      </c>
      <c r="AG582" s="12" t="s">
        <v>373</v>
      </c>
      <c r="AH582" s="12" t="s">
        <v>374</v>
      </c>
      <c r="AI582" s="12" t="s">
        <v>375</v>
      </c>
      <c r="AJ582" s="12" t="s">
        <v>376</v>
      </c>
      <c r="AK582" s="12" t="s">
        <v>368</v>
      </c>
      <c r="AL582" s="12">
        <v>17</v>
      </c>
      <c r="AM582" s="12" t="s">
        <v>377</v>
      </c>
      <c r="AN582" s="12" t="s">
        <v>378</v>
      </c>
    </row>
    <row r="583" spans="1:40" ht="15" customHeight="1" x14ac:dyDescent="0.25">
      <c r="A583" s="12">
        <v>131080020</v>
      </c>
      <c r="B583" s="22" t="s">
        <v>589</v>
      </c>
      <c r="C583" s="12" t="s">
        <v>178</v>
      </c>
      <c r="D583" s="12" t="s">
        <v>187</v>
      </c>
      <c r="E583" s="12" t="s">
        <v>66</v>
      </c>
      <c r="F583" s="9" t="s">
        <v>215</v>
      </c>
      <c r="G583" s="9" t="s">
        <v>215</v>
      </c>
      <c r="H583" s="9" t="s">
        <v>8</v>
      </c>
      <c r="K583" s="12" t="s">
        <v>172</v>
      </c>
      <c r="L583" s="12">
        <v>45.136812999999997</v>
      </c>
      <c r="M583" s="12">
        <v>2.1457989999999998</v>
      </c>
      <c r="N583" s="11">
        <v>41236</v>
      </c>
      <c r="O583" s="6" t="s">
        <v>63</v>
      </c>
      <c r="P583" s="29">
        <v>229</v>
      </c>
      <c r="Q583" s="12">
        <v>28.441800000000001</v>
      </c>
      <c r="R583" s="12" t="s">
        <v>69</v>
      </c>
      <c r="S583" s="48" t="s">
        <v>161</v>
      </c>
      <c r="T583" s="53" t="s">
        <v>609</v>
      </c>
      <c r="U583" s="12">
        <f t="shared" si="38"/>
        <v>229</v>
      </c>
      <c r="V583" s="12">
        <f t="shared" si="39"/>
        <v>28.441800000000001</v>
      </c>
      <c r="W583" s="12">
        <f t="shared" si="40"/>
        <v>0.28308791253226678</v>
      </c>
      <c r="X583" s="12">
        <f t="shared" si="41"/>
        <v>1.2361917577828243E-3</v>
      </c>
      <c r="AA583" s="12"/>
      <c r="AC583" s="12" t="s">
        <v>179</v>
      </c>
      <c r="AD583" s="12" t="s">
        <v>215</v>
      </c>
      <c r="AE583" s="12" t="s">
        <v>409</v>
      </c>
      <c r="AF583" s="12" t="s">
        <v>410</v>
      </c>
      <c r="AG583" s="12" t="s">
        <v>373</v>
      </c>
      <c r="AH583" s="12" t="s">
        <v>374</v>
      </c>
      <c r="AI583" s="12" t="s">
        <v>375</v>
      </c>
      <c r="AJ583" s="12" t="s">
        <v>376</v>
      </c>
      <c r="AK583" s="12" t="s">
        <v>368</v>
      </c>
      <c r="AL583" s="12">
        <v>17</v>
      </c>
      <c r="AM583" s="12" t="s">
        <v>377</v>
      </c>
      <c r="AN583" s="12" t="s">
        <v>378</v>
      </c>
    </row>
    <row r="584" spans="1:40" ht="15" customHeight="1" x14ac:dyDescent="0.25">
      <c r="A584" s="12">
        <v>131080020</v>
      </c>
      <c r="B584" s="22" t="s">
        <v>589</v>
      </c>
      <c r="C584" s="12" t="s">
        <v>178</v>
      </c>
      <c r="D584" s="12" t="s">
        <v>187</v>
      </c>
      <c r="E584" s="12" t="s">
        <v>51</v>
      </c>
      <c r="F584" s="9" t="s">
        <v>215</v>
      </c>
      <c r="G584" s="9" t="s">
        <v>215</v>
      </c>
      <c r="H584" s="9" t="s">
        <v>8</v>
      </c>
      <c r="K584" s="12" t="s">
        <v>172</v>
      </c>
      <c r="L584" s="12">
        <v>45.136812999999997</v>
      </c>
      <c r="M584" s="12">
        <v>2.1457989999999998</v>
      </c>
      <c r="N584" s="11">
        <v>41236</v>
      </c>
      <c r="O584" s="6" t="s">
        <v>52</v>
      </c>
      <c r="P584" s="29">
        <v>262.82956299044599</v>
      </c>
      <c r="Q584" s="54" t="s">
        <v>161</v>
      </c>
      <c r="R584" s="12" t="s">
        <v>53</v>
      </c>
      <c r="S584" s="16" t="s">
        <v>601</v>
      </c>
      <c r="T584" s="53" t="s">
        <v>609</v>
      </c>
      <c r="U584" s="12">
        <f t="shared" si="38"/>
        <v>262.82956299044599</v>
      </c>
      <c r="V584" s="12">
        <f t="shared" si="39"/>
        <v>131.414781495223</v>
      </c>
      <c r="W584" s="12">
        <f t="shared" si="40"/>
        <v>1.5218988132417212E-2</v>
      </c>
      <c r="X584" s="12">
        <f t="shared" si="41"/>
        <v>5.7904399943663989E-5</v>
      </c>
      <c r="AC584" s="12" t="s">
        <v>181</v>
      </c>
      <c r="AD584" s="12" t="s">
        <v>215</v>
      </c>
      <c r="AE584" s="12" t="s">
        <v>409</v>
      </c>
      <c r="AF584" s="12" t="s">
        <v>410</v>
      </c>
      <c r="AG584" s="12" t="s">
        <v>373</v>
      </c>
      <c r="AH584" s="12" t="s">
        <v>374</v>
      </c>
      <c r="AI584" s="12" t="s">
        <v>375</v>
      </c>
      <c r="AJ584" s="12" t="s">
        <v>376</v>
      </c>
      <c r="AK584" s="12" t="s">
        <v>368</v>
      </c>
      <c r="AL584" s="12">
        <v>17</v>
      </c>
      <c r="AM584" s="12" t="s">
        <v>377</v>
      </c>
      <c r="AN584" s="12" t="s">
        <v>378</v>
      </c>
    </row>
    <row r="585" spans="1:40" ht="15" customHeight="1" x14ac:dyDescent="0.25">
      <c r="A585" s="12">
        <v>131080020</v>
      </c>
      <c r="B585" s="22" t="s">
        <v>589</v>
      </c>
      <c r="C585" s="12" t="s">
        <v>178</v>
      </c>
      <c r="D585" s="12" t="s">
        <v>187</v>
      </c>
      <c r="E585" s="12" t="s">
        <v>66</v>
      </c>
      <c r="F585" s="9" t="s">
        <v>215</v>
      </c>
      <c r="G585" s="9" t="s">
        <v>215</v>
      </c>
      <c r="H585" s="9" t="s">
        <v>8</v>
      </c>
      <c r="K585" s="12" t="s">
        <v>172</v>
      </c>
      <c r="L585" s="12">
        <v>45.136812999999997</v>
      </c>
      <c r="M585" s="12">
        <v>2.1457989999999998</v>
      </c>
      <c r="N585" s="11">
        <v>41236</v>
      </c>
      <c r="O585" s="6" t="s">
        <v>65</v>
      </c>
      <c r="P585" s="29">
        <v>357</v>
      </c>
      <c r="Q585" s="54" t="s">
        <v>161</v>
      </c>
      <c r="R585" s="12" t="s">
        <v>67</v>
      </c>
      <c r="S585" s="16" t="s">
        <v>601</v>
      </c>
      <c r="T585" s="53" t="s">
        <v>609</v>
      </c>
      <c r="U585" s="12">
        <f t="shared" si="38"/>
        <v>357</v>
      </c>
      <c r="V585" s="12">
        <f t="shared" si="39"/>
        <v>178.5</v>
      </c>
      <c r="W585" s="12">
        <f t="shared" si="40"/>
        <v>1.1204481792717087E-2</v>
      </c>
      <c r="X585" s="12">
        <f t="shared" si="41"/>
        <v>3.1385103060832179E-5</v>
      </c>
      <c r="AC585" s="12" t="s">
        <v>179</v>
      </c>
      <c r="AD585" s="12" t="s">
        <v>215</v>
      </c>
      <c r="AE585" s="12" t="s">
        <v>409</v>
      </c>
      <c r="AF585" s="12" t="s">
        <v>410</v>
      </c>
      <c r="AG585" s="12" t="s">
        <v>373</v>
      </c>
      <c r="AH585" s="12" t="s">
        <v>374</v>
      </c>
      <c r="AI585" s="12" t="s">
        <v>375</v>
      </c>
      <c r="AJ585" s="12" t="s">
        <v>376</v>
      </c>
      <c r="AK585" s="12" t="s">
        <v>368</v>
      </c>
      <c r="AL585" s="12">
        <v>17</v>
      </c>
      <c r="AM585" s="12" t="s">
        <v>377</v>
      </c>
      <c r="AN585" s="12" t="s">
        <v>378</v>
      </c>
    </row>
    <row r="586" spans="1:40" ht="15" customHeight="1" x14ac:dyDescent="0.25">
      <c r="A586" s="12">
        <v>131080020</v>
      </c>
      <c r="B586" s="22" t="s">
        <v>589</v>
      </c>
      <c r="C586" s="12" t="s">
        <v>178</v>
      </c>
      <c r="D586" s="12" t="s">
        <v>187</v>
      </c>
      <c r="E586" s="12" t="s">
        <v>164</v>
      </c>
      <c r="F586" s="9" t="s">
        <v>215</v>
      </c>
      <c r="G586" s="9" t="s">
        <v>215</v>
      </c>
      <c r="H586" s="9" t="s">
        <v>8</v>
      </c>
      <c r="K586" s="12" t="s">
        <v>172</v>
      </c>
      <c r="L586" s="12">
        <v>45.136812999999997</v>
      </c>
      <c r="M586" s="12">
        <v>2.1457989999999998</v>
      </c>
      <c r="N586" s="11">
        <v>41236</v>
      </c>
      <c r="O586" s="6" t="s">
        <v>163</v>
      </c>
      <c r="P586" s="29">
        <v>389.1</v>
      </c>
      <c r="Q586" s="54" t="s">
        <v>161</v>
      </c>
      <c r="R586" s="12" t="s">
        <v>148</v>
      </c>
      <c r="S586" s="16" t="s">
        <v>601</v>
      </c>
      <c r="T586" s="53" t="s">
        <v>609</v>
      </c>
      <c r="U586" s="12">
        <f t="shared" si="38"/>
        <v>389.1</v>
      </c>
      <c r="V586" s="12">
        <f t="shared" si="39"/>
        <v>194.55</v>
      </c>
      <c r="W586" s="12">
        <f t="shared" si="40"/>
        <v>1.0280133641737341E-2</v>
      </c>
      <c r="X586" s="12">
        <f t="shared" si="41"/>
        <v>2.6420286922994964E-5</v>
      </c>
      <c r="AA586" s="12"/>
      <c r="AC586" s="12" t="s">
        <v>180</v>
      </c>
      <c r="AD586" s="12" t="s">
        <v>215</v>
      </c>
      <c r="AE586" s="12" t="s">
        <v>409</v>
      </c>
      <c r="AF586" s="12" t="s">
        <v>410</v>
      </c>
      <c r="AG586" s="12" t="s">
        <v>373</v>
      </c>
      <c r="AH586" s="12" t="s">
        <v>374</v>
      </c>
      <c r="AI586" s="12" t="s">
        <v>375</v>
      </c>
      <c r="AJ586" s="12" t="s">
        <v>376</v>
      </c>
      <c r="AK586" s="12" t="s">
        <v>368</v>
      </c>
      <c r="AL586" s="12">
        <v>17</v>
      </c>
      <c r="AM586" s="12" t="s">
        <v>377</v>
      </c>
      <c r="AN586" s="12" t="s">
        <v>378</v>
      </c>
    </row>
    <row r="587" spans="1:40" ht="15" customHeight="1" x14ac:dyDescent="0.25">
      <c r="A587" s="12">
        <v>131080020</v>
      </c>
      <c r="B587" s="22" t="s">
        <v>589</v>
      </c>
      <c r="C587" s="12" t="s">
        <v>178</v>
      </c>
      <c r="D587" s="12" t="s">
        <v>187</v>
      </c>
      <c r="E587" s="12" t="s">
        <v>66</v>
      </c>
      <c r="F587" s="9" t="s">
        <v>215</v>
      </c>
      <c r="G587" s="9" t="s">
        <v>215</v>
      </c>
      <c r="H587" s="9" t="s">
        <v>8</v>
      </c>
      <c r="K587" s="12" t="s">
        <v>172</v>
      </c>
      <c r="L587" s="12">
        <v>45.136812999999997</v>
      </c>
      <c r="M587" s="12">
        <v>2.1457989999999998</v>
      </c>
      <c r="N587" s="11">
        <v>41236</v>
      </c>
      <c r="O587" s="6" t="s">
        <v>14</v>
      </c>
      <c r="P587" s="29">
        <v>601</v>
      </c>
      <c r="Q587" s="54" t="s">
        <v>161</v>
      </c>
      <c r="R587" s="12" t="s">
        <v>67</v>
      </c>
      <c r="S587" s="16" t="s">
        <v>601</v>
      </c>
      <c r="T587" s="53" t="s">
        <v>609</v>
      </c>
      <c r="U587" s="12">
        <f t="shared" si="38"/>
        <v>601</v>
      </c>
      <c r="V587" s="12">
        <f t="shared" si="39"/>
        <v>300.5</v>
      </c>
      <c r="W587" s="12">
        <f t="shared" si="40"/>
        <v>6.6555740432612314E-3</v>
      </c>
      <c r="X587" s="12">
        <f t="shared" si="41"/>
        <v>1.1074166461333164E-5</v>
      </c>
      <c r="AA587" s="12"/>
      <c r="AC587" s="12" t="s">
        <v>179</v>
      </c>
      <c r="AD587" s="12" t="s">
        <v>215</v>
      </c>
      <c r="AE587" s="12" t="s">
        <v>409</v>
      </c>
      <c r="AF587" s="12" t="s">
        <v>410</v>
      </c>
      <c r="AG587" s="12" t="s">
        <v>373</v>
      </c>
      <c r="AH587" s="12" t="s">
        <v>374</v>
      </c>
      <c r="AI587" s="12" t="s">
        <v>375</v>
      </c>
      <c r="AJ587" s="12" t="s">
        <v>376</v>
      </c>
      <c r="AK587" s="12" t="s">
        <v>368</v>
      </c>
      <c r="AL587" s="12">
        <v>17</v>
      </c>
      <c r="AM587" s="12" t="s">
        <v>377</v>
      </c>
      <c r="AN587" s="12" t="s">
        <v>378</v>
      </c>
    </row>
    <row r="588" spans="1:40" ht="15" customHeight="1" x14ac:dyDescent="0.25">
      <c r="A588" s="12">
        <v>131080020</v>
      </c>
      <c r="B588" s="22" t="s">
        <v>589</v>
      </c>
      <c r="C588" s="12" t="s">
        <v>178</v>
      </c>
      <c r="D588" s="12" t="s">
        <v>187</v>
      </c>
      <c r="E588" s="12" t="s">
        <v>51</v>
      </c>
      <c r="F588" s="9" t="s">
        <v>215</v>
      </c>
      <c r="G588" s="9" t="s">
        <v>215</v>
      </c>
      <c r="H588" s="9" t="s">
        <v>8</v>
      </c>
      <c r="K588" s="12" t="s">
        <v>172</v>
      </c>
      <c r="L588" s="12">
        <v>45.136812999999997</v>
      </c>
      <c r="M588" s="12">
        <v>2.1457989999999998</v>
      </c>
      <c r="N588" s="11">
        <v>41236</v>
      </c>
      <c r="O588" s="6" t="s">
        <v>163</v>
      </c>
      <c r="P588" s="29">
        <v>752.80000000000007</v>
      </c>
      <c r="Q588" s="54" t="s">
        <v>161</v>
      </c>
      <c r="R588" s="12" t="s">
        <v>148</v>
      </c>
      <c r="S588" s="16" t="s">
        <v>601</v>
      </c>
      <c r="T588" s="53" t="s">
        <v>609</v>
      </c>
      <c r="U588" s="12">
        <f t="shared" si="38"/>
        <v>752.80000000000007</v>
      </c>
      <c r="V588" s="12">
        <f t="shared" si="39"/>
        <v>376.40000000000003</v>
      </c>
      <c r="W588" s="12">
        <f t="shared" si="40"/>
        <v>5.3134962805526037E-3</v>
      </c>
      <c r="X588" s="12">
        <f t="shared" si="41"/>
        <v>7.0583106808615871E-6</v>
      </c>
      <c r="AA588" s="12"/>
      <c r="AC588" s="12" t="s">
        <v>180</v>
      </c>
      <c r="AD588" s="12" t="s">
        <v>215</v>
      </c>
      <c r="AE588" s="12" t="s">
        <v>409</v>
      </c>
      <c r="AF588" s="12" t="s">
        <v>410</v>
      </c>
      <c r="AG588" s="12" t="s">
        <v>373</v>
      </c>
      <c r="AH588" s="12" t="s">
        <v>374</v>
      </c>
      <c r="AI588" s="12" t="s">
        <v>375</v>
      </c>
      <c r="AJ588" s="12" t="s">
        <v>376</v>
      </c>
      <c r="AK588" s="12" t="s">
        <v>368</v>
      </c>
      <c r="AL588" s="12">
        <v>17</v>
      </c>
      <c r="AM588" s="12" t="s">
        <v>377</v>
      </c>
      <c r="AN588" s="12" t="s">
        <v>378</v>
      </c>
    </row>
    <row r="589" spans="1:40" ht="15" customHeight="1" x14ac:dyDescent="0.25">
      <c r="A589" s="12">
        <v>131080020</v>
      </c>
      <c r="B589" s="22" t="s">
        <v>589</v>
      </c>
      <c r="C589" s="12" t="s">
        <v>178</v>
      </c>
      <c r="D589" s="12" t="s">
        <v>187</v>
      </c>
      <c r="E589" s="12" t="s">
        <v>164</v>
      </c>
      <c r="F589" s="9" t="s">
        <v>215</v>
      </c>
      <c r="G589" s="9" t="s">
        <v>215</v>
      </c>
      <c r="H589" s="9" t="s">
        <v>8</v>
      </c>
      <c r="K589" s="12" t="s">
        <v>172</v>
      </c>
      <c r="L589" s="12">
        <v>45.136812999999997</v>
      </c>
      <c r="M589" s="12">
        <v>2.1457989999999998</v>
      </c>
      <c r="N589" s="11">
        <v>41236</v>
      </c>
      <c r="O589" s="6" t="s">
        <v>163</v>
      </c>
      <c r="P589" s="29">
        <v>3045.7000000000003</v>
      </c>
      <c r="Q589" s="54" t="s">
        <v>161</v>
      </c>
      <c r="R589" s="12" t="s">
        <v>148</v>
      </c>
      <c r="S589" s="16" t="s">
        <v>601</v>
      </c>
      <c r="T589" s="53" t="s">
        <v>609</v>
      </c>
      <c r="U589" s="12">
        <f t="shared" si="38"/>
        <v>3045.7000000000003</v>
      </c>
      <c r="V589" s="12">
        <f t="shared" si="39"/>
        <v>1522.8500000000001</v>
      </c>
      <c r="W589" s="12">
        <f t="shared" si="40"/>
        <v>1.3133269855862362E-3</v>
      </c>
      <c r="X589" s="12">
        <f t="shared" si="41"/>
        <v>4.3120694276725746E-7</v>
      </c>
      <c r="AA589" s="12"/>
      <c r="AC589" s="12" t="s">
        <v>180</v>
      </c>
      <c r="AD589" s="12" t="s">
        <v>215</v>
      </c>
      <c r="AE589" s="12" t="s">
        <v>409</v>
      </c>
      <c r="AF589" s="12" t="s">
        <v>410</v>
      </c>
      <c r="AG589" s="12" t="s">
        <v>373</v>
      </c>
      <c r="AH589" s="12" t="s">
        <v>374</v>
      </c>
      <c r="AI589" s="12" t="s">
        <v>375</v>
      </c>
      <c r="AJ589" s="12" t="s">
        <v>376</v>
      </c>
      <c r="AK589" s="12" t="s">
        <v>368</v>
      </c>
      <c r="AL589" s="12">
        <v>17</v>
      </c>
      <c r="AM589" s="12" t="s">
        <v>377</v>
      </c>
      <c r="AN589" s="12" t="s">
        <v>378</v>
      </c>
    </row>
    <row r="590" spans="1:40" ht="15" customHeight="1" x14ac:dyDescent="0.25">
      <c r="A590" s="12">
        <v>131080020</v>
      </c>
      <c r="B590" s="22" t="s">
        <v>589</v>
      </c>
      <c r="C590" s="12" t="s">
        <v>178</v>
      </c>
      <c r="D590" s="12" t="s">
        <v>187</v>
      </c>
      <c r="E590" s="12" t="s">
        <v>66</v>
      </c>
      <c r="F590" s="9" t="s">
        <v>215</v>
      </c>
      <c r="G590" s="9" t="s">
        <v>215</v>
      </c>
      <c r="H590" s="9" t="s">
        <v>8</v>
      </c>
      <c r="K590" s="12" t="s">
        <v>172</v>
      </c>
      <c r="L590" s="12">
        <v>45.136812999999997</v>
      </c>
      <c r="M590" s="12">
        <v>2.1457989999999998</v>
      </c>
      <c r="N590" s="11">
        <v>41236</v>
      </c>
      <c r="O590" s="6" t="s">
        <v>10</v>
      </c>
      <c r="P590" s="29">
        <v>7100</v>
      </c>
      <c r="Q590" s="12">
        <v>881.82</v>
      </c>
      <c r="R590" s="12" t="s">
        <v>67</v>
      </c>
      <c r="S590" s="48" t="s">
        <v>161</v>
      </c>
      <c r="T590" s="53" t="s">
        <v>609</v>
      </c>
      <c r="U590" s="12">
        <f t="shared" si="38"/>
        <v>7100</v>
      </c>
      <c r="V590" s="12">
        <f t="shared" si="39"/>
        <v>881.82</v>
      </c>
      <c r="W590" s="12">
        <f t="shared" si="40"/>
        <v>9.130581967590012E-3</v>
      </c>
      <c r="X590" s="12">
        <f t="shared" si="41"/>
        <v>1.2859974602239453E-6</v>
      </c>
      <c r="AC590" s="12" t="s">
        <v>179</v>
      </c>
      <c r="AD590" s="12" t="s">
        <v>215</v>
      </c>
      <c r="AE590" s="12" t="s">
        <v>409</v>
      </c>
      <c r="AF590" s="12" t="s">
        <v>410</v>
      </c>
      <c r="AG590" s="12" t="s">
        <v>373</v>
      </c>
      <c r="AH590" s="12" t="s">
        <v>374</v>
      </c>
      <c r="AI590" s="12" t="s">
        <v>375</v>
      </c>
      <c r="AJ590" s="12" t="s">
        <v>376</v>
      </c>
      <c r="AK590" s="12" t="s">
        <v>368</v>
      </c>
      <c r="AL590" s="12">
        <v>17</v>
      </c>
      <c r="AM590" s="12" t="s">
        <v>377</v>
      </c>
      <c r="AN590" s="12" t="s">
        <v>378</v>
      </c>
    </row>
    <row r="591" spans="1:40" ht="15.75" customHeight="1" x14ac:dyDescent="0.25">
      <c r="A591" s="12">
        <v>131080021</v>
      </c>
      <c r="B591" s="12" t="s">
        <v>584</v>
      </c>
      <c r="C591" s="12" t="s">
        <v>585</v>
      </c>
      <c r="D591" s="12" t="s">
        <v>171</v>
      </c>
      <c r="E591" s="12" t="s">
        <v>66</v>
      </c>
      <c r="F591" s="10" t="s">
        <v>216</v>
      </c>
      <c r="G591" s="10" t="s">
        <v>216</v>
      </c>
      <c r="K591" s="12" t="s">
        <v>170</v>
      </c>
      <c r="L591" s="12">
        <v>45.169148999999997</v>
      </c>
      <c r="M591" s="12">
        <v>2.2004380000000001</v>
      </c>
      <c r="N591" s="11">
        <v>41317.4375</v>
      </c>
      <c r="O591" s="6" t="s">
        <v>22</v>
      </c>
      <c r="P591" s="29">
        <v>0.54900000000000004</v>
      </c>
      <c r="Q591" s="54" t="s">
        <v>161</v>
      </c>
      <c r="R591" s="15" t="s">
        <v>67</v>
      </c>
      <c r="S591" s="16" t="s">
        <v>601</v>
      </c>
      <c r="T591" s="53" t="s">
        <v>161</v>
      </c>
      <c r="U591" s="12">
        <f t="shared" si="38"/>
        <v>0.54900000000000004</v>
      </c>
      <c r="V591" s="12">
        <f t="shared" si="39"/>
        <v>0.27450000000000002</v>
      </c>
      <c r="W591" s="12">
        <f t="shared" si="40"/>
        <v>7.285974499089253</v>
      </c>
      <c r="X591" s="12">
        <f t="shared" si="41"/>
        <v>13.271356100344722</v>
      </c>
      <c r="Z591" s="12">
        <v>15</v>
      </c>
      <c r="AA591" s="12"/>
      <c r="AC591" s="12" t="s">
        <v>179</v>
      </c>
      <c r="AD591" s="12" t="s">
        <v>216</v>
      </c>
      <c r="AE591" s="12" t="s">
        <v>441</v>
      </c>
      <c r="AF591" s="12" t="s">
        <v>442</v>
      </c>
      <c r="AG591" s="12" t="s">
        <v>443</v>
      </c>
      <c r="AH591" s="12" t="s">
        <v>352</v>
      </c>
      <c r="AI591" s="12" t="s">
        <v>444</v>
      </c>
      <c r="AJ591" s="12" t="s">
        <v>445</v>
      </c>
      <c r="AK591" s="12" t="s">
        <v>368</v>
      </c>
      <c r="AL591" s="12" t="s">
        <v>446</v>
      </c>
      <c r="AM591" s="12" t="s">
        <v>347</v>
      </c>
      <c r="AN591" s="12" t="s">
        <v>447</v>
      </c>
    </row>
    <row r="592" spans="1:40" ht="15.75" customHeight="1" x14ac:dyDescent="0.25">
      <c r="A592" s="12">
        <v>131080021</v>
      </c>
      <c r="B592" s="12" t="s">
        <v>584</v>
      </c>
      <c r="C592" s="12" t="s">
        <v>585</v>
      </c>
      <c r="D592" s="12" t="s">
        <v>171</v>
      </c>
      <c r="E592" s="12" t="s">
        <v>66</v>
      </c>
      <c r="F592" s="10" t="s">
        <v>216</v>
      </c>
      <c r="G592" s="10" t="s">
        <v>216</v>
      </c>
      <c r="K592" s="12" t="s">
        <v>170</v>
      </c>
      <c r="L592" s="12">
        <v>45.169148999999997</v>
      </c>
      <c r="M592" s="12">
        <v>2.2004380000000001</v>
      </c>
      <c r="N592" s="11">
        <v>41317.4375</v>
      </c>
      <c r="O592" s="6" t="s">
        <v>19</v>
      </c>
      <c r="P592" s="29">
        <v>0.54970000000000008</v>
      </c>
      <c r="Q592" s="12">
        <v>0.2462656</v>
      </c>
      <c r="R592" s="15" t="s">
        <v>67</v>
      </c>
      <c r="S592" s="48" t="s">
        <v>161</v>
      </c>
      <c r="T592" s="53" t="s">
        <v>161</v>
      </c>
      <c r="U592" s="12">
        <f t="shared" si="38"/>
        <v>0.54970000000000008</v>
      </c>
      <c r="V592" s="12">
        <f t="shared" si="39"/>
        <v>0.2462656</v>
      </c>
      <c r="W592" s="12">
        <f t="shared" si="40"/>
        <v>9.0639653168889911</v>
      </c>
      <c r="X592" s="12">
        <f t="shared" si="41"/>
        <v>16.488930902108404</v>
      </c>
      <c r="Z592" s="12">
        <v>15</v>
      </c>
      <c r="AA592" s="12"/>
      <c r="AC592" s="12" t="s">
        <v>179</v>
      </c>
      <c r="AD592" s="12" t="s">
        <v>216</v>
      </c>
      <c r="AE592" s="12" t="s">
        <v>441</v>
      </c>
      <c r="AF592" s="12" t="s">
        <v>442</v>
      </c>
      <c r="AG592" s="12" t="s">
        <v>443</v>
      </c>
      <c r="AH592" s="12" t="s">
        <v>352</v>
      </c>
      <c r="AI592" s="12" t="s">
        <v>444</v>
      </c>
      <c r="AJ592" s="12" t="s">
        <v>445</v>
      </c>
      <c r="AK592" s="12" t="s">
        <v>368</v>
      </c>
      <c r="AL592" s="12" t="s">
        <v>446</v>
      </c>
      <c r="AM592" s="12" t="s">
        <v>347</v>
      </c>
      <c r="AN592" s="12" t="s">
        <v>447</v>
      </c>
    </row>
    <row r="593" spans="1:40" ht="15.75" customHeight="1" x14ac:dyDescent="0.25">
      <c r="A593" s="12">
        <v>131080021</v>
      </c>
      <c r="B593" s="12" t="s">
        <v>584</v>
      </c>
      <c r="C593" s="12" t="s">
        <v>585</v>
      </c>
      <c r="D593" s="12" t="s">
        <v>171</v>
      </c>
      <c r="E593" s="12" t="s">
        <v>66</v>
      </c>
      <c r="F593" s="10" t="s">
        <v>216</v>
      </c>
      <c r="G593" s="10" t="s">
        <v>216</v>
      </c>
      <c r="K593" s="12" t="s">
        <v>170</v>
      </c>
      <c r="L593" s="12">
        <v>45.169148999999997</v>
      </c>
      <c r="M593" s="12">
        <v>2.2004380000000001</v>
      </c>
      <c r="N593" s="11">
        <v>41317.4375</v>
      </c>
      <c r="O593" s="6" t="s">
        <v>21</v>
      </c>
      <c r="P593" s="29">
        <v>0.67600000000000005</v>
      </c>
      <c r="Q593" s="54" t="s">
        <v>161</v>
      </c>
      <c r="R593" s="15" t="s">
        <v>67</v>
      </c>
      <c r="S593" s="16" t="s">
        <v>601</v>
      </c>
      <c r="T593" s="53" t="s">
        <v>161</v>
      </c>
      <c r="U593" s="12">
        <f t="shared" si="38"/>
        <v>0.67600000000000005</v>
      </c>
      <c r="V593" s="12">
        <f t="shared" si="39"/>
        <v>0.33800000000000002</v>
      </c>
      <c r="W593" s="12">
        <f t="shared" si="40"/>
        <v>5.9171597633136095</v>
      </c>
      <c r="X593" s="12">
        <f t="shared" si="41"/>
        <v>8.7531949161443912</v>
      </c>
      <c r="Z593" s="12">
        <v>15</v>
      </c>
      <c r="AA593" s="12"/>
      <c r="AC593" s="12" t="s">
        <v>179</v>
      </c>
      <c r="AD593" s="12" t="s">
        <v>216</v>
      </c>
      <c r="AE593" s="12" t="s">
        <v>441</v>
      </c>
      <c r="AF593" s="12" t="s">
        <v>442</v>
      </c>
      <c r="AG593" s="12" t="s">
        <v>443</v>
      </c>
      <c r="AH593" s="12" t="s">
        <v>352</v>
      </c>
      <c r="AI593" s="12" t="s">
        <v>444</v>
      </c>
      <c r="AJ593" s="12" t="s">
        <v>445</v>
      </c>
      <c r="AK593" s="12" t="s">
        <v>368</v>
      </c>
      <c r="AL593" s="12" t="s">
        <v>446</v>
      </c>
      <c r="AM593" s="12" t="s">
        <v>347</v>
      </c>
      <c r="AN593" s="12" t="s">
        <v>447</v>
      </c>
    </row>
    <row r="594" spans="1:40" ht="15.75" customHeight="1" x14ac:dyDescent="0.25">
      <c r="A594" s="12">
        <v>131080021</v>
      </c>
      <c r="B594" s="12" t="s">
        <v>584</v>
      </c>
      <c r="C594" s="12" t="s">
        <v>585</v>
      </c>
      <c r="D594" s="12" t="s">
        <v>171</v>
      </c>
      <c r="E594" s="12" t="s">
        <v>66</v>
      </c>
      <c r="F594" s="10" t="s">
        <v>216</v>
      </c>
      <c r="G594" s="10" t="s">
        <v>216</v>
      </c>
      <c r="K594" s="12" t="s">
        <v>170</v>
      </c>
      <c r="L594" s="12">
        <v>45.169148999999997</v>
      </c>
      <c r="M594" s="12">
        <v>2.2004380000000001</v>
      </c>
      <c r="N594" s="11">
        <v>41317.4375</v>
      </c>
      <c r="O594" s="6" t="s">
        <v>57</v>
      </c>
      <c r="P594" s="29">
        <v>0.68600000000000005</v>
      </c>
      <c r="Q594" s="54" t="s">
        <v>161</v>
      </c>
      <c r="R594" s="15" t="s">
        <v>67</v>
      </c>
      <c r="S594" s="16" t="s">
        <v>601</v>
      </c>
      <c r="T594" s="53" t="s">
        <v>161</v>
      </c>
      <c r="U594" s="12">
        <f t="shared" si="38"/>
        <v>0.68600000000000005</v>
      </c>
      <c r="V594" s="12">
        <f t="shared" si="39"/>
        <v>0.34300000000000003</v>
      </c>
      <c r="W594" s="12">
        <f t="shared" si="40"/>
        <v>5.8309037900874632</v>
      </c>
      <c r="X594" s="12">
        <f t="shared" si="41"/>
        <v>8.4998597523140855</v>
      </c>
      <c r="Z594" s="12">
        <v>15</v>
      </c>
      <c r="AA594" s="12"/>
      <c r="AC594" s="12" t="s">
        <v>179</v>
      </c>
      <c r="AD594" s="12" t="s">
        <v>216</v>
      </c>
      <c r="AE594" s="12" t="s">
        <v>441</v>
      </c>
      <c r="AF594" s="12" t="s">
        <v>442</v>
      </c>
      <c r="AG594" s="12" t="s">
        <v>443</v>
      </c>
      <c r="AH594" s="12" t="s">
        <v>352</v>
      </c>
      <c r="AI594" s="12" t="s">
        <v>444</v>
      </c>
      <c r="AJ594" s="12" t="s">
        <v>445</v>
      </c>
      <c r="AK594" s="12" t="s">
        <v>368</v>
      </c>
      <c r="AL594" s="12" t="s">
        <v>446</v>
      </c>
      <c r="AM594" s="12" t="s">
        <v>347</v>
      </c>
      <c r="AN594" s="12" t="s">
        <v>447</v>
      </c>
    </row>
    <row r="595" spans="1:40" ht="15.75" customHeight="1" x14ac:dyDescent="0.25">
      <c r="A595" s="12">
        <v>131080021</v>
      </c>
      <c r="B595" s="12" t="s">
        <v>584</v>
      </c>
      <c r="C595" s="12" t="s">
        <v>585</v>
      </c>
      <c r="D595" s="12" t="s">
        <v>171</v>
      </c>
      <c r="E595" s="12" t="s">
        <v>66</v>
      </c>
      <c r="F595" s="10" t="s">
        <v>216</v>
      </c>
      <c r="G595" s="10" t="s">
        <v>216</v>
      </c>
      <c r="K595" s="12" t="s">
        <v>170</v>
      </c>
      <c r="L595" s="12">
        <v>45.169148999999997</v>
      </c>
      <c r="M595" s="12">
        <v>2.2004380000000001</v>
      </c>
      <c r="N595" s="11">
        <v>41317.4375</v>
      </c>
      <c r="O595" s="6" t="s">
        <v>12</v>
      </c>
      <c r="P595" s="29">
        <v>0.82600000000000007</v>
      </c>
      <c r="Q595" s="54" t="s">
        <v>161</v>
      </c>
      <c r="R595" s="15" t="s">
        <v>67</v>
      </c>
      <c r="S595" s="16" t="s">
        <v>601</v>
      </c>
      <c r="T595" s="53" t="s">
        <v>161</v>
      </c>
      <c r="U595" s="12">
        <f t="shared" si="38"/>
        <v>0.82600000000000007</v>
      </c>
      <c r="V595" s="12">
        <f t="shared" si="39"/>
        <v>0.41300000000000003</v>
      </c>
      <c r="W595" s="12">
        <f t="shared" si="40"/>
        <v>4.8426150121065374</v>
      </c>
      <c r="X595" s="12">
        <f t="shared" si="41"/>
        <v>5.8627300388698993</v>
      </c>
      <c r="Z595" s="12">
        <v>15</v>
      </c>
      <c r="AA595" s="12"/>
      <c r="AC595" s="12" t="s">
        <v>179</v>
      </c>
      <c r="AD595" s="12" t="s">
        <v>216</v>
      </c>
      <c r="AE595" s="12" t="s">
        <v>441</v>
      </c>
      <c r="AF595" s="12" t="s">
        <v>442</v>
      </c>
      <c r="AG595" s="12" t="s">
        <v>443</v>
      </c>
      <c r="AH595" s="12" t="s">
        <v>352</v>
      </c>
      <c r="AI595" s="12" t="s">
        <v>444</v>
      </c>
      <c r="AJ595" s="12" t="s">
        <v>445</v>
      </c>
      <c r="AK595" s="12" t="s">
        <v>368</v>
      </c>
      <c r="AL595" s="12" t="s">
        <v>446</v>
      </c>
      <c r="AM595" s="12" t="s">
        <v>347</v>
      </c>
      <c r="AN595" s="12" t="s">
        <v>447</v>
      </c>
    </row>
    <row r="596" spans="1:40" ht="15.75" customHeight="1" x14ac:dyDescent="0.25">
      <c r="A596" s="12">
        <v>131080021</v>
      </c>
      <c r="B596" s="12" t="s">
        <v>584</v>
      </c>
      <c r="C596" s="12" t="s">
        <v>585</v>
      </c>
      <c r="D596" s="12" t="s">
        <v>171</v>
      </c>
      <c r="E596" s="12" t="s">
        <v>66</v>
      </c>
      <c r="F596" s="10" t="s">
        <v>216</v>
      </c>
      <c r="G596" s="10" t="s">
        <v>216</v>
      </c>
      <c r="K596" s="12" t="s">
        <v>170</v>
      </c>
      <c r="L596" s="12">
        <v>45.169148999999997</v>
      </c>
      <c r="M596" s="12">
        <v>2.2004380000000001</v>
      </c>
      <c r="N596" s="11">
        <v>41317.4375</v>
      </c>
      <c r="O596" s="6" t="s">
        <v>61</v>
      </c>
      <c r="P596" s="29">
        <v>0.95300000000000007</v>
      </c>
      <c r="Q596" s="54" t="s">
        <v>161</v>
      </c>
      <c r="R596" s="15" t="s">
        <v>67</v>
      </c>
      <c r="S596" s="16" t="s">
        <v>601</v>
      </c>
      <c r="T596" s="53" t="s">
        <v>161</v>
      </c>
      <c r="U596" s="12">
        <f t="shared" si="38"/>
        <v>0.95300000000000007</v>
      </c>
      <c r="V596" s="12">
        <f t="shared" si="39"/>
        <v>0.47650000000000003</v>
      </c>
      <c r="W596" s="12">
        <f t="shared" si="40"/>
        <v>4.1972717733473237</v>
      </c>
      <c r="X596" s="12">
        <f t="shared" si="41"/>
        <v>4.4042725848345476</v>
      </c>
      <c r="Z596" s="12">
        <v>15</v>
      </c>
      <c r="AA596" s="12"/>
      <c r="AC596" s="12" t="s">
        <v>179</v>
      </c>
      <c r="AD596" s="12" t="s">
        <v>216</v>
      </c>
      <c r="AE596" s="12" t="s">
        <v>441</v>
      </c>
      <c r="AF596" s="12" t="s">
        <v>442</v>
      </c>
      <c r="AG596" s="12" t="s">
        <v>443</v>
      </c>
      <c r="AH596" s="12" t="s">
        <v>352</v>
      </c>
      <c r="AI596" s="12" t="s">
        <v>444</v>
      </c>
      <c r="AJ596" s="12" t="s">
        <v>445</v>
      </c>
      <c r="AK596" s="12" t="s">
        <v>368</v>
      </c>
      <c r="AL596" s="12" t="s">
        <v>446</v>
      </c>
      <c r="AM596" s="12" t="s">
        <v>347</v>
      </c>
      <c r="AN596" s="12" t="s">
        <v>447</v>
      </c>
    </row>
    <row r="597" spans="1:40" ht="15.75" customHeight="1" x14ac:dyDescent="0.25">
      <c r="A597" s="12">
        <v>131080021</v>
      </c>
      <c r="B597" s="12" t="s">
        <v>584</v>
      </c>
      <c r="C597" s="12" t="s">
        <v>585</v>
      </c>
      <c r="D597" s="12" t="s">
        <v>171</v>
      </c>
      <c r="E597" s="12" t="s">
        <v>66</v>
      </c>
      <c r="F597" s="10" t="s">
        <v>216</v>
      </c>
      <c r="G597" s="10" t="s">
        <v>216</v>
      </c>
      <c r="K597" s="12" t="s">
        <v>170</v>
      </c>
      <c r="L597" s="12">
        <v>45.169148999999997</v>
      </c>
      <c r="M597" s="12">
        <v>2.2004380000000001</v>
      </c>
      <c r="N597" s="11">
        <v>41317.4375</v>
      </c>
      <c r="O597" s="6" t="s">
        <v>159</v>
      </c>
      <c r="P597" s="29">
        <v>1.0720000000000001</v>
      </c>
      <c r="Q597" s="12">
        <v>0.57887999999999995</v>
      </c>
      <c r="R597" s="12" t="s">
        <v>67</v>
      </c>
      <c r="S597" s="48" t="s">
        <v>161</v>
      </c>
      <c r="T597" s="53" t="s">
        <v>161</v>
      </c>
      <c r="U597" s="12">
        <f t="shared" si="38"/>
        <v>1.0720000000000001</v>
      </c>
      <c r="V597" s="12">
        <f t="shared" si="39"/>
        <v>0.57887999999999995</v>
      </c>
      <c r="W597" s="12">
        <f t="shared" si="40"/>
        <v>3.1990254488872516</v>
      </c>
      <c r="X597" s="12">
        <f t="shared" si="41"/>
        <v>2.9841655306784061</v>
      </c>
      <c r="Z597" s="12">
        <v>15</v>
      </c>
      <c r="AA597" s="12"/>
      <c r="AC597" s="12" t="s">
        <v>179</v>
      </c>
      <c r="AD597" s="12" t="s">
        <v>216</v>
      </c>
      <c r="AE597" s="12" t="s">
        <v>441</v>
      </c>
      <c r="AF597" s="12" t="s">
        <v>442</v>
      </c>
      <c r="AG597" s="12" t="s">
        <v>443</v>
      </c>
      <c r="AH597" s="12" t="s">
        <v>352</v>
      </c>
      <c r="AI597" s="12" t="s">
        <v>444</v>
      </c>
      <c r="AJ597" s="12" t="s">
        <v>445</v>
      </c>
      <c r="AK597" s="12" t="s">
        <v>368</v>
      </c>
      <c r="AL597" s="12" t="s">
        <v>446</v>
      </c>
      <c r="AM597" s="12" t="s">
        <v>347</v>
      </c>
      <c r="AN597" s="12" t="s">
        <v>447</v>
      </c>
    </row>
    <row r="598" spans="1:40" ht="15.75" customHeight="1" x14ac:dyDescent="0.25">
      <c r="A598" s="12">
        <v>131080021</v>
      </c>
      <c r="B598" s="12" t="s">
        <v>584</v>
      </c>
      <c r="C598" s="12" t="s">
        <v>585</v>
      </c>
      <c r="D598" s="12" t="s">
        <v>171</v>
      </c>
      <c r="E598" s="12" t="s">
        <v>66</v>
      </c>
      <c r="F598" s="10" t="s">
        <v>216</v>
      </c>
      <c r="G598" s="10" t="s">
        <v>216</v>
      </c>
      <c r="K598" s="12" t="s">
        <v>170</v>
      </c>
      <c r="L598" s="12">
        <v>45.169148999999997</v>
      </c>
      <c r="M598" s="12">
        <v>2.2004380000000001</v>
      </c>
      <c r="N598" s="11">
        <v>41317.4375</v>
      </c>
      <c r="O598" s="6" t="s">
        <v>55</v>
      </c>
      <c r="P598" s="29">
        <v>1.17</v>
      </c>
      <c r="Q598" s="54" t="s">
        <v>161</v>
      </c>
      <c r="R598" s="15" t="s">
        <v>67</v>
      </c>
      <c r="S598" s="16" t="s">
        <v>601</v>
      </c>
      <c r="T598" s="53" t="s">
        <v>161</v>
      </c>
      <c r="U598" s="12">
        <f t="shared" si="38"/>
        <v>1.17</v>
      </c>
      <c r="V598" s="12">
        <f t="shared" si="39"/>
        <v>0.58499999999999996</v>
      </c>
      <c r="W598" s="12">
        <f t="shared" si="40"/>
        <v>3.4188034188034191</v>
      </c>
      <c r="X598" s="12">
        <f t="shared" si="41"/>
        <v>2.9220542041054864</v>
      </c>
      <c r="Z598" s="12">
        <v>15</v>
      </c>
      <c r="AA598" s="12"/>
      <c r="AC598" s="12" t="s">
        <v>179</v>
      </c>
      <c r="AD598" s="12" t="s">
        <v>216</v>
      </c>
      <c r="AE598" s="12" t="s">
        <v>441</v>
      </c>
      <c r="AF598" s="12" t="s">
        <v>442</v>
      </c>
      <c r="AG598" s="12" t="s">
        <v>443</v>
      </c>
      <c r="AH598" s="12" t="s">
        <v>352</v>
      </c>
      <c r="AI598" s="12" t="s">
        <v>444</v>
      </c>
      <c r="AJ598" s="12" t="s">
        <v>445</v>
      </c>
      <c r="AK598" s="12" t="s">
        <v>368</v>
      </c>
      <c r="AL598" s="12" t="s">
        <v>446</v>
      </c>
      <c r="AM598" s="12" t="s">
        <v>347</v>
      </c>
      <c r="AN598" s="12" t="s">
        <v>447</v>
      </c>
    </row>
    <row r="599" spans="1:40" ht="15.75" customHeight="1" x14ac:dyDescent="0.25">
      <c r="A599" s="12">
        <v>131080021</v>
      </c>
      <c r="B599" s="12" t="s">
        <v>584</v>
      </c>
      <c r="C599" s="12" t="s">
        <v>585</v>
      </c>
      <c r="D599" s="12" t="s">
        <v>171</v>
      </c>
      <c r="E599" s="12" t="s">
        <v>51</v>
      </c>
      <c r="F599" s="10" t="s">
        <v>216</v>
      </c>
      <c r="G599" s="10" t="s">
        <v>216</v>
      </c>
      <c r="K599" s="12" t="s">
        <v>170</v>
      </c>
      <c r="L599" s="12">
        <v>45.169148999999997</v>
      </c>
      <c r="M599" s="12">
        <v>2.2004380000000001</v>
      </c>
      <c r="N599" s="11">
        <v>41317.4375</v>
      </c>
      <c r="O599" s="6" t="s">
        <v>70</v>
      </c>
      <c r="P599" s="29">
        <v>1.4080000000000001</v>
      </c>
      <c r="Q599" s="54" t="s">
        <v>161</v>
      </c>
      <c r="R599" s="15" t="s">
        <v>11</v>
      </c>
      <c r="S599" s="16" t="s">
        <v>601</v>
      </c>
      <c r="T599" s="53" t="s">
        <v>161</v>
      </c>
      <c r="U599" s="12">
        <f t="shared" si="38"/>
        <v>1.4080000000000001</v>
      </c>
      <c r="V599" s="12">
        <f t="shared" si="39"/>
        <v>0.70400000000000007</v>
      </c>
      <c r="W599" s="12">
        <f t="shared" si="40"/>
        <v>2.8409090909090904</v>
      </c>
      <c r="X599" s="12">
        <f t="shared" si="41"/>
        <v>2.0176911157024788</v>
      </c>
      <c r="Z599" s="12">
        <v>15</v>
      </c>
      <c r="AA599" s="12"/>
      <c r="AC599" s="12" t="s">
        <v>182</v>
      </c>
      <c r="AD599" s="12" t="s">
        <v>216</v>
      </c>
      <c r="AE599" s="12" t="s">
        <v>441</v>
      </c>
      <c r="AF599" s="12" t="s">
        <v>442</v>
      </c>
      <c r="AG599" s="12" t="s">
        <v>443</v>
      </c>
      <c r="AH599" s="12" t="s">
        <v>352</v>
      </c>
      <c r="AI599" s="12" t="s">
        <v>444</v>
      </c>
      <c r="AJ599" s="12" t="s">
        <v>445</v>
      </c>
      <c r="AK599" s="12" t="s">
        <v>368</v>
      </c>
      <c r="AL599" s="12" t="s">
        <v>446</v>
      </c>
      <c r="AM599" s="12" t="s">
        <v>347</v>
      </c>
      <c r="AN599" s="12" t="s">
        <v>447</v>
      </c>
    </row>
    <row r="600" spans="1:40" ht="15.75" customHeight="1" x14ac:dyDescent="0.25">
      <c r="A600" s="12">
        <v>131080021</v>
      </c>
      <c r="B600" s="12" t="s">
        <v>584</v>
      </c>
      <c r="C600" s="12" t="s">
        <v>585</v>
      </c>
      <c r="D600" s="12" t="s">
        <v>171</v>
      </c>
      <c r="E600" s="12" t="s">
        <v>66</v>
      </c>
      <c r="F600" s="10" t="s">
        <v>216</v>
      </c>
      <c r="G600" s="10" t="s">
        <v>216</v>
      </c>
      <c r="K600" s="12" t="s">
        <v>170</v>
      </c>
      <c r="L600" s="12">
        <v>45.169148999999997</v>
      </c>
      <c r="M600" s="12">
        <v>2.2004380000000001</v>
      </c>
      <c r="N600" s="11">
        <v>41317.4375</v>
      </c>
      <c r="O600" s="6" t="s">
        <v>15</v>
      </c>
      <c r="P600" s="29">
        <v>1.47</v>
      </c>
      <c r="Q600" s="54" t="s">
        <v>161</v>
      </c>
      <c r="R600" s="12" t="s">
        <v>67</v>
      </c>
      <c r="S600" s="16" t="s">
        <v>601</v>
      </c>
      <c r="T600" s="53" t="s">
        <v>161</v>
      </c>
      <c r="U600" s="12">
        <f t="shared" si="38"/>
        <v>1.47</v>
      </c>
      <c r="V600" s="12">
        <f t="shared" si="39"/>
        <v>0.73499999999999999</v>
      </c>
      <c r="W600" s="12">
        <f t="shared" si="40"/>
        <v>2.72108843537415</v>
      </c>
      <c r="X600" s="12">
        <f t="shared" si="41"/>
        <v>1.8510805682817346</v>
      </c>
      <c r="Z600" s="12">
        <v>15</v>
      </c>
      <c r="AA600" s="12"/>
      <c r="AC600" s="12" t="s">
        <v>179</v>
      </c>
      <c r="AD600" s="12" t="s">
        <v>216</v>
      </c>
      <c r="AE600" s="12" t="s">
        <v>441</v>
      </c>
      <c r="AF600" s="12" t="s">
        <v>442</v>
      </c>
      <c r="AG600" s="12" t="s">
        <v>443</v>
      </c>
      <c r="AH600" s="12" t="s">
        <v>352</v>
      </c>
      <c r="AI600" s="12" t="s">
        <v>444</v>
      </c>
      <c r="AJ600" s="12" t="s">
        <v>445</v>
      </c>
      <c r="AK600" s="12" t="s">
        <v>368</v>
      </c>
      <c r="AL600" s="12" t="s">
        <v>446</v>
      </c>
      <c r="AM600" s="12" t="s">
        <v>347</v>
      </c>
      <c r="AN600" s="12" t="s">
        <v>447</v>
      </c>
    </row>
    <row r="601" spans="1:40" ht="15.75" customHeight="1" x14ac:dyDescent="0.25">
      <c r="A601" s="12">
        <v>131080021</v>
      </c>
      <c r="B601" s="12" t="s">
        <v>584</v>
      </c>
      <c r="C601" s="12" t="s">
        <v>585</v>
      </c>
      <c r="D601" s="12" t="s">
        <v>171</v>
      </c>
      <c r="E601" s="12" t="s">
        <v>66</v>
      </c>
      <c r="F601" s="10" t="s">
        <v>216</v>
      </c>
      <c r="G601" s="10" t="s">
        <v>216</v>
      </c>
      <c r="K601" s="12" t="s">
        <v>170</v>
      </c>
      <c r="L601" s="12">
        <v>45.169148999999997</v>
      </c>
      <c r="M601" s="12">
        <v>2.2004380000000001</v>
      </c>
      <c r="N601" s="11">
        <v>41317.4375</v>
      </c>
      <c r="O601" s="6" t="s">
        <v>56</v>
      </c>
      <c r="P601" s="29">
        <v>1.84</v>
      </c>
      <c r="Q601" s="54" t="s">
        <v>161</v>
      </c>
      <c r="R601" s="15" t="s">
        <v>67</v>
      </c>
      <c r="S601" s="16" t="s">
        <v>601</v>
      </c>
      <c r="T601" s="53" t="s">
        <v>161</v>
      </c>
      <c r="U601" s="12">
        <f t="shared" si="38"/>
        <v>1.84</v>
      </c>
      <c r="V601" s="12">
        <f t="shared" si="39"/>
        <v>0.92</v>
      </c>
      <c r="W601" s="12">
        <f t="shared" si="40"/>
        <v>2.1739130434782608</v>
      </c>
      <c r="X601" s="12">
        <f t="shared" si="41"/>
        <v>1.1814744801512287</v>
      </c>
      <c r="Z601" s="12">
        <v>15</v>
      </c>
      <c r="AA601" s="12"/>
      <c r="AC601" s="12" t="s">
        <v>179</v>
      </c>
      <c r="AD601" s="12" t="s">
        <v>216</v>
      </c>
      <c r="AE601" s="12" t="s">
        <v>441</v>
      </c>
      <c r="AF601" s="12" t="s">
        <v>442</v>
      </c>
      <c r="AG601" s="12" t="s">
        <v>443</v>
      </c>
      <c r="AH601" s="12" t="s">
        <v>352</v>
      </c>
      <c r="AI601" s="12" t="s">
        <v>444</v>
      </c>
      <c r="AJ601" s="12" t="s">
        <v>445</v>
      </c>
      <c r="AK601" s="12" t="s">
        <v>368</v>
      </c>
      <c r="AL601" s="12" t="s">
        <v>446</v>
      </c>
      <c r="AM601" s="12" t="s">
        <v>347</v>
      </c>
      <c r="AN601" s="12" t="s">
        <v>447</v>
      </c>
    </row>
    <row r="602" spans="1:40" ht="15.75" customHeight="1" x14ac:dyDescent="0.25">
      <c r="A602" s="12">
        <v>131080021</v>
      </c>
      <c r="B602" s="12" t="s">
        <v>584</v>
      </c>
      <c r="C602" s="12" t="s">
        <v>585</v>
      </c>
      <c r="D602" s="12" t="s">
        <v>171</v>
      </c>
      <c r="E602" s="12" t="s">
        <v>66</v>
      </c>
      <c r="F602" s="10" t="s">
        <v>216</v>
      </c>
      <c r="G602" s="10" t="s">
        <v>216</v>
      </c>
      <c r="K602" s="12" t="s">
        <v>170</v>
      </c>
      <c r="L602" s="12">
        <v>45.169148999999997</v>
      </c>
      <c r="M602" s="12">
        <v>2.2004380000000001</v>
      </c>
      <c r="N602" s="11">
        <v>41317.4375</v>
      </c>
      <c r="O602" s="6" t="s">
        <v>62</v>
      </c>
      <c r="P602" s="29">
        <v>1.95</v>
      </c>
      <c r="Q602" s="54" t="s">
        <v>161</v>
      </c>
      <c r="R602" s="12" t="s">
        <v>67</v>
      </c>
      <c r="S602" s="16" t="s">
        <v>601</v>
      </c>
      <c r="T602" s="53" t="s">
        <v>161</v>
      </c>
      <c r="U602" s="12">
        <f t="shared" si="38"/>
        <v>1.95</v>
      </c>
      <c r="V602" s="12">
        <f t="shared" si="39"/>
        <v>0.97499999999999998</v>
      </c>
      <c r="W602" s="12">
        <f t="shared" si="40"/>
        <v>2.0512820512820515</v>
      </c>
      <c r="X602" s="12">
        <f t="shared" si="41"/>
        <v>1.051939513477975</v>
      </c>
      <c r="Z602" s="12">
        <v>15</v>
      </c>
      <c r="AA602" s="12"/>
      <c r="AC602" s="12" t="s">
        <v>179</v>
      </c>
      <c r="AD602" s="12" t="s">
        <v>216</v>
      </c>
      <c r="AE602" s="12" t="s">
        <v>441</v>
      </c>
      <c r="AF602" s="12" t="s">
        <v>442</v>
      </c>
      <c r="AG602" s="12" t="s">
        <v>443</v>
      </c>
      <c r="AH602" s="12" t="s">
        <v>352</v>
      </c>
      <c r="AI602" s="12" t="s">
        <v>444</v>
      </c>
      <c r="AJ602" s="12" t="s">
        <v>445</v>
      </c>
      <c r="AK602" s="12" t="s">
        <v>368</v>
      </c>
      <c r="AL602" s="12" t="s">
        <v>446</v>
      </c>
      <c r="AM602" s="12" t="s">
        <v>347</v>
      </c>
      <c r="AN602" s="12" t="s">
        <v>447</v>
      </c>
    </row>
    <row r="603" spans="1:40" ht="15" customHeight="1" x14ac:dyDescent="0.25">
      <c r="A603" s="12">
        <v>131080021</v>
      </c>
      <c r="B603" s="12" t="s">
        <v>584</v>
      </c>
      <c r="C603" s="12" t="s">
        <v>585</v>
      </c>
      <c r="D603" s="12" t="s">
        <v>171</v>
      </c>
      <c r="E603" s="12" t="s">
        <v>51</v>
      </c>
      <c r="F603" s="10" t="s">
        <v>216</v>
      </c>
      <c r="G603" s="10" t="s">
        <v>216</v>
      </c>
      <c r="K603" s="12" t="s">
        <v>170</v>
      </c>
      <c r="L603" s="12">
        <v>45.169148999999997</v>
      </c>
      <c r="M603" s="12">
        <v>2.2004380000000001</v>
      </c>
      <c r="N603" s="11">
        <v>41317.4375</v>
      </c>
      <c r="O603" s="6" t="s">
        <v>167</v>
      </c>
      <c r="P603" s="29">
        <v>2.0220599999999997</v>
      </c>
      <c r="Q603" s="54" t="s">
        <v>161</v>
      </c>
      <c r="R603" s="15" t="s">
        <v>148</v>
      </c>
      <c r="S603" s="16" t="s">
        <v>601</v>
      </c>
      <c r="T603" s="53" t="s">
        <v>161</v>
      </c>
      <c r="U603" s="12">
        <f t="shared" si="38"/>
        <v>2.0220599999999997</v>
      </c>
      <c r="V603" s="12">
        <f t="shared" si="39"/>
        <v>1.0110299999999999</v>
      </c>
      <c r="W603" s="12">
        <f t="shared" si="40"/>
        <v>1.978180667240339</v>
      </c>
      <c r="X603" s="12">
        <f t="shared" si="41"/>
        <v>0.97829968806085843</v>
      </c>
      <c r="AA603" s="12"/>
      <c r="AC603" s="12" t="s">
        <v>183</v>
      </c>
      <c r="AD603" s="12" t="s">
        <v>216</v>
      </c>
      <c r="AE603" s="12" t="s">
        <v>441</v>
      </c>
      <c r="AF603" s="12" t="s">
        <v>442</v>
      </c>
      <c r="AG603" s="12" t="s">
        <v>443</v>
      </c>
      <c r="AH603" s="12" t="s">
        <v>352</v>
      </c>
      <c r="AI603" s="12" t="s">
        <v>444</v>
      </c>
      <c r="AJ603" s="12" t="s">
        <v>445</v>
      </c>
      <c r="AK603" s="12" t="s">
        <v>368</v>
      </c>
      <c r="AL603" s="12" t="s">
        <v>446</v>
      </c>
      <c r="AM603" s="12" t="s">
        <v>347</v>
      </c>
      <c r="AN603" s="12" t="s">
        <v>447</v>
      </c>
    </row>
    <row r="604" spans="1:40" ht="15.75" customHeight="1" x14ac:dyDescent="0.25">
      <c r="A604" s="12">
        <v>131080021</v>
      </c>
      <c r="B604" s="12" t="s">
        <v>584</v>
      </c>
      <c r="C604" s="12" t="s">
        <v>585</v>
      </c>
      <c r="D604" s="12" t="s">
        <v>171</v>
      </c>
      <c r="E604" s="12" t="s">
        <v>66</v>
      </c>
      <c r="F604" s="10" t="s">
        <v>216</v>
      </c>
      <c r="G604" s="10" t="s">
        <v>216</v>
      </c>
      <c r="K604" s="12" t="s">
        <v>170</v>
      </c>
      <c r="L604" s="12">
        <v>45.169148999999997</v>
      </c>
      <c r="M604" s="12">
        <v>2.2004380000000001</v>
      </c>
      <c r="N604" s="11">
        <v>41317.4375</v>
      </c>
      <c r="O604" s="6" t="s">
        <v>60</v>
      </c>
      <c r="P604" s="29">
        <v>2.7</v>
      </c>
      <c r="Q604" s="54" t="s">
        <v>161</v>
      </c>
      <c r="R604" s="12" t="s">
        <v>67</v>
      </c>
      <c r="S604" s="16" t="s">
        <v>601</v>
      </c>
      <c r="T604" s="53" t="s">
        <v>161</v>
      </c>
      <c r="U604" s="12">
        <f t="shared" si="38"/>
        <v>2.7</v>
      </c>
      <c r="V604" s="12">
        <f t="shared" si="39"/>
        <v>1.35</v>
      </c>
      <c r="W604" s="12">
        <f t="shared" si="40"/>
        <v>1.4814814814814814</v>
      </c>
      <c r="X604" s="12">
        <f t="shared" si="41"/>
        <v>0.5486968449931412</v>
      </c>
      <c r="Z604" s="12">
        <v>15</v>
      </c>
      <c r="AA604" s="12"/>
      <c r="AC604" s="12" t="s">
        <v>179</v>
      </c>
      <c r="AD604" s="12" t="s">
        <v>216</v>
      </c>
      <c r="AE604" s="12" t="s">
        <v>441</v>
      </c>
      <c r="AF604" s="12" t="s">
        <v>442</v>
      </c>
      <c r="AG604" s="12" t="s">
        <v>443</v>
      </c>
      <c r="AH604" s="12" t="s">
        <v>352</v>
      </c>
      <c r="AI604" s="12" t="s">
        <v>444</v>
      </c>
      <c r="AJ604" s="12" t="s">
        <v>445</v>
      </c>
      <c r="AK604" s="12" t="s">
        <v>368</v>
      </c>
      <c r="AL604" s="12" t="s">
        <v>446</v>
      </c>
      <c r="AM604" s="12" t="s">
        <v>347</v>
      </c>
      <c r="AN604" s="12" t="s">
        <v>447</v>
      </c>
    </row>
    <row r="605" spans="1:40" ht="15.75" customHeight="1" x14ac:dyDescent="0.25">
      <c r="A605" s="12">
        <v>131080021</v>
      </c>
      <c r="B605" s="12" t="s">
        <v>584</v>
      </c>
      <c r="C605" s="12" t="s">
        <v>585</v>
      </c>
      <c r="D605" s="12" t="s">
        <v>171</v>
      </c>
      <c r="E605" s="12" t="s">
        <v>66</v>
      </c>
      <c r="F605" s="10" t="s">
        <v>216</v>
      </c>
      <c r="G605" s="10" t="s">
        <v>216</v>
      </c>
      <c r="K605" s="12" t="s">
        <v>170</v>
      </c>
      <c r="L605" s="12">
        <v>45.169148999999997</v>
      </c>
      <c r="M605" s="12">
        <v>2.2004380000000001</v>
      </c>
      <c r="N605" s="11">
        <v>41317.4375</v>
      </c>
      <c r="O605" s="6" t="s">
        <v>58</v>
      </c>
      <c r="P605" s="29">
        <v>2.71</v>
      </c>
      <c r="Q605" s="54" t="s">
        <v>161</v>
      </c>
      <c r="R605" s="12" t="s">
        <v>67</v>
      </c>
      <c r="S605" s="16" t="s">
        <v>601</v>
      </c>
      <c r="T605" s="53" t="s">
        <v>161</v>
      </c>
      <c r="U605" s="12">
        <f t="shared" si="38"/>
        <v>2.71</v>
      </c>
      <c r="V605" s="12">
        <f t="shared" si="39"/>
        <v>1.355</v>
      </c>
      <c r="W605" s="12">
        <f t="shared" si="40"/>
        <v>1.4760147601476015</v>
      </c>
      <c r="X605" s="12">
        <f t="shared" si="41"/>
        <v>0.54465489304339543</v>
      </c>
      <c r="Z605" s="12">
        <v>15</v>
      </c>
      <c r="AA605" s="12"/>
      <c r="AC605" s="12" t="s">
        <v>179</v>
      </c>
      <c r="AD605" s="12" t="s">
        <v>216</v>
      </c>
      <c r="AE605" s="12" t="s">
        <v>441</v>
      </c>
      <c r="AF605" s="12" t="s">
        <v>442</v>
      </c>
      <c r="AG605" s="12" t="s">
        <v>443</v>
      </c>
      <c r="AH605" s="12" t="s">
        <v>352</v>
      </c>
      <c r="AI605" s="12" t="s">
        <v>444</v>
      </c>
      <c r="AJ605" s="12" t="s">
        <v>445</v>
      </c>
      <c r="AK605" s="12" t="s">
        <v>368</v>
      </c>
      <c r="AL605" s="12" t="s">
        <v>446</v>
      </c>
      <c r="AM605" s="12" t="s">
        <v>347</v>
      </c>
      <c r="AN605" s="12" t="s">
        <v>447</v>
      </c>
    </row>
    <row r="606" spans="1:40" ht="15.75" customHeight="1" x14ac:dyDescent="0.25">
      <c r="A606" s="12">
        <v>131080021</v>
      </c>
      <c r="B606" s="12" t="s">
        <v>584</v>
      </c>
      <c r="C606" s="12" t="s">
        <v>585</v>
      </c>
      <c r="D606" s="12" t="s">
        <v>171</v>
      </c>
      <c r="E606" s="12" t="s">
        <v>66</v>
      </c>
      <c r="F606" s="10" t="s">
        <v>216</v>
      </c>
      <c r="G606" s="10" t="s">
        <v>216</v>
      </c>
      <c r="K606" s="12" t="s">
        <v>170</v>
      </c>
      <c r="L606" s="12">
        <v>45.169148999999997</v>
      </c>
      <c r="M606" s="12">
        <v>2.2004380000000001</v>
      </c>
      <c r="N606" s="11">
        <v>41317.4375</v>
      </c>
      <c r="O606" s="6" t="s">
        <v>59</v>
      </c>
      <c r="P606" s="29">
        <v>2.71</v>
      </c>
      <c r="Q606" s="54" t="s">
        <v>161</v>
      </c>
      <c r="R606" s="12" t="s">
        <v>67</v>
      </c>
      <c r="S606" s="16" t="s">
        <v>601</v>
      </c>
      <c r="T606" s="53" t="s">
        <v>161</v>
      </c>
      <c r="U606" s="12">
        <f t="shared" si="38"/>
        <v>2.71</v>
      </c>
      <c r="V606" s="12">
        <f t="shared" si="39"/>
        <v>1.355</v>
      </c>
      <c r="W606" s="12">
        <f t="shared" si="40"/>
        <v>1.4760147601476015</v>
      </c>
      <c r="X606" s="12">
        <f t="shared" si="41"/>
        <v>0.54465489304339543</v>
      </c>
      <c r="Z606" s="12">
        <v>15</v>
      </c>
      <c r="AA606" s="12"/>
      <c r="AC606" s="12" t="s">
        <v>179</v>
      </c>
      <c r="AD606" s="12" t="s">
        <v>216</v>
      </c>
      <c r="AE606" s="12" t="s">
        <v>441</v>
      </c>
      <c r="AF606" s="12" t="s">
        <v>442</v>
      </c>
      <c r="AG606" s="12" t="s">
        <v>443</v>
      </c>
      <c r="AH606" s="12" t="s">
        <v>352</v>
      </c>
      <c r="AI606" s="12" t="s">
        <v>444</v>
      </c>
      <c r="AJ606" s="12" t="s">
        <v>445</v>
      </c>
      <c r="AK606" s="12" t="s">
        <v>368</v>
      </c>
      <c r="AL606" s="12" t="s">
        <v>446</v>
      </c>
      <c r="AM606" s="12" t="s">
        <v>347</v>
      </c>
      <c r="AN606" s="12" t="s">
        <v>447</v>
      </c>
    </row>
    <row r="607" spans="1:40" ht="15.75" customHeight="1" x14ac:dyDescent="0.25">
      <c r="A607" s="12">
        <v>131080021</v>
      </c>
      <c r="B607" s="12" t="s">
        <v>584</v>
      </c>
      <c r="C607" s="12" t="s">
        <v>585</v>
      </c>
      <c r="D607" s="12" t="s">
        <v>171</v>
      </c>
      <c r="E607" s="12" t="s">
        <v>66</v>
      </c>
      <c r="F607" s="10" t="s">
        <v>216</v>
      </c>
      <c r="G607" s="10" t="s">
        <v>216</v>
      </c>
      <c r="K607" s="12" t="s">
        <v>170</v>
      </c>
      <c r="L607" s="12">
        <v>45.169148999999997</v>
      </c>
      <c r="M607" s="12">
        <v>2.2004380000000001</v>
      </c>
      <c r="N607" s="11">
        <v>41317.4375</v>
      </c>
      <c r="O607" s="6" t="s">
        <v>18</v>
      </c>
      <c r="P607" s="29">
        <v>3.44</v>
      </c>
      <c r="Q607" s="54" t="s">
        <v>161</v>
      </c>
      <c r="R607" s="12" t="s">
        <v>67</v>
      </c>
      <c r="S607" s="16" t="s">
        <v>601</v>
      </c>
      <c r="T607" s="53" t="s">
        <v>161</v>
      </c>
      <c r="U607" s="12">
        <f t="shared" si="38"/>
        <v>3.44</v>
      </c>
      <c r="V607" s="12">
        <f t="shared" si="39"/>
        <v>1.72</v>
      </c>
      <c r="W607" s="12">
        <f t="shared" si="40"/>
        <v>1.1627906976744187</v>
      </c>
      <c r="X607" s="12">
        <f t="shared" si="41"/>
        <v>0.33802055164954031</v>
      </c>
      <c r="Z607" s="12">
        <v>15</v>
      </c>
      <c r="AA607" s="12"/>
      <c r="AC607" s="12" t="s">
        <v>179</v>
      </c>
      <c r="AD607" s="12" t="s">
        <v>216</v>
      </c>
      <c r="AE607" s="12" t="s">
        <v>441</v>
      </c>
      <c r="AF607" s="12" t="s">
        <v>442</v>
      </c>
      <c r="AG607" s="12" t="s">
        <v>443</v>
      </c>
      <c r="AH607" s="12" t="s">
        <v>352</v>
      </c>
      <c r="AI607" s="12" t="s">
        <v>444</v>
      </c>
      <c r="AJ607" s="12" t="s">
        <v>445</v>
      </c>
      <c r="AK607" s="12" t="s">
        <v>368</v>
      </c>
      <c r="AL607" s="12" t="s">
        <v>446</v>
      </c>
      <c r="AM607" s="12" t="s">
        <v>347</v>
      </c>
      <c r="AN607" s="12" t="s">
        <v>447</v>
      </c>
    </row>
    <row r="608" spans="1:40" ht="15.75" customHeight="1" x14ac:dyDescent="0.25">
      <c r="A608" s="12">
        <v>131080021</v>
      </c>
      <c r="B608" s="12" t="s">
        <v>584</v>
      </c>
      <c r="C608" s="12" t="s">
        <v>585</v>
      </c>
      <c r="D608" s="12" t="s">
        <v>171</v>
      </c>
      <c r="E608" s="12" t="s">
        <v>66</v>
      </c>
      <c r="F608" s="10" t="s">
        <v>216</v>
      </c>
      <c r="G608" s="10" t="s">
        <v>216</v>
      </c>
      <c r="K608" s="12" t="s">
        <v>170</v>
      </c>
      <c r="L608" s="12">
        <v>45.169148999999997</v>
      </c>
      <c r="M608" s="12">
        <v>2.2004380000000001</v>
      </c>
      <c r="N608" s="11">
        <v>41317.4375</v>
      </c>
      <c r="O608" s="6" t="s">
        <v>157</v>
      </c>
      <c r="P608" s="29">
        <v>4.34</v>
      </c>
      <c r="Q608" s="54" t="s">
        <v>161</v>
      </c>
      <c r="R608" s="12" t="s">
        <v>67</v>
      </c>
      <c r="S608" s="16" t="s">
        <v>601</v>
      </c>
      <c r="T608" s="53" t="s">
        <v>161</v>
      </c>
      <c r="U608" s="12">
        <f t="shared" si="38"/>
        <v>4.34</v>
      </c>
      <c r="V608" s="12">
        <f t="shared" si="39"/>
        <v>2.17</v>
      </c>
      <c r="W608" s="12">
        <f t="shared" si="40"/>
        <v>0.92165898617511521</v>
      </c>
      <c r="X608" s="12">
        <f t="shared" si="41"/>
        <v>0.21236382169933532</v>
      </c>
      <c r="Z608" s="12">
        <v>15</v>
      </c>
      <c r="AA608" s="12"/>
      <c r="AC608" s="12" t="s">
        <v>179</v>
      </c>
      <c r="AD608" s="12" t="s">
        <v>216</v>
      </c>
      <c r="AE608" s="12" t="s">
        <v>441</v>
      </c>
      <c r="AF608" s="12" t="s">
        <v>442</v>
      </c>
      <c r="AG608" s="12" t="s">
        <v>443</v>
      </c>
      <c r="AH608" s="12" t="s">
        <v>352</v>
      </c>
      <c r="AI608" s="12" t="s">
        <v>444</v>
      </c>
      <c r="AJ608" s="12" t="s">
        <v>445</v>
      </c>
      <c r="AK608" s="12" t="s">
        <v>368</v>
      </c>
      <c r="AL608" s="12" t="s">
        <v>446</v>
      </c>
      <c r="AM608" s="12" t="s">
        <v>347</v>
      </c>
      <c r="AN608" s="12" t="s">
        <v>447</v>
      </c>
    </row>
    <row r="609" spans="1:40" ht="15.75" customHeight="1" x14ac:dyDescent="0.25">
      <c r="A609" s="12">
        <v>131080021</v>
      </c>
      <c r="B609" s="12" t="s">
        <v>584</v>
      </c>
      <c r="C609" s="12" t="s">
        <v>585</v>
      </c>
      <c r="D609" s="12" t="s">
        <v>171</v>
      </c>
      <c r="E609" s="12" t="s">
        <v>66</v>
      </c>
      <c r="F609" s="10" t="s">
        <v>216</v>
      </c>
      <c r="G609" s="10" t="s">
        <v>216</v>
      </c>
      <c r="K609" s="12" t="s">
        <v>170</v>
      </c>
      <c r="L609" s="12">
        <v>45.169148999999997</v>
      </c>
      <c r="M609" s="12">
        <v>2.2004380000000001</v>
      </c>
      <c r="N609" s="11">
        <v>41317.4375</v>
      </c>
      <c r="O609" s="6" t="s">
        <v>17</v>
      </c>
      <c r="P609" s="29">
        <v>4.843</v>
      </c>
      <c r="Q609" s="12">
        <v>1.738637</v>
      </c>
      <c r="R609" s="12" t="s">
        <v>67</v>
      </c>
      <c r="S609" s="48" t="s">
        <v>161</v>
      </c>
      <c r="T609" s="53" t="s">
        <v>161</v>
      </c>
      <c r="U609" s="12">
        <f t="shared" si="38"/>
        <v>4.843</v>
      </c>
      <c r="V609" s="12">
        <f t="shared" si="39"/>
        <v>1.738637</v>
      </c>
      <c r="W609" s="12">
        <f t="shared" si="40"/>
        <v>1.6021258723553347</v>
      </c>
      <c r="X609" s="12">
        <f t="shared" si="41"/>
        <v>0.33081269303228056</v>
      </c>
      <c r="Z609" s="12">
        <v>15</v>
      </c>
      <c r="AA609" s="12"/>
      <c r="AC609" s="12" t="s">
        <v>179</v>
      </c>
      <c r="AD609" s="12" t="s">
        <v>216</v>
      </c>
      <c r="AE609" s="12" t="s">
        <v>441</v>
      </c>
      <c r="AF609" s="12" t="s">
        <v>442</v>
      </c>
      <c r="AG609" s="12" t="s">
        <v>443</v>
      </c>
      <c r="AH609" s="12" t="s">
        <v>352</v>
      </c>
      <c r="AI609" s="12" t="s">
        <v>444</v>
      </c>
      <c r="AJ609" s="12" t="s">
        <v>445</v>
      </c>
      <c r="AK609" s="12" t="s">
        <v>368</v>
      </c>
      <c r="AL609" s="12" t="s">
        <v>446</v>
      </c>
      <c r="AM609" s="12" t="s">
        <v>347</v>
      </c>
      <c r="AN609" s="12" t="s">
        <v>447</v>
      </c>
    </row>
    <row r="610" spans="1:40" ht="15.75" customHeight="1" x14ac:dyDescent="0.25">
      <c r="A610" s="12">
        <v>131080021</v>
      </c>
      <c r="B610" s="12" t="s">
        <v>584</v>
      </c>
      <c r="C610" s="12" t="s">
        <v>585</v>
      </c>
      <c r="D610" s="12" t="s">
        <v>171</v>
      </c>
      <c r="E610" s="12" t="s">
        <v>66</v>
      </c>
      <c r="F610" s="10" t="s">
        <v>216</v>
      </c>
      <c r="G610" s="10" t="s">
        <v>216</v>
      </c>
      <c r="K610" s="12" t="s">
        <v>170</v>
      </c>
      <c r="L610" s="12">
        <v>45.169148999999997</v>
      </c>
      <c r="M610" s="12">
        <v>2.2004380000000001</v>
      </c>
      <c r="N610" s="11">
        <v>41317.4375</v>
      </c>
      <c r="O610" s="6" t="s">
        <v>16</v>
      </c>
      <c r="P610" s="29">
        <v>8.8800000000000008</v>
      </c>
      <c r="Q610" s="54" t="s">
        <v>161</v>
      </c>
      <c r="R610" s="12" t="s">
        <v>67</v>
      </c>
      <c r="S610" s="16" t="s">
        <v>601</v>
      </c>
      <c r="T610" s="53" t="s">
        <v>161</v>
      </c>
      <c r="U610" s="12">
        <f t="shared" si="38"/>
        <v>8.8800000000000008</v>
      </c>
      <c r="V610" s="12">
        <f t="shared" si="39"/>
        <v>4.4400000000000004</v>
      </c>
      <c r="W610" s="12">
        <f t="shared" si="40"/>
        <v>0.4504504504504504</v>
      </c>
      <c r="X610" s="12">
        <f t="shared" si="41"/>
        <v>5.0726402077753419E-2</v>
      </c>
      <c r="Z610" s="12">
        <v>15</v>
      </c>
      <c r="AA610" s="12"/>
      <c r="AC610" s="12" t="s">
        <v>179</v>
      </c>
      <c r="AD610" s="12" t="s">
        <v>216</v>
      </c>
      <c r="AE610" s="12" t="s">
        <v>441</v>
      </c>
      <c r="AF610" s="12" t="s">
        <v>442</v>
      </c>
      <c r="AG610" s="12" t="s">
        <v>443</v>
      </c>
      <c r="AH610" s="12" t="s">
        <v>352</v>
      </c>
      <c r="AI610" s="12" t="s">
        <v>444</v>
      </c>
      <c r="AJ610" s="12" t="s">
        <v>445</v>
      </c>
      <c r="AK610" s="12" t="s">
        <v>368</v>
      </c>
      <c r="AL610" s="12" t="s">
        <v>446</v>
      </c>
      <c r="AM610" s="12" t="s">
        <v>347</v>
      </c>
      <c r="AN610" s="12" t="s">
        <v>447</v>
      </c>
    </row>
    <row r="611" spans="1:40" ht="15.75" customHeight="1" x14ac:dyDescent="0.25">
      <c r="A611" s="12">
        <v>131080021</v>
      </c>
      <c r="B611" s="12" t="s">
        <v>584</v>
      </c>
      <c r="C611" s="12" t="s">
        <v>585</v>
      </c>
      <c r="D611" s="12" t="s">
        <v>171</v>
      </c>
      <c r="E611" s="12" t="s">
        <v>66</v>
      </c>
      <c r="F611" s="10" t="s">
        <v>216</v>
      </c>
      <c r="G611" s="10" t="s">
        <v>216</v>
      </c>
      <c r="K611" s="12" t="s">
        <v>170</v>
      </c>
      <c r="L611" s="12">
        <v>45.169148999999997</v>
      </c>
      <c r="M611" s="12">
        <v>2.2004380000000001</v>
      </c>
      <c r="N611" s="11">
        <v>41317.4375</v>
      </c>
      <c r="O611" s="6" t="s">
        <v>20</v>
      </c>
      <c r="P611" s="29">
        <v>10.1</v>
      </c>
      <c r="Q611" s="54" t="s">
        <v>161</v>
      </c>
      <c r="R611" s="12" t="s">
        <v>67</v>
      </c>
      <c r="S611" s="16" t="s">
        <v>601</v>
      </c>
      <c r="T611" s="53" t="s">
        <v>161</v>
      </c>
      <c r="U611" s="12">
        <f t="shared" si="38"/>
        <v>10.1</v>
      </c>
      <c r="V611" s="12">
        <f t="shared" si="39"/>
        <v>5.05</v>
      </c>
      <c r="W611" s="12">
        <f t="shared" si="40"/>
        <v>0.39603960396039606</v>
      </c>
      <c r="X611" s="12">
        <f t="shared" si="41"/>
        <v>3.9211841976276841E-2</v>
      </c>
      <c r="Z611" s="12">
        <v>15</v>
      </c>
      <c r="AA611" s="12"/>
      <c r="AC611" s="12" t="s">
        <v>179</v>
      </c>
      <c r="AD611" s="12" t="s">
        <v>216</v>
      </c>
      <c r="AE611" s="12" t="s">
        <v>441</v>
      </c>
      <c r="AF611" s="12" t="s">
        <v>442</v>
      </c>
      <c r="AG611" s="12" t="s">
        <v>443</v>
      </c>
      <c r="AH611" s="12" t="s">
        <v>352</v>
      </c>
      <c r="AI611" s="12" t="s">
        <v>444</v>
      </c>
      <c r="AJ611" s="12" t="s">
        <v>445</v>
      </c>
      <c r="AK611" s="12" t="s">
        <v>368</v>
      </c>
      <c r="AL611" s="12" t="s">
        <v>446</v>
      </c>
      <c r="AM611" s="12" t="s">
        <v>347</v>
      </c>
      <c r="AN611" s="12" t="s">
        <v>447</v>
      </c>
    </row>
    <row r="612" spans="1:40" ht="15" customHeight="1" x14ac:dyDescent="0.25">
      <c r="A612" s="12">
        <v>131080021</v>
      </c>
      <c r="B612" s="12" t="s">
        <v>584</v>
      </c>
      <c r="C612" s="12" t="s">
        <v>585</v>
      </c>
      <c r="D612" s="12" t="s">
        <v>171</v>
      </c>
      <c r="E612" s="12" t="s">
        <v>66</v>
      </c>
      <c r="F612" s="10" t="s">
        <v>216</v>
      </c>
      <c r="G612" s="10" t="s">
        <v>216</v>
      </c>
      <c r="K612" s="12" t="s">
        <v>170</v>
      </c>
      <c r="L612" s="12">
        <v>45.169148999999997</v>
      </c>
      <c r="M612" s="12">
        <v>2.2004380000000001</v>
      </c>
      <c r="N612" s="11">
        <v>41317.4375</v>
      </c>
      <c r="O612" s="6" t="s">
        <v>63</v>
      </c>
      <c r="P612" s="29">
        <v>23.2</v>
      </c>
      <c r="Q612" s="12">
        <v>2.9301599999999999</v>
      </c>
      <c r="R612" s="15" t="s">
        <v>69</v>
      </c>
      <c r="S612" s="48" t="s">
        <v>161</v>
      </c>
      <c r="T612" s="53" t="s">
        <v>161</v>
      </c>
      <c r="U612" s="12">
        <f t="shared" si="38"/>
        <v>23.2</v>
      </c>
      <c r="V612" s="12">
        <f t="shared" si="39"/>
        <v>2.9301599999999999</v>
      </c>
      <c r="W612" s="12">
        <f t="shared" si="40"/>
        <v>2.7021242436294881</v>
      </c>
      <c r="X612" s="12">
        <f t="shared" si="41"/>
        <v>0.11647087257023656</v>
      </c>
      <c r="AA612" s="12"/>
      <c r="AC612" s="12" t="s">
        <v>179</v>
      </c>
      <c r="AD612" s="12" t="s">
        <v>216</v>
      </c>
      <c r="AE612" s="12" t="s">
        <v>441</v>
      </c>
      <c r="AF612" s="12" t="s">
        <v>442</v>
      </c>
      <c r="AG612" s="12" t="s">
        <v>443</v>
      </c>
      <c r="AH612" s="12" t="s">
        <v>352</v>
      </c>
      <c r="AI612" s="12" t="s">
        <v>444</v>
      </c>
      <c r="AJ612" s="12" t="s">
        <v>445</v>
      </c>
      <c r="AK612" s="12" t="s">
        <v>368</v>
      </c>
      <c r="AL612" s="12" t="s">
        <v>446</v>
      </c>
      <c r="AM612" s="12" t="s">
        <v>347</v>
      </c>
      <c r="AN612" s="12" t="s">
        <v>447</v>
      </c>
    </row>
    <row r="613" spans="1:40" ht="15" customHeight="1" x14ac:dyDescent="0.25">
      <c r="A613" s="12">
        <v>131080021</v>
      </c>
      <c r="B613" s="12" t="s">
        <v>584</v>
      </c>
      <c r="C613" s="12" t="s">
        <v>585</v>
      </c>
      <c r="D613" s="12" t="s">
        <v>171</v>
      </c>
      <c r="E613" s="12" t="s">
        <v>66</v>
      </c>
      <c r="F613" s="10" t="s">
        <v>216</v>
      </c>
      <c r="G613" s="10" t="s">
        <v>216</v>
      </c>
      <c r="K613" s="12" t="s">
        <v>170</v>
      </c>
      <c r="L613" s="12">
        <v>45.169148999999997</v>
      </c>
      <c r="M613" s="12">
        <v>2.2004380000000001</v>
      </c>
      <c r="N613" s="11">
        <v>41317.4375</v>
      </c>
      <c r="O613" s="6" t="s">
        <v>162</v>
      </c>
      <c r="P613" s="29">
        <v>41.4</v>
      </c>
      <c r="Q613" s="54" t="s">
        <v>161</v>
      </c>
      <c r="R613" s="12" t="s">
        <v>148</v>
      </c>
      <c r="S613" s="16" t="s">
        <v>601</v>
      </c>
      <c r="T613" s="53" t="s">
        <v>161</v>
      </c>
      <c r="U613" s="12">
        <f t="shared" si="38"/>
        <v>41.4</v>
      </c>
      <c r="V613" s="12">
        <f t="shared" si="39"/>
        <v>20.7</v>
      </c>
      <c r="W613" s="12">
        <f t="shared" si="40"/>
        <v>9.6618357487922718E-2</v>
      </c>
      <c r="X613" s="12">
        <f t="shared" si="41"/>
        <v>2.3337767509160078E-3</v>
      </c>
      <c r="AA613" s="12"/>
      <c r="AC613" s="12" t="s">
        <v>180</v>
      </c>
      <c r="AD613" s="12" t="s">
        <v>216</v>
      </c>
      <c r="AE613" s="12" t="s">
        <v>441</v>
      </c>
      <c r="AF613" s="12" t="s">
        <v>442</v>
      </c>
      <c r="AG613" s="12" t="s">
        <v>443</v>
      </c>
      <c r="AH613" s="12" t="s">
        <v>352</v>
      </c>
      <c r="AI613" s="12" t="s">
        <v>444</v>
      </c>
      <c r="AJ613" s="12" t="s">
        <v>445</v>
      </c>
      <c r="AK613" s="12" t="s">
        <v>368</v>
      </c>
      <c r="AL613" s="12" t="s">
        <v>446</v>
      </c>
      <c r="AM613" s="12" t="s">
        <v>347</v>
      </c>
      <c r="AN613" s="12" t="s">
        <v>447</v>
      </c>
    </row>
    <row r="614" spans="1:40" ht="15.75" customHeight="1" x14ac:dyDescent="0.25">
      <c r="A614" s="12">
        <v>131080021</v>
      </c>
      <c r="B614" s="12" t="s">
        <v>584</v>
      </c>
      <c r="C614" s="12" t="s">
        <v>585</v>
      </c>
      <c r="D614" s="12" t="s">
        <v>171</v>
      </c>
      <c r="E614" s="12" t="s">
        <v>66</v>
      </c>
      <c r="F614" s="10" t="s">
        <v>216</v>
      </c>
      <c r="G614" s="10" t="s">
        <v>216</v>
      </c>
      <c r="K614" s="12" t="s">
        <v>170</v>
      </c>
      <c r="L614" s="12">
        <v>45.169148999999997</v>
      </c>
      <c r="M614" s="12">
        <v>2.2004380000000001</v>
      </c>
      <c r="N614" s="11">
        <v>41317.4375</v>
      </c>
      <c r="O614" s="6" t="s">
        <v>65</v>
      </c>
      <c r="P614" s="29">
        <v>66.400000000000006</v>
      </c>
      <c r="Q614" s="54" t="s">
        <v>161</v>
      </c>
      <c r="R614" s="15" t="s">
        <v>67</v>
      </c>
      <c r="S614" s="16" t="s">
        <v>601</v>
      </c>
      <c r="T614" s="53" t="s">
        <v>161</v>
      </c>
      <c r="U614" s="12">
        <f t="shared" si="38"/>
        <v>66.400000000000006</v>
      </c>
      <c r="V614" s="12">
        <f t="shared" si="39"/>
        <v>33.200000000000003</v>
      </c>
      <c r="W614" s="12">
        <f t="shared" si="40"/>
        <v>6.0240963855421679E-2</v>
      </c>
      <c r="X614" s="12">
        <f t="shared" si="41"/>
        <v>9.0724343155755528E-4</v>
      </c>
      <c r="Z614" s="12">
        <v>15</v>
      </c>
      <c r="AA614" s="12"/>
      <c r="AC614" s="12" t="s">
        <v>179</v>
      </c>
      <c r="AD614" s="12" t="s">
        <v>216</v>
      </c>
      <c r="AE614" s="12" t="s">
        <v>441</v>
      </c>
      <c r="AF614" s="12" t="s">
        <v>442</v>
      </c>
      <c r="AG614" s="12" t="s">
        <v>443</v>
      </c>
      <c r="AH614" s="12" t="s">
        <v>352</v>
      </c>
      <c r="AI614" s="12" t="s">
        <v>444</v>
      </c>
      <c r="AJ614" s="12" t="s">
        <v>445</v>
      </c>
      <c r="AK614" s="12" t="s">
        <v>368</v>
      </c>
      <c r="AL614" s="12" t="s">
        <v>446</v>
      </c>
      <c r="AM614" s="12" t="s">
        <v>347</v>
      </c>
      <c r="AN614" s="12" t="s">
        <v>447</v>
      </c>
    </row>
    <row r="615" spans="1:40" ht="15" customHeight="1" x14ac:dyDescent="0.25">
      <c r="A615" s="12">
        <v>131080021</v>
      </c>
      <c r="B615" s="12" t="s">
        <v>584</v>
      </c>
      <c r="C615" s="12" t="s">
        <v>585</v>
      </c>
      <c r="D615" s="12" t="s">
        <v>171</v>
      </c>
      <c r="E615" s="12" t="s">
        <v>66</v>
      </c>
      <c r="F615" s="10" t="s">
        <v>216</v>
      </c>
      <c r="G615" s="10" t="s">
        <v>216</v>
      </c>
      <c r="K615" s="12" t="s">
        <v>170</v>
      </c>
      <c r="L615" s="12">
        <v>45.169148999999997</v>
      </c>
      <c r="M615" s="12">
        <v>2.2004380000000001</v>
      </c>
      <c r="N615" s="11">
        <v>41317.4375</v>
      </c>
      <c r="O615" s="6" t="s">
        <v>52</v>
      </c>
      <c r="P615" s="29">
        <v>66.467982719964994</v>
      </c>
      <c r="Q615" s="54" t="s">
        <v>161</v>
      </c>
      <c r="R615" s="15" t="s">
        <v>165</v>
      </c>
      <c r="S615" s="16" t="s">
        <v>601</v>
      </c>
      <c r="T615" s="53" t="s">
        <v>161</v>
      </c>
      <c r="U615" s="12">
        <f t="shared" si="38"/>
        <v>66.467982719964994</v>
      </c>
      <c r="V615" s="12">
        <f t="shared" si="39"/>
        <v>33.233991359982497</v>
      </c>
      <c r="W615" s="12">
        <f t="shared" si="40"/>
        <v>6.0179350061703017E-2</v>
      </c>
      <c r="X615" s="12">
        <f t="shared" si="41"/>
        <v>9.0538854346224865E-4</v>
      </c>
      <c r="AA615" s="12"/>
      <c r="AC615" s="12" t="s">
        <v>181</v>
      </c>
      <c r="AD615" s="12" t="s">
        <v>216</v>
      </c>
      <c r="AE615" s="12" t="s">
        <v>441</v>
      </c>
      <c r="AF615" s="12" t="s">
        <v>442</v>
      </c>
      <c r="AG615" s="12" t="s">
        <v>443</v>
      </c>
      <c r="AH615" s="12" t="s">
        <v>352</v>
      </c>
      <c r="AI615" s="12" t="s">
        <v>444</v>
      </c>
      <c r="AJ615" s="12" t="s">
        <v>445</v>
      </c>
      <c r="AK615" s="12" t="s">
        <v>368</v>
      </c>
      <c r="AL615" s="12" t="s">
        <v>446</v>
      </c>
      <c r="AM615" s="12" t="s">
        <v>347</v>
      </c>
      <c r="AN615" s="12" t="s">
        <v>447</v>
      </c>
    </row>
    <row r="616" spans="1:40" ht="15.75" customHeight="1" x14ac:dyDescent="0.25">
      <c r="A616" s="12">
        <v>131080021</v>
      </c>
      <c r="B616" s="12" t="s">
        <v>584</v>
      </c>
      <c r="C616" s="12" t="s">
        <v>585</v>
      </c>
      <c r="D616" s="12" t="s">
        <v>171</v>
      </c>
      <c r="E616" s="12" t="s">
        <v>66</v>
      </c>
      <c r="F616" s="10" t="s">
        <v>216</v>
      </c>
      <c r="G616" s="10" t="s">
        <v>216</v>
      </c>
      <c r="K616" s="12" t="s">
        <v>170</v>
      </c>
      <c r="L616" s="12">
        <v>45.169148999999997</v>
      </c>
      <c r="M616" s="12">
        <v>2.2004380000000001</v>
      </c>
      <c r="N616" s="11">
        <v>41317.4375</v>
      </c>
      <c r="O616" s="6" t="s">
        <v>14</v>
      </c>
      <c r="P616" s="29">
        <v>109</v>
      </c>
      <c r="Q616" s="54" t="s">
        <v>161</v>
      </c>
      <c r="R616" s="15" t="s">
        <v>67</v>
      </c>
      <c r="S616" s="16" t="s">
        <v>601</v>
      </c>
      <c r="T616" s="53" t="s">
        <v>161</v>
      </c>
      <c r="U616" s="12">
        <f t="shared" si="38"/>
        <v>109</v>
      </c>
      <c r="V616" s="12">
        <f t="shared" si="39"/>
        <v>54.5</v>
      </c>
      <c r="W616" s="12">
        <f t="shared" si="40"/>
        <v>3.669724770642202E-2</v>
      </c>
      <c r="X616" s="12">
        <f t="shared" si="41"/>
        <v>3.3667199730662403E-4</v>
      </c>
      <c r="Z616" s="12">
        <v>15</v>
      </c>
      <c r="AA616" s="12"/>
      <c r="AC616" s="12" t="s">
        <v>179</v>
      </c>
      <c r="AD616" s="12" t="s">
        <v>216</v>
      </c>
      <c r="AE616" s="12" t="s">
        <v>441</v>
      </c>
      <c r="AF616" s="12" t="s">
        <v>442</v>
      </c>
      <c r="AG616" s="12" t="s">
        <v>443</v>
      </c>
      <c r="AH616" s="12" t="s">
        <v>352</v>
      </c>
      <c r="AI616" s="12" t="s">
        <v>444</v>
      </c>
      <c r="AJ616" s="12" t="s">
        <v>445</v>
      </c>
      <c r="AK616" s="12" t="s">
        <v>368</v>
      </c>
      <c r="AL616" s="12" t="s">
        <v>446</v>
      </c>
      <c r="AM616" s="12" t="s">
        <v>347</v>
      </c>
      <c r="AN616" s="12" t="s">
        <v>447</v>
      </c>
    </row>
    <row r="617" spans="1:40" ht="15.75" customHeight="1" x14ac:dyDescent="0.25">
      <c r="A617" s="12">
        <v>131080021</v>
      </c>
      <c r="B617" s="12" t="s">
        <v>584</v>
      </c>
      <c r="C617" s="12" t="s">
        <v>585</v>
      </c>
      <c r="D617" s="12" t="s">
        <v>171</v>
      </c>
      <c r="E617" s="12" t="s">
        <v>66</v>
      </c>
      <c r="F617" s="10" t="s">
        <v>216</v>
      </c>
      <c r="G617" s="10" t="s">
        <v>216</v>
      </c>
      <c r="K617" s="12" t="s">
        <v>170</v>
      </c>
      <c r="L617" s="12">
        <v>45.169148999999997</v>
      </c>
      <c r="M617" s="12">
        <v>2.2004380000000001</v>
      </c>
      <c r="N617" s="11">
        <v>41317.4375</v>
      </c>
      <c r="O617" s="6" t="s">
        <v>54</v>
      </c>
      <c r="P617" s="29">
        <v>591</v>
      </c>
      <c r="Q617" s="54" t="s">
        <v>161</v>
      </c>
      <c r="R617" s="15" t="s">
        <v>67</v>
      </c>
      <c r="S617" s="16" t="s">
        <v>601</v>
      </c>
      <c r="T617" s="53" t="s">
        <v>161</v>
      </c>
      <c r="U617" s="12">
        <f t="shared" si="38"/>
        <v>591</v>
      </c>
      <c r="V617" s="12">
        <f t="shared" si="39"/>
        <v>295.5</v>
      </c>
      <c r="W617" s="12">
        <f t="shared" si="40"/>
        <v>6.7681895093062603E-3</v>
      </c>
      <c r="X617" s="12">
        <f t="shared" si="41"/>
        <v>1.1452097308470831E-5</v>
      </c>
      <c r="Z617" s="12">
        <v>15</v>
      </c>
      <c r="AA617" s="12"/>
      <c r="AC617" s="12" t="s">
        <v>179</v>
      </c>
      <c r="AD617" s="12" t="s">
        <v>216</v>
      </c>
      <c r="AE617" s="12" t="s">
        <v>441</v>
      </c>
      <c r="AF617" s="12" t="s">
        <v>442</v>
      </c>
      <c r="AG617" s="12" t="s">
        <v>443</v>
      </c>
      <c r="AH617" s="12" t="s">
        <v>352</v>
      </c>
      <c r="AI617" s="12" t="s">
        <v>444</v>
      </c>
      <c r="AJ617" s="12" t="s">
        <v>445</v>
      </c>
      <c r="AK617" s="12" t="s">
        <v>368</v>
      </c>
      <c r="AL617" s="12" t="s">
        <v>446</v>
      </c>
      <c r="AM617" s="12" t="s">
        <v>347</v>
      </c>
      <c r="AN617" s="12" t="s">
        <v>447</v>
      </c>
    </row>
    <row r="618" spans="1:40" ht="15.75" customHeight="1" x14ac:dyDescent="0.25">
      <c r="A618" s="12">
        <v>131080021</v>
      </c>
      <c r="B618" s="12" t="s">
        <v>584</v>
      </c>
      <c r="C618" s="12" t="s">
        <v>585</v>
      </c>
      <c r="D618" s="12" t="s">
        <v>171</v>
      </c>
      <c r="E618" s="12" t="s">
        <v>66</v>
      </c>
      <c r="F618" s="10" t="s">
        <v>216</v>
      </c>
      <c r="G618" s="10" t="s">
        <v>216</v>
      </c>
      <c r="K618" s="12" t="s">
        <v>170</v>
      </c>
      <c r="L618" s="12">
        <v>45.169148999999997</v>
      </c>
      <c r="M618" s="12">
        <v>2.2004380000000001</v>
      </c>
      <c r="N618" s="11">
        <v>41317.4375</v>
      </c>
      <c r="O618" s="6" t="s">
        <v>10</v>
      </c>
      <c r="P618" s="29">
        <v>720</v>
      </c>
      <c r="Q618" s="12">
        <v>90.936000000000007</v>
      </c>
      <c r="R618" s="12" t="s">
        <v>67</v>
      </c>
      <c r="S618" s="48" t="s">
        <v>161</v>
      </c>
      <c r="T618" s="53" t="s">
        <v>161</v>
      </c>
      <c r="U618" s="12">
        <f t="shared" si="38"/>
        <v>720</v>
      </c>
      <c r="V618" s="12">
        <f t="shared" si="39"/>
        <v>90.936000000000007</v>
      </c>
      <c r="W618" s="12">
        <f t="shared" si="40"/>
        <v>8.706844785028349E-2</v>
      </c>
      <c r="X618" s="12">
        <f t="shared" si="41"/>
        <v>1.2092839979206041E-4</v>
      </c>
      <c r="Z618" s="12">
        <v>15</v>
      </c>
      <c r="AA618" s="12"/>
      <c r="AC618" s="12" t="s">
        <v>179</v>
      </c>
      <c r="AD618" s="12" t="s">
        <v>216</v>
      </c>
      <c r="AE618" s="12" t="s">
        <v>441</v>
      </c>
      <c r="AF618" s="12" t="s">
        <v>442</v>
      </c>
      <c r="AG618" s="12" t="s">
        <v>443</v>
      </c>
      <c r="AH618" s="12" t="s">
        <v>352</v>
      </c>
      <c r="AI618" s="12" t="s">
        <v>444</v>
      </c>
      <c r="AJ618" s="12" t="s">
        <v>445</v>
      </c>
      <c r="AK618" s="12" t="s">
        <v>368</v>
      </c>
      <c r="AL618" s="12" t="s">
        <v>446</v>
      </c>
      <c r="AM618" s="12" t="s">
        <v>347</v>
      </c>
      <c r="AN618" s="12" t="s">
        <v>447</v>
      </c>
    </row>
    <row r="619" spans="1:40" ht="15" customHeight="1" x14ac:dyDescent="0.25">
      <c r="A619" s="12">
        <v>131080021</v>
      </c>
      <c r="B619" s="12" t="s">
        <v>584</v>
      </c>
      <c r="C619" s="12" t="s">
        <v>585</v>
      </c>
      <c r="D619" s="12" t="s">
        <v>171</v>
      </c>
      <c r="E619" s="12" t="s">
        <v>51</v>
      </c>
      <c r="F619" s="10" t="s">
        <v>216</v>
      </c>
      <c r="G619" s="10" t="s">
        <v>216</v>
      </c>
      <c r="K619" s="12" t="s">
        <v>170</v>
      </c>
      <c r="L619" s="12">
        <v>45.169148999999997</v>
      </c>
      <c r="M619" s="12">
        <v>2.2004380000000001</v>
      </c>
      <c r="N619" s="11">
        <v>41317.4375</v>
      </c>
      <c r="O619" s="6" t="s">
        <v>163</v>
      </c>
      <c r="P619" s="29">
        <v>3657.4</v>
      </c>
      <c r="Q619" s="54" t="s">
        <v>161</v>
      </c>
      <c r="R619" s="15" t="s">
        <v>148</v>
      </c>
      <c r="S619" s="16" t="s">
        <v>601</v>
      </c>
      <c r="T619" s="53" t="s">
        <v>161</v>
      </c>
      <c r="U619" s="12">
        <f t="shared" si="38"/>
        <v>3657.4</v>
      </c>
      <c r="V619" s="12">
        <f t="shared" si="39"/>
        <v>1828.7</v>
      </c>
      <c r="W619" s="12">
        <f t="shared" si="40"/>
        <v>1.0936731011100783E-3</v>
      </c>
      <c r="X619" s="12">
        <f t="shared" si="41"/>
        <v>2.9903021302293382E-7</v>
      </c>
      <c r="AA619" s="12"/>
      <c r="AC619" s="12" t="s">
        <v>180</v>
      </c>
      <c r="AD619" s="12" t="s">
        <v>216</v>
      </c>
      <c r="AE619" s="12" t="s">
        <v>441</v>
      </c>
      <c r="AF619" s="12" t="s">
        <v>442</v>
      </c>
      <c r="AG619" s="12" t="s">
        <v>443</v>
      </c>
      <c r="AH619" s="12" t="s">
        <v>352</v>
      </c>
      <c r="AI619" s="12" t="s">
        <v>444</v>
      </c>
      <c r="AJ619" s="12" t="s">
        <v>445</v>
      </c>
      <c r="AK619" s="12" t="s">
        <v>368</v>
      </c>
      <c r="AL619" s="12" t="s">
        <v>446</v>
      </c>
      <c r="AM619" s="12" t="s">
        <v>347</v>
      </c>
      <c r="AN619" s="12" t="s">
        <v>447</v>
      </c>
    </row>
    <row r="620" spans="1:40" ht="15" customHeight="1" x14ac:dyDescent="0.25">
      <c r="A620" s="12">
        <v>131080021</v>
      </c>
      <c r="B620" s="12" t="s">
        <v>584</v>
      </c>
      <c r="C620" s="12" t="s">
        <v>585</v>
      </c>
      <c r="D620" s="12" t="s">
        <v>171</v>
      </c>
      <c r="E620" s="12" t="s">
        <v>164</v>
      </c>
      <c r="F620" s="10" t="s">
        <v>216</v>
      </c>
      <c r="G620" s="10" t="s">
        <v>216</v>
      </c>
      <c r="K620" s="12" t="s">
        <v>170</v>
      </c>
      <c r="L620" s="12">
        <v>45.169148999999997</v>
      </c>
      <c r="M620" s="12">
        <v>2.2004380000000001</v>
      </c>
      <c r="N620" s="11">
        <v>41317.4375</v>
      </c>
      <c r="O620" s="6" t="s">
        <v>163</v>
      </c>
      <c r="P620" s="29">
        <v>6155.4000000000005</v>
      </c>
      <c r="Q620" s="54" t="s">
        <v>161</v>
      </c>
      <c r="R620" s="15" t="s">
        <v>148</v>
      </c>
      <c r="S620" s="16" t="s">
        <v>601</v>
      </c>
      <c r="T620" s="53" t="s">
        <v>161</v>
      </c>
      <c r="U620" s="12">
        <f t="shared" si="38"/>
        <v>6155.4000000000005</v>
      </c>
      <c r="V620" s="12">
        <f t="shared" si="39"/>
        <v>3077.7000000000003</v>
      </c>
      <c r="W620" s="12">
        <f t="shared" si="40"/>
        <v>6.4983591643110112E-4</v>
      </c>
      <c r="X620" s="12">
        <f t="shared" si="41"/>
        <v>1.0557167957096225E-7</v>
      </c>
      <c r="AA620" s="12"/>
      <c r="AC620" s="12" t="s">
        <v>180</v>
      </c>
      <c r="AD620" s="12" t="s">
        <v>216</v>
      </c>
      <c r="AE620" s="12" t="s">
        <v>441</v>
      </c>
      <c r="AF620" s="12" t="s">
        <v>442</v>
      </c>
      <c r="AG620" s="12" t="s">
        <v>443</v>
      </c>
      <c r="AH620" s="12" t="s">
        <v>352</v>
      </c>
      <c r="AI620" s="12" t="s">
        <v>444</v>
      </c>
      <c r="AJ620" s="12" t="s">
        <v>445</v>
      </c>
      <c r="AK620" s="12" t="s">
        <v>368</v>
      </c>
      <c r="AL620" s="12" t="s">
        <v>446</v>
      </c>
      <c r="AM620" s="12" t="s">
        <v>347</v>
      </c>
      <c r="AN620" s="12" t="s">
        <v>447</v>
      </c>
    </row>
    <row r="621" spans="1:40" ht="15" customHeight="1" x14ac:dyDescent="0.25">
      <c r="A621" s="15">
        <v>131360001</v>
      </c>
      <c r="B621" s="14" t="s">
        <v>579</v>
      </c>
      <c r="C621" s="15" t="s">
        <v>578</v>
      </c>
      <c r="D621" s="16" t="s">
        <v>177</v>
      </c>
      <c r="E621" s="15" t="s">
        <v>71</v>
      </c>
      <c r="F621" s="8">
        <v>55</v>
      </c>
      <c r="G621" s="17" t="s">
        <v>281</v>
      </c>
      <c r="H621" s="9" t="s">
        <v>75</v>
      </c>
      <c r="I621" s="26" t="s">
        <v>132</v>
      </c>
      <c r="J621" s="18" t="s">
        <v>328</v>
      </c>
      <c r="K621" s="15" t="s">
        <v>79</v>
      </c>
      <c r="L621" s="22">
        <v>45.035221800000002</v>
      </c>
      <c r="M621" s="22">
        <v>-0.1537848</v>
      </c>
      <c r="N621" s="11">
        <v>41389.75</v>
      </c>
      <c r="O621" s="7" t="s">
        <v>22</v>
      </c>
      <c r="P621" s="29">
        <v>3.4593703051327397E-4</v>
      </c>
      <c r="Q621" s="15">
        <v>7.2233772626818506E-5</v>
      </c>
      <c r="R621" s="15" t="s">
        <v>26</v>
      </c>
      <c r="S621" s="48" t="s">
        <v>161</v>
      </c>
      <c r="T621" s="53" t="s">
        <v>161</v>
      </c>
      <c r="U621" s="12">
        <f t="shared" si="38"/>
        <v>3.4593703051327397E-4</v>
      </c>
      <c r="V621" s="12">
        <f t="shared" si="39"/>
        <v>7.2233772626818506E-5</v>
      </c>
      <c r="W621" s="12">
        <f t="shared" si="40"/>
        <v>66300.447172375338</v>
      </c>
      <c r="X621" s="12">
        <f t="shared" si="41"/>
        <v>191654669.27320266</v>
      </c>
      <c r="AA621" s="12"/>
      <c r="AD621" s="12" t="s">
        <v>281</v>
      </c>
      <c r="AE621" s="12" t="s">
        <v>358</v>
      </c>
      <c r="AF621" s="12" t="s">
        <v>359</v>
      </c>
      <c r="AG621" s="12" t="s">
        <v>360</v>
      </c>
      <c r="AH621" s="12" t="s">
        <v>352</v>
      </c>
      <c r="AI621" s="12" t="s">
        <v>361</v>
      </c>
      <c r="AJ621" s="12" t="s">
        <v>344</v>
      </c>
      <c r="AK621" s="12" t="s">
        <v>345</v>
      </c>
      <c r="AL621" s="12" t="s">
        <v>148</v>
      </c>
      <c r="AM621" s="12" t="s">
        <v>347</v>
      </c>
      <c r="AN621" s="12" t="s">
        <v>362</v>
      </c>
    </row>
    <row r="622" spans="1:40" ht="15" customHeight="1" x14ac:dyDescent="0.25">
      <c r="A622" s="15">
        <v>131360001</v>
      </c>
      <c r="B622" s="14" t="s">
        <v>579</v>
      </c>
      <c r="C622" s="15" t="s">
        <v>578</v>
      </c>
      <c r="D622" s="16" t="s">
        <v>177</v>
      </c>
      <c r="E622" s="15" t="s">
        <v>71</v>
      </c>
      <c r="F622" s="8">
        <v>55</v>
      </c>
      <c r="G622" s="17" t="s">
        <v>281</v>
      </c>
      <c r="H622" s="9" t="s">
        <v>75</v>
      </c>
      <c r="I622" s="26" t="s">
        <v>132</v>
      </c>
      <c r="J622" s="18" t="s">
        <v>328</v>
      </c>
      <c r="K622" s="15" t="s">
        <v>79</v>
      </c>
      <c r="L622" s="22">
        <v>45.035221800000002</v>
      </c>
      <c r="M622" s="22">
        <v>-0.1537848</v>
      </c>
      <c r="N622" s="11">
        <v>41389.75</v>
      </c>
      <c r="O622" s="7" t="s">
        <v>16</v>
      </c>
      <c r="P622" s="29">
        <v>1.2E-2</v>
      </c>
      <c r="Q622" s="54" t="s">
        <v>161</v>
      </c>
      <c r="R622" s="15" t="s">
        <v>26</v>
      </c>
      <c r="S622" s="16" t="s">
        <v>601</v>
      </c>
      <c r="T622" s="53" t="s">
        <v>161</v>
      </c>
      <c r="U622" s="12">
        <f t="shared" si="38"/>
        <v>1.2E-2</v>
      </c>
      <c r="V622" s="12">
        <f t="shared" si="39"/>
        <v>6.0000000000000001E-3</v>
      </c>
      <c r="W622" s="12">
        <f t="shared" si="40"/>
        <v>333.33333333333331</v>
      </c>
      <c r="X622" s="12">
        <f t="shared" si="41"/>
        <v>27777.777777777777</v>
      </c>
      <c r="AA622" s="12"/>
      <c r="AD622" s="12" t="s">
        <v>281</v>
      </c>
      <c r="AE622" s="12" t="s">
        <v>358</v>
      </c>
      <c r="AF622" s="12" t="s">
        <v>359</v>
      </c>
      <c r="AG622" s="12" t="s">
        <v>360</v>
      </c>
      <c r="AH622" s="12" t="s">
        <v>352</v>
      </c>
      <c r="AI622" s="12" t="s">
        <v>361</v>
      </c>
      <c r="AJ622" s="12" t="s">
        <v>344</v>
      </c>
      <c r="AK622" s="12" t="s">
        <v>345</v>
      </c>
      <c r="AL622" s="12" t="s">
        <v>148</v>
      </c>
      <c r="AM622" s="12" t="s">
        <v>347</v>
      </c>
      <c r="AN622" s="12" t="s">
        <v>362</v>
      </c>
    </row>
    <row r="623" spans="1:40" ht="15" customHeight="1" x14ac:dyDescent="0.25">
      <c r="A623" s="15">
        <v>131360001</v>
      </c>
      <c r="B623" s="14" t="s">
        <v>579</v>
      </c>
      <c r="C623" s="15" t="s">
        <v>578</v>
      </c>
      <c r="D623" s="16" t="s">
        <v>177</v>
      </c>
      <c r="E623" s="15" t="s">
        <v>71</v>
      </c>
      <c r="F623" s="8">
        <v>55</v>
      </c>
      <c r="G623" s="17" t="s">
        <v>281</v>
      </c>
      <c r="H623" s="9" t="s">
        <v>75</v>
      </c>
      <c r="I623" s="26" t="s">
        <v>132</v>
      </c>
      <c r="J623" s="18" t="s">
        <v>328</v>
      </c>
      <c r="K623" s="15" t="s">
        <v>79</v>
      </c>
      <c r="L623" s="22">
        <v>45.035221800000002</v>
      </c>
      <c r="M623" s="22">
        <v>-0.1537848</v>
      </c>
      <c r="N623" s="11">
        <v>41389.75</v>
      </c>
      <c r="O623" s="7" t="s">
        <v>28</v>
      </c>
      <c r="P623" s="29">
        <v>8.9482788343872906E-3</v>
      </c>
      <c r="Q623" s="15">
        <v>2.18455326514082E-3</v>
      </c>
      <c r="R623" s="15" t="s">
        <v>26</v>
      </c>
      <c r="S623" s="48" t="s">
        <v>161</v>
      </c>
      <c r="T623" s="53" t="s">
        <v>161</v>
      </c>
      <c r="U623" s="12">
        <f t="shared" si="38"/>
        <v>8.9482788343872906E-3</v>
      </c>
      <c r="V623" s="12">
        <f t="shared" si="39"/>
        <v>2.18455326514082E-3</v>
      </c>
      <c r="W623" s="12">
        <f t="shared" si="40"/>
        <v>1875.0559521519222</v>
      </c>
      <c r="X623" s="12">
        <f t="shared" si="41"/>
        <v>209543.75549254011</v>
      </c>
      <c r="AA623" s="12"/>
      <c r="AD623" s="12" t="s">
        <v>281</v>
      </c>
      <c r="AE623" s="12" t="s">
        <v>358</v>
      </c>
      <c r="AF623" s="12" t="s">
        <v>359</v>
      </c>
      <c r="AG623" s="12" t="s">
        <v>360</v>
      </c>
      <c r="AH623" s="12" t="s">
        <v>352</v>
      </c>
      <c r="AI623" s="12" t="s">
        <v>361</v>
      </c>
      <c r="AJ623" s="12" t="s">
        <v>344</v>
      </c>
      <c r="AK623" s="12" t="s">
        <v>345</v>
      </c>
      <c r="AL623" s="12" t="s">
        <v>148</v>
      </c>
      <c r="AM623" s="12" t="s">
        <v>347</v>
      </c>
      <c r="AN623" s="12" t="s">
        <v>362</v>
      </c>
    </row>
    <row r="624" spans="1:40" ht="15" customHeight="1" x14ac:dyDescent="0.25">
      <c r="A624" s="15">
        <v>131360001</v>
      </c>
      <c r="B624" s="14" t="s">
        <v>579</v>
      </c>
      <c r="C624" s="15" t="s">
        <v>578</v>
      </c>
      <c r="D624" s="16" t="s">
        <v>177</v>
      </c>
      <c r="E624" s="15" t="s">
        <v>71</v>
      </c>
      <c r="F624" s="8">
        <v>55</v>
      </c>
      <c r="G624" s="17" t="s">
        <v>281</v>
      </c>
      <c r="H624" s="9" t="s">
        <v>75</v>
      </c>
      <c r="I624" s="26" t="s">
        <v>132</v>
      </c>
      <c r="J624" s="18" t="s">
        <v>328</v>
      </c>
      <c r="K624" s="15" t="s">
        <v>79</v>
      </c>
      <c r="L624" s="22">
        <v>45.035221800000002</v>
      </c>
      <c r="M624" s="22">
        <v>-0.1537848</v>
      </c>
      <c r="N624" s="11">
        <v>41389.75</v>
      </c>
      <c r="O624" s="7" t="s">
        <v>25</v>
      </c>
      <c r="P624" s="29">
        <v>1.64914824694441E-2</v>
      </c>
      <c r="Q624" s="15">
        <v>8.5707181790214502E-3</v>
      </c>
      <c r="R624" s="15" t="s">
        <v>26</v>
      </c>
      <c r="S624" s="48" t="s">
        <v>161</v>
      </c>
      <c r="T624" s="53" t="s">
        <v>161</v>
      </c>
      <c r="U624" s="12">
        <f t="shared" si="38"/>
        <v>1.64914824694441E-2</v>
      </c>
      <c r="V624" s="12">
        <f t="shared" si="39"/>
        <v>8.5707181790214502E-3</v>
      </c>
      <c r="W624" s="12">
        <f t="shared" si="40"/>
        <v>224.50461222320791</v>
      </c>
      <c r="X624" s="12">
        <f t="shared" si="41"/>
        <v>13613.36754528749</v>
      </c>
      <c r="AA624" s="12"/>
      <c r="AD624" s="12" t="s">
        <v>281</v>
      </c>
      <c r="AE624" s="12" t="s">
        <v>358</v>
      </c>
      <c r="AF624" s="12" t="s">
        <v>359</v>
      </c>
      <c r="AG624" s="12" t="s">
        <v>360</v>
      </c>
      <c r="AH624" s="12" t="s">
        <v>352</v>
      </c>
      <c r="AI624" s="12" t="s">
        <v>361</v>
      </c>
      <c r="AJ624" s="12" t="s">
        <v>344</v>
      </c>
      <c r="AK624" s="12" t="s">
        <v>345</v>
      </c>
      <c r="AL624" s="12" t="s">
        <v>148</v>
      </c>
      <c r="AM624" s="12" t="s">
        <v>347</v>
      </c>
      <c r="AN624" s="12" t="s">
        <v>362</v>
      </c>
    </row>
    <row r="625" spans="1:40" ht="15" customHeight="1" x14ac:dyDescent="0.25">
      <c r="A625" s="15">
        <v>131360001</v>
      </c>
      <c r="B625" s="14" t="s">
        <v>579</v>
      </c>
      <c r="C625" s="15" t="s">
        <v>578</v>
      </c>
      <c r="D625" s="16" t="s">
        <v>177</v>
      </c>
      <c r="E625" s="15" t="s">
        <v>71</v>
      </c>
      <c r="F625" s="8">
        <v>55</v>
      </c>
      <c r="G625" s="17" t="s">
        <v>281</v>
      </c>
      <c r="H625" s="9" t="s">
        <v>75</v>
      </c>
      <c r="I625" s="26" t="s">
        <v>132</v>
      </c>
      <c r="J625" s="18" t="s">
        <v>328</v>
      </c>
      <c r="K625" s="15" t="s">
        <v>79</v>
      </c>
      <c r="L625" s="22">
        <v>45.035221800000002</v>
      </c>
      <c r="M625" s="22">
        <v>-0.1537848</v>
      </c>
      <c r="N625" s="11">
        <v>41389.75</v>
      </c>
      <c r="O625" s="7" t="s">
        <v>27</v>
      </c>
      <c r="P625" s="29">
        <v>9.5223912205752201E-2</v>
      </c>
      <c r="Q625" s="15">
        <v>5.2766676357464799E-2</v>
      </c>
      <c r="R625" s="15" t="s">
        <v>26</v>
      </c>
      <c r="S625" s="48" t="s">
        <v>161</v>
      </c>
      <c r="T625" s="53" t="s">
        <v>161</v>
      </c>
      <c r="U625" s="12">
        <f t="shared" si="38"/>
        <v>9.5223912205752201E-2</v>
      </c>
      <c r="V625" s="12">
        <f t="shared" si="39"/>
        <v>5.2766676357464799E-2</v>
      </c>
      <c r="W625" s="12">
        <f t="shared" si="40"/>
        <v>34.200034201981005</v>
      </c>
      <c r="X625" s="12">
        <f t="shared" si="41"/>
        <v>359.15384497209391</v>
      </c>
      <c r="AA625" s="12"/>
      <c r="AD625" s="12" t="s">
        <v>281</v>
      </c>
      <c r="AE625" s="12" t="s">
        <v>358</v>
      </c>
      <c r="AF625" s="12" t="s">
        <v>359</v>
      </c>
      <c r="AG625" s="12" t="s">
        <v>360</v>
      </c>
      <c r="AH625" s="12" t="s">
        <v>352</v>
      </c>
      <c r="AI625" s="12" t="s">
        <v>361</v>
      </c>
      <c r="AJ625" s="12" t="s">
        <v>344</v>
      </c>
      <c r="AK625" s="12" t="s">
        <v>345</v>
      </c>
      <c r="AL625" s="12" t="s">
        <v>148</v>
      </c>
      <c r="AM625" s="12" t="s">
        <v>347</v>
      </c>
      <c r="AN625" s="12" t="s">
        <v>362</v>
      </c>
    </row>
    <row r="626" spans="1:40" ht="15" customHeight="1" x14ac:dyDescent="0.25">
      <c r="A626" s="15">
        <v>131360002</v>
      </c>
      <c r="B626" s="14" t="s">
        <v>579</v>
      </c>
      <c r="C626" s="15" t="s">
        <v>578</v>
      </c>
      <c r="D626" s="16" t="s">
        <v>177</v>
      </c>
      <c r="E626" s="15" t="s">
        <v>71</v>
      </c>
      <c r="F626" s="8">
        <v>36</v>
      </c>
      <c r="G626" s="8" t="s">
        <v>573</v>
      </c>
      <c r="H626" s="9" t="s">
        <v>75</v>
      </c>
      <c r="I626" s="26" t="s">
        <v>132</v>
      </c>
      <c r="J626" s="18" t="s">
        <v>245</v>
      </c>
      <c r="K626" s="15" t="s">
        <v>77</v>
      </c>
      <c r="L626" s="15">
        <v>44.880529850000002</v>
      </c>
      <c r="M626" s="4">
        <v>0.86881255999999996</v>
      </c>
      <c r="N626" s="11">
        <v>41390</v>
      </c>
      <c r="O626" s="7" t="s">
        <v>22</v>
      </c>
      <c r="P626" s="29">
        <v>1.0212370619469E-4</v>
      </c>
      <c r="Q626" s="15">
        <v>7.1748717582416005E-5</v>
      </c>
      <c r="R626" s="15" t="s">
        <v>26</v>
      </c>
      <c r="S626" s="48" t="s">
        <v>161</v>
      </c>
      <c r="T626" s="53" t="s">
        <v>161</v>
      </c>
      <c r="U626" s="12">
        <f t="shared" si="38"/>
        <v>1.0212370619469E-4</v>
      </c>
      <c r="V626" s="12">
        <f t="shared" si="39"/>
        <v>7.1748717582416005E-5</v>
      </c>
      <c r="W626" s="12">
        <f t="shared" si="40"/>
        <v>19838.018068252673</v>
      </c>
      <c r="X626" s="12">
        <f t="shared" si="41"/>
        <v>194254779.88855213</v>
      </c>
      <c r="AA626" s="12"/>
      <c r="AD626" s="12" t="s">
        <v>211</v>
      </c>
      <c r="AE626" s="12" t="s">
        <v>339</v>
      </c>
      <c r="AF626" s="12" t="s">
        <v>340</v>
      </c>
      <c r="AG626" s="12" t="s">
        <v>341</v>
      </c>
      <c r="AH626" s="12" t="s">
        <v>342</v>
      </c>
      <c r="AI626" s="12" t="s">
        <v>343</v>
      </c>
      <c r="AJ626" s="12" t="s">
        <v>344</v>
      </c>
      <c r="AK626" s="12" t="s">
        <v>345</v>
      </c>
      <c r="AL626" s="12" t="s">
        <v>346</v>
      </c>
      <c r="AM626" s="12" t="s">
        <v>347</v>
      </c>
      <c r="AN626" s="12" t="s">
        <v>348</v>
      </c>
    </row>
    <row r="627" spans="1:40" ht="15" customHeight="1" x14ac:dyDescent="0.25">
      <c r="A627" s="15">
        <v>131360002</v>
      </c>
      <c r="B627" s="14" t="s">
        <v>579</v>
      </c>
      <c r="C627" s="15" t="s">
        <v>578</v>
      </c>
      <c r="D627" s="16" t="s">
        <v>177</v>
      </c>
      <c r="E627" s="15" t="s">
        <v>71</v>
      </c>
      <c r="F627" s="8">
        <v>36</v>
      </c>
      <c r="G627" s="8" t="s">
        <v>573</v>
      </c>
      <c r="H627" s="9" t="s">
        <v>75</v>
      </c>
      <c r="I627" s="26" t="s">
        <v>132</v>
      </c>
      <c r="J627" s="18" t="s">
        <v>245</v>
      </c>
      <c r="K627" s="15" t="s">
        <v>77</v>
      </c>
      <c r="L627" s="15">
        <v>44.880529850000002</v>
      </c>
      <c r="M627" s="4">
        <v>0.86881255999999996</v>
      </c>
      <c r="N627" s="11">
        <v>41390</v>
      </c>
      <c r="O627" s="7" t="s">
        <v>16</v>
      </c>
      <c r="P627" s="29">
        <v>1.6E-2</v>
      </c>
      <c r="Q627" s="15">
        <v>1.0240000000000001E-2</v>
      </c>
      <c r="R627" s="15" t="s">
        <v>26</v>
      </c>
      <c r="S627" s="48" t="s">
        <v>161</v>
      </c>
      <c r="T627" s="53" t="s">
        <v>161</v>
      </c>
      <c r="U627" s="12">
        <f t="shared" si="38"/>
        <v>1.6E-2</v>
      </c>
      <c r="V627" s="12">
        <f t="shared" si="39"/>
        <v>1.0240000000000001E-2</v>
      </c>
      <c r="W627" s="12">
        <f t="shared" si="40"/>
        <v>152.58789062499997</v>
      </c>
      <c r="X627" s="12">
        <f t="shared" si="41"/>
        <v>9536.7431640624982</v>
      </c>
      <c r="AA627" s="12"/>
      <c r="AD627" s="12" t="s">
        <v>211</v>
      </c>
      <c r="AE627" s="12" t="s">
        <v>339</v>
      </c>
      <c r="AF627" s="12" t="s">
        <v>340</v>
      </c>
      <c r="AG627" s="12" t="s">
        <v>341</v>
      </c>
      <c r="AH627" s="12" t="s">
        <v>342</v>
      </c>
      <c r="AI627" s="12" t="s">
        <v>343</v>
      </c>
      <c r="AJ627" s="12" t="s">
        <v>344</v>
      </c>
      <c r="AK627" s="12" t="s">
        <v>345</v>
      </c>
      <c r="AL627" s="12" t="s">
        <v>346</v>
      </c>
      <c r="AM627" s="12" t="s">
        <v>347</v>
      </c>
      <c r="AN627" s="12" t="s">
        <v>348</v>
      </c>
    </row>
    <row r="628" spans="1:40" ht="15" customHeight="1" x14ac:dyDescent="0.25">
      <c r="A628" s="15">
        <v>131360002</v>
      </c>
      <c r="B628" s="14" t="s">
        <v>579</v>
      </c>
      <c r="C628" s="15" t="s">
        <v>578</v>
      </c>
      <c r="D628" s="16" t="s">
        <v>177</v>
      </c>
      <c r="E628" s="15" t="s">
        <v>71</v>
      </c>
      <c r="F628" s="8">
        <v>36</v>
      </c>
      <c r="G628" s="8" t="s">
        <v>573</v>
      </c>
      <c r="H628" s="9" t="s">
        <v>75</v>
      </c>
      <c r="I628" s="26" t="s">
        <v>132</v>
      </c>
      <c r="J628" s="18" t="s">
        <v>245</v>
      </c>
      <c r="K628" s="15" t="s">
        <v>77</v>
      </c>
      <c r="L628" s="15">
        <v>44.880529850000002</v>
      </c>
      <c r="M628" s="4">
        <v>0.86881255999999996</v>
      </c>
      <c r="N628" s="11">
        <v>41390</v>
      </c>
      <c r="O628" s="7" t="s">
        <v>28</v>
      </c>
      <c r="P628" s="29">
        <v>2.9420272961886902E-3</v>
      </c>
      <c r="Q628" s="15">
        <v>2.1002036429904202E-3</v>
      </c>
      <c r="R628" s="15" t="s">
        <v>26</v>
      </c>
      <c r="S628" s="48" t="s">
        <v>161</v>
      </c>
      <c r="T628" s="53" t="s">
        <v>161</v>
      </c>
      <c r="U628" s="12">
        <f t="shared" si="38"/>
        <v>2.9420272961886902E-3</v>
      </c>
      <c r="V628" s="12">
        <f t="shared" si="39"/>
        <v>2.1002036429904202E-3</v>
      </c>
      <c r="W628" s="12">
        <f t="shared" si="40"/>
        <v>666.99700354138827</v>
      </c>
      <c r="X628" s="12">
        <f t="shared" si="41"/>
        <v>226713.39739283294</v>
      </c>
      <c r="AA628" s="12"/>
      <c r="AD628" s="12" t="s">
        <v>211</v>
      </c>
      <c r="AE628" s="12" t="s">
        <v>339</v>
      </c>
      <c r="AF628" s="12" t="s">
        <v>340</v>
      </c>
      <c r="AG628" s="12" t="s">
        <v>341</v>
      </c>
      <c r="AH628" s="12" t="s">
        <v>342</v>
      </c>
      <c r="AI628" s="12" t="s">
        <v>343</v>
      </c>
      <c r="AJ628" s="12" t="s">
        <v>344</v>
      </c>
      <c r="AK628" s="12" t="s">
        <v>345</v>
      </c>
      <c r="AL628" s="12" t="s">
        <v>346</v>
      </c>
      <c r="AM628" s="12" t="s">
        <v>347</v>
      </c>
      <c r="AN628" s="12" t="s">
        <v>348</v>
      </c>
    </row>
    <row r="629" spans="1:40" ht="15" customHeight="1" x14ac:dyDescent="0.25">
      <c r="A629" s="15">
        <v>131360002</v>
      </c>
      <c r="B629" s="14" t="s">
        <v>579</v>
      </c>
      <c r="C629" s="15" t="s">
        <v>578</v>
      </c>
      <c r="D629" s="16" t="s">
        <v>177</v>
      </c>
      <c r="E629" s="15" t="s">
        <v>71</v>
      </c>
      <c r="F629" s="8">
        <v>36</v>
      </c>
      <c r="G629" s="8" t="s">
        <v>573</v>
      </c>
      <c r="H629" s="9" t="s">
        <v>75</v>
      </c>
      <c r="I629" s="26" t="s">
        <v>132</v>
      </c>
      <c r="J629" s="18" t="s">
        <v>245</v>
      </c>
      <c r="K629" s="15" t="s">
        <v>77</v>
      </c>
      <c r="L629" s="15">
        <v>44.880529850000002</v>
      </c>
      <c r="M629" s="4">
        <v>0.86881255999999996</v>
      </c>
      <c r="N629" s="11">
        <v>41390</v>
      </c>
      <c r="O629" s="7" t="s">
        <v>25</v>
      </c>
      <c r="P629" s="29">
        <v>1.146E-2</v>
      </c>
      <c r="Q629" s="54" t="s">
        <v>161</v>
      </c>
      <c r="R629" s="15" t="s">
        <v>26</v>
      </c>
      <c r="S629" s="16" t="s">
        <v>601</v>
      </c>
      <c r="T629" s="53" t="s">
        <v>161</v>
      </c>
      <c r="U629" s="12">
        <f t="shared" si="38"/>
        <v>1.146E-2</v>
      </c>
      <c r="V629" s="12">
        <f t="shared" si="39"/>
        <v>5.7299999999999999E-3</v>
      </c>
      <c r="W629" s="12">
        <f t="shared" si="40"/>
        <v>349.04013961605591</v>
      </c>
      <c r="X629" s="12">
        <f t="shared" si="41"/>
        <v>30457.254765798945</v>
      </c>
      <c r="AA629" s="12"/>
      <c r="AD629" s="12" t="s">
        <v>211</v>
      </c>
      <c r="AE629" s="12" t="s">
        <v>339</v>
      </c>
      <c r="AF629" s="12" t="s">
        <v>340</v>
      </c>
      <c r="AG629" s="12" t="s">
        <v>341</v>
      </c>
      <c r="AH629" s="12" t="s">
        <v>342</v>
      </c>
      <c r="AI629" s="12" t="s">
        <v>343</v>
      </c>
      <c r="AJ629" s="12" t="s">
        <v>344</v>
      </c>
      <c r="AK629" s="12" t="s">
        <v>345</v>
      </c>
      <c r="AL629" s="12" t="s">
        <v>346</v>
      </c>
      <c r="AM629" s="12" t="s">
        <v>347</v>
      </c>
      <c r="AN629" s="12" t="s">
        <v>348</v>
      </c>
    </row>
    <row r="630" spans="1:40" ht="15" customHeight="1" x14ac:dyDescent="0.25">
      <c r="A630" s="15">
        <v>131360002</v>
      </c>
      <c r="B630" s="14" t="s">
        <v>579</v>
      </c>
      <c r="C630" s="15" t="s">
        <v>578</v>
      </c>
      <c r="D630" s="16" t="s">
        <v>177</v>
      </c>
      <c r="E630" s="15" t="s">
        <v>71</v>
      </c>
      <c r="F630" s="8">
        <v>36</v>
      </c>
      <c r="G630" s="8" t="s">
        <v>573</v>
      </c>
      <c r="H630" s="9" t="s">
        <v>75</v>
      </c>
      <c r="I630" s="26" t="s">
        <v>132</v>
      </c>
      <c r="J630" s="18" t="s">
        <v>245</v>
      </c>
      <c r="K630" s="15" t="s">
        <v>77</v>
      </c>
      <c r="L630" s="15">
        <v>44.880529850000002</v>
      </c>
      <c r="M630" s="4">
        <v>0.86881255999999996</v>
      </c>
      <c r="N630" s="11">
        <v>41390</v>
      </c>
      <c r="O630" s="7" t="s">
        <v>27</v>
      </c>
      <c r="P630" s="29">
        <v>8.0699999999999994E-2</v>
      </c>
      <c r="Q630" s="54" t="s">
        <v>161</v>
      </c>
      <c r="R630" s="15" t="s">
        <v>26</v>
      </c>
      <c r="S630" s="16" t="s">
        <v>601</v>
      </c>
      <c r="T630" s="53" t="s">
        <v>161</v>
      </c>
      <c r="U630" s="12">
        <f t="shared" si="38"/>
        <v>8.0699999999999994E-2</v>
      </c>
      <c r="V630" s="12">
        <f t="shared" si="39"/>
        <v>4.0349999999999997E-2</v>
      </c>
      <c r="W630" s="12">
        <f t="shared" si="40"/>
        <v>49.566294919454769</v>
      </c>
      <c r="X630" s="12">
        <f t="shared" si="41"/>
        <v>614.20439801059206</v>
      </c>
      <c r="AA630" s="12"/>
      <c r="AD630" s="12" t="s">
        <v>211</v>
      </c>
      <c r="AE630" s="12" t="s">
        <v>339</v>
      </c>
      <c r="AF630" s="12" t="s">
        <v>340</v>
      </c>
      <c r="AG630" s="12" t="s">
        <v>341</v>
      </c>
      <c r="AH630" s="12" t="s">
        <v>342</v>
      </c>
      <c r="AI630" s="12" t="s">
        <v>343</v>
      </c>
      <c r="AJ630" s="12" t="s">
        <v>344</v>
      </c>
      <c r="AK630" s="12" t="s">
        <v>345</v>
      </c>
      <c r="AL630" s="12" t="s">
        <v>346</v>
      </c>
      <c r="AM630" s="12" t="s">
        <v>347</v>
      </c>
      <c r="AN630" s="12" t="s">
        <v>348</v>
      </c>
    </row>
    <row r="631" spans="1:40" ht="15" customHeight="1" x14ac:dyDescent="0.25">
      <c r="A631" s="15">
        <v>131360003</v>
      </c>
      <c r="B631" s="14" t="s">
        <v>579</v>
      </c>
      <c r="C631" s="15" t="s">
        <v>578</v>
      </c>
      <c r="D631" s="16" t="s">
        <v>177</v>
      </c>
      <c r="E631" s="15" t="s">
        <v>71</v>
      </c>
      <c r="F631" s="9">
        <v>54</v>
      </c>
      <c r="G631" s="17" t="s">
        <v>282</v>
      </c>
      <c r="H631" s="9" t="s">
        <v>72</v>
      </c>
      <c r="I631" s="26" t="s">
        <v>133</v>
      </c>
      <c r="J631" s="18" t="s">
        <v>328</v>
      </c>
      <c r="K631" s="15" t="s">
        <v>73</v>
      </c>
      <c r="L631" s="15">
        <v>45.037094500000002</v>
      </c>
      <c r="M631" s="15">
        <v>-0.1471546</v>
      </c>
      <c r="N631" s="11">
        <v>41389.631944444402</v>
      </c>
      <c r="O631" s="7" t="s">
        <v>22</v>
      </c>
      <c r="P631" s="29">
        <v>2.7691573805309702E-4</v>
      </c>
      <c r="Q631" s="15">
        <v>1.1200548437720401E-4</v>
      </c>
      <c r="R631" s="15" t="s">
        <v>26</v>
      </c>
      <c r="S631" s="48" t="s">
        <v>161</v>
      </c>
      <c r="T631" s="53" t="s">
        <v>161</v>
      </c>
      <c r="U631" s="12">
        <f t="shared" si="38"/>
        <v>2.7691573805309702E-4</v>
      </c>
      <c r="V631" s="12">
        <f t="shared" si="39"/>
        <v>1.1200548437720401E-4</v>
      </c>
      <c r="W631" s="12">
        <f t="shared" si="40"/>
        <v>22073.391280060569</v>
      </c>
      <c r="X631" s="12">
        <f t="shared" si="41"/>
        <v>79711580.985794753</v>
      </c>
      <c r="AA631" s="12"/>
      <c r="AD631" s="12" t="s">
        <v>282</v>
      </c>
      <c r="AE631" s="12" t="s">
        <v>381</v>
      </c>
      <c r="AF631" s="12" t="s">
        <v>382</v>
      </c>
      <c r="AG631" s="12" t="s">
        <v>351</v>
      </c>
      <c r="AH631" s="12" t="s">
        <v>352</v>
      </c>
      <c r="AI631" s="12" t="s">
        <v>353</v>
      </c>
      <c r="AJ631" s="12" t="s">
        <v>354</v>
      </c>
      <c r="AK631" s="12" t="s">
        <v>355</v>
      </c>
      <c r="AL631" s="12" t="s">
        <v>356</v>
      </c>
      <c r="AM631" s="12" t="s">
        <v>347</v>
      </c>
      <c r="AN631" s="12" t="s">
        <v>383</v>
      </c>
    </row>
    <row r="632" spans="1:40" ht="15" customHeight="1" x14ac:dyDescent="0.25">
      <c r="A632" s="15">
        <v>131360003</v>
      </c>
      <c r="B632" s="14" t="s">
        <v>579</v>
      </c>
      <c r="C632" s="15" t="s">
        <v>578</v>
      </c>
      <c r="D632" s="16" t="s">
        <v>177</v>
      </c>
      <c r="E632" s="15" t="s">
        <v>71</v>
      </c>
      <c r="F632" s="9">
        <v>54</v>
      </c>
      <c r="G632" s="17" t="s">
        <v>282</v>
      </c>
      <c r="H632" s="9" t="s">
        <v>72</v>
      </c>
      <c r="I632" s="26" t="s">
        <v>133</v>
      </c>
      <c r="J632" s="18" t="s">
        <v>328</v>
      </c>
      <c r="K632" s="15" t="s">
        <v>73</v>
      </c>
      <c r="L632" s="15">
        <v>45.037094500000002</v>
      </c>
      <c r="M632" s="15">
        <v>-0.1471546</v>
      </c>
      <c r="N632" s="11">
        <v>41389.631944444402</v>
      </c>
      <c r="O632" s="7" t="s">
        <v>16</v>
      </c>
      <c r="P632" s="29">
        <v>1.5900000000000001E-2</v>
      </c>
      <c r="Q632" s="54" t="s">
        <v>161</v>
      </c>
      <c r="R632" s="15" t="s">
        <v>26</v>
      </c>
      <c r="S632" s="16" t="s">
        <v>601</v>
      </c>
      <c r="T632" s="53" t="s">
        <v>161</v>
      </c>
      <c r="U632" s="12">
        <f t="shared" si="38"/>
        <v>1.5900000000000001E-2</v>
      </c>
      <c r="V632" s="12">
        <f t="shared" si="39"/>
        <v>7.9500000000000005E-3</v>
      </c>
      <c r="W632" s="12">
        <f t="shared" si="40"/>
        <v>251.57232704402517</v>
      </c>
      <c r="X632" s="12">
        <f t="shared" si="41"/>
        <v>15822.158933586486</v>
      </c>
      <c r="AA632" s="12"/>
      <c r="AD632" s="12" t="s">
        <v>282</v>
      </c>
      <c r="AE632" s="12" t="s">
        <v>381</v>
      </c>
      <c r="AF632" s="12" t="s">
        <v>382</v>
      </c>
      <c r="AG632" s="12" t="s">
        <v>351</v>
      </c>
      <c r="AH632" s="12" t="s">
        <v>352</v>
      </c>
      <c r="AI632" s="12" t="s">
        <v>353</v>
      </c>
      <c r="AJ632" s="12" t="s">
        <v>354</v>
      </c>
      <c r="AK632" s="12" t="s">
        <v>355</v>
      </c>
      <c r="AL632" s="12" t="s">
        <v>356</v>
      </c>
      <c r="AM632" s="12" t="s">
        <v>347</v>
      </c>
      <c r="AN632" s="12" t="s">
        <v>383</v>
      </c>
    </row>
    <row r="633" spans="1:40" ht="15" customHeight="1" x14ac:dyDescent="0.25">
      <c r="A633" s="15">
        <v>131360003</v>
      </c>
      <c r="B633" s="14" t="s">
        <v>579</v>
      </c>
      <c r="C633" s="15" t="s">
        <v>578</v>
      </c>
      <c r="D633" s="16" t="s">
        <v>177</v>
      </c>
      <c r="E633" s="15" t="s">
        <v>71</v>
      </c>
      <c r="F633" s="9">
        <v>54</v>
      </c>
      <c r="G633" s="17" t="s">
        <v>282</v>
      </c>
      <c r="H633" s="9" t="s">
        <v>72</v>
      </c>
      <c r="I633" s="26" t="s">
        <v>133</v>
      </c>
      <c r="J633" s="18" t="s">
        <v>328</v>
      </c>
      <c r="K633" s="15" t="s">
        <v>73</v>
      </c>
      <c r="L633" s="15">
        <v>45.037094500000002</v>
      </c>
      <c r="M633" s="15">
        <v>-0.1471546</v>
      </c>
      <c r="N633" s="11">
        <v>41389.631944444402</v>
      </c>
      <c r="O633" s="7" t="s">
        <v>28</v>
      </c>
      <c r="P633" s="29">
        <v>7.3529042403007996E-3</v>
      </c>
      <c r="Q633" s="15">
        <v>3.1161049497343998E-3</v>
      </c>
      <c r="R633" s="15" t="s">
        <v>26</v>
      </c>
      <c r="S633" s="48" t="s">
        <v>161</v>
      </c>
      <c r="T633" s="53" t="s">
        <v>161</v>
      </c>
      <c r="U633" s="12">
        <f t="shared" si="38"/>
        <v>7.3529042403007996E-3</v>
      </c>
      <c r="V633" s="12">
        <f t="shared" si="39"/>
        <v>3.1161049497343998E-3</v>
      </c>
      <c r="W633" s="12">
        <f t="shared" si="40"/>
        <v>757.24211121841881</v>
      </c>
      <c r="X633" s="12">
        <f t="shared" si="41"/>
        <v>102985.44445445421</v>
      </c>
      <c r="AA633" s="12"/>
      <c r="AD633" s="12" t="s">
        <v>282</v>
      </c>
      <c r="AE633" s="12" t="s">
        <v>381</v>
      </c>
      <c r="AF633" s="12" t="s">
        <v>382</v>
      </c>
      <c r="AG633" s="12" t="s">
        <v>351</v>
      </c>
      <c r="AH633" s="12" t="s">
        <v>352</v>
      </c>
      <c r="AI633" s="12" t="s">
        <v>353</v>
      </c>
      <c r="AJ633" s="12" t="s">
        <v>354</v>
      </c>
      <c r="AK633" s="12" t="s">
        <v>355</v>
      </c>
      <c r="AL633" s="12" t="s">
        <v>356</v>
      </c>
      <c r="AM633" s="12" t="s">
        <v>347</v>
      </c>
      <c r="AN633" s="12" t="s">
        <v>383</v>
      </c>
    </row>
    <row r="634" spans="1:40" ht="15" customHeight="1" x14ac:dyDescent="0.25">
      <c r="A634" s="15">
        <v>131360003</v>
      </c>
      <c r="B634" s="14" t="s">
        <v>579</v>
      </c>
      <c r="C634" s="15" t="s">
        <v>578</v>
      </c>
      <c r="D634" s="16" t="s">
        <v>177</v>
      </c>
      <c r="E634" s="15" t="s">
        <v>71</v>
      </c>
      <c r="F634" s="9">
        <v>54</v>
      </c>
      <c r="G634" s="17" t="s">
        <v>282</v>
      </c>
      <c r="H634" s="9" t="s">
        <v>72</v>
      </c>
      <c r="I634" s="26" t="s">
        <v>133</v>
      </c>
      <c r="J634" s="18" t="s">
        <v>328</v>
      </c>
      <c r="K634" s="15" t="s">
        <v>73</v>
      </c>
      <c r="L634" s="15">
        <v>45.037094500000002</v>
      </c>
      <c r="M634" s="15">
        <v>-0.1471546</v>
      </c>
      <c r="N634" s="11">
        <v>41389.631944444402</v>
      </c>
      <c r="O634" s="7" t="s">
        <v>25</v>
      </c>
      <c r="P634" s="29">
        <v>2.2138776501316199E-2</v>
      </c>
      <c r="Q634" s="15">
        <v>9.6365900852487807E-3</v>
      </c>
      <c r="R634" s="15" t="s">
        <v>26</v>
      </c>
      <c r="S634" s="48" t="s">
        <v>161</v>
      </c>
      <c r="T634" s="53" t="s">
        <v>161</v>
      </c>
      <c r="U634" s="12">
        <f t="shared" si="38"/>
        <v>2.2138776501316199E-2</v>
      </c>
      <c r="V634" s="12">
        <f t="shared" si="39"/>
        <v>9.6365900852487807E-3</v>
      </c>
      <c r="W634" s="12">
        <f t="shared" si="40"/>
        <v>238.40032582965642</v>
      </c>
      <c r="X634" s="12">
        <f t="shared" si="41"/>
        <v>10768.450813688056</v>
      </c>
      <c r="AA634" s="12"/>
      <c r="AD634" s="12" t="s">
        <v>282</v>
      </c>
      <c r="AE634" s="12" t="s">
        <v>381</v>
      </c>
      <c r="AF634" s="12" t="s">
        <v>382</v>
      </c>
      <c r="AG634" s="12" t="s">
        <v>351</v>
      </c>
      <c r="AH634" s="12" t="s">
        <v>352</v>
      </c>
      <c r="AI634" s="12" t="s">
        <v>353</v>
      </c>
      <c r="AJ634" s="12" t="s">
        <v>354</v>
      </c>
      <c r="AK634" s="12" t="s">
        <v>355</v>
      </c>
      <c r="AL634" s="12" t="s">
        <v>356</v>
      </c>
      <c r="AM634" s="12" t="s">
        <v>347</v>
      </c>
      <c r="AN634" s="12" t="s">
        <v>383</v>
      </c>
    </row>
    <row r="635" spans="1:40" ht="15" customHeight="1" x14ac:dyDescent="0.25">
      <c r="A635" s="15">
        <v>131360003</v>
      </c>
      <c r="B635" s="14" t="s">
        <v>579</v>
      </c>
      <c r="C635" s="15" t="s">
        <v>578</v>
      </c>
      <c r="D635" s="16" t="s">
        <v>177</v>
      </c>
      <c r="E635" s="15" t="s">
        <v>71</v>
      </c>
      <c r="F635" s="9">
        <v>54</v>
      </c>
      <c r="G635" s="17" t="s">
        <v>282</v>
      </c>
      <c r="H635" s="9" t="s">
        <v>72</v>
      </c>
      <c r="I635" s="26" t="s">
        <v>133</v>
      </c>
      <c r="J635" s="18" t="s">
        <v>328</v>
      </c>
      <c r="K635" s="15" t="s">
        <v>73</v>
      </c>
      <c r="L635" s="15">
        <v>45.037094500000002</v>
      </c>
      <c r="M635" s="15">
        <v>-0.1471546</v>
      </c>
      <c r="N635" s="11">
        <v>41389.631944444402</v>
      </c>
      <c r="O635" s="7" t="s">
        <v>27</v>
      </c>
      <c r="P635" s="29">
        <v>5.0658156338711499E-2</v>
      </c>
      <c r="Q635" s="15">
        <v>4.42376299744364E-2</v>
      </c>
      <c r="R635" s="15" t="s">
        <v>26</v>
      </c>
      <c r="S635" s="48" t="s">
        <v>161</v>
      </c>
      <c r="T635" s="53" t="s">
        <v>161</v>
      </c>
      <c r="U635" s="12">
        <f t="shared" si="38"/>
        <v>5.0658156338711499E-2</v>
      </c>
      <c r="V635" s="12">
        <f t="shared" si="39"/>
        <v>4.42376299744364E-2</v>
      </c>
      <c r="W635" s="12">
        <f t="shared" si="40"/>
        <v>25.886043501139355</v>
      </c>
      <c r="X635" s="12">
        <f t="shared" si="41"/>
        <v>510.99458353872205</v>
      </c>
      <c r="AA635" s="12"/>
      <c r="AD635" s="12" t="s">
        <v>282</v>
      </c>
      <c r="AE635" s="12" t="s">
        <v>381</v>
      </c>
      <c r="AF635" s="12" t="s">
        <v>382</v>
      </c>
      <c r="AG635" s="12" t="s">
        <v>351</v>
      </c>
      <c r="AH635" s="12" t="s">
        <v>352</v>
      </c>
      <c r="AI635" s="12" t="s">
        <v>353</v>
      </c>
      <c r="AJ635" s="12" t="s">
        <v>354</v>
      </c>
      <c r="AK635" s="12" t="s">
        <v>355</v>
      </c>
      <c r="AL635" s="12" t="s">
        <v>356</v>
      </c>
      <c r="AM635" s="12" t="s">
        <v>347</v>
      </c>
      <c r="AN635" s="12" t="s">
        <v>383</v>
      </c>
    </row>
    <row r="636" spans="1:40" ht="15" customHeight="1" x14ac:dyDescent="0.25">
      <c r="A636" s="15">
        <v>131360004</v>
      </c>
      <c r="B636" s="14" t="s">
        <v>579</v>
      </c>
      <c r="C636" s="15" t="s">
        <v>578</v>
      </c>
      <c r="D636" s="16" t="s">
        <v>177</v>
      </c>
      <c r="E636" s="15" t="s">
        <v>71</v>
      </c>
      <c r="F636" s="8">
        <v>57</v>
      </c>
      <c r="G636" s="17" t="s">
        <v>283</v>
      </c>
      <c r="H636" s="9" t="s">
        <v>72</v>
      </c>
      <c r="I636" s="26" t="s">
        <v>325</v>
      </c>
      <c r="J636" s="26" t="s">
        <v>325</v>
      </c>
      <c r="K636" s="15" t="s">
        <v>78</v>
      </c>
      <c r="L636" s="15">
        <v>45.097175100000001</v>
      </c>
      <c r="M636" s="12">
        <v>-5.63793E-2</v>
      </c>
      <c r="N636" s="11">
        <v>41389.673611111102</v>
      </c>
      <c r="O636" s="7" t="s">
        <v>22</v>
      </c>
      <c r="P636" s="29">
        <v>4.24098345132743E-4</v>
      </c>
      <c r="Q636" s="15">
        <v>8.8554334262151506E-5</v>
      </c>
      <c r="R636" s="15" t="s">
        <v>26</v>
      </c>
      <c r="S636" s="48" t="s">
        <v>161</v>
      </c>
      <c r="T636" s="53" t="s">
        <v>161</v>
      </c>
      <c r="U636" s="12">
        <f t="shared" si="38"/>
        <v>4.24098345132743E-4</v>
      </c>
      <c r="V636" s="12">
        <f t="shared" si="39"/>
        <v>8.8554334262151506E-5</v>
      </c>
      <c r="W636" s="12">
        <f t="shared" si="40"/>
        <v>54081.27638256827</v>
      </c>
      <c r="X636" s="12">
        <f t="shared" si="41"/>
        <v>127520602.24531366</v>
      </c>
      <c r="AA636" s="12"/>
      <c r="AD636" s="12" t="s">
        <v>283</v>
      </c>
      <c r="AE636" s="12" t="s">
        <v>381</v>
      </c>
      <c r="AF636" s="12" t="s">
        <v>382</v>
      </c>
      <c r="AG636" s="12" t="s">
        <v>351</v>
      </c>
      <c r="AH636" s="12" t="s">
        <v>352</v>
      </c>
      <c r="AI636" s="12" t="s">
        <v>353</v>
      </c>
      <c r="AJ636" s="12" t="s">
        <v>354</v>
      </c>
      <c r="AK636" s="12" t="s">
        <v>355</v>
      </c>
      <c r="AL636" s="12" t="s">
        <v>356</v>
      </c>
      <c r="AM636" s="12" t="s">
        <v>347</v>
      </c>
      <c r="AN636" s="12" t="s">
        <v>383</v>
      </c>
    </row>
    <row r="637" spans="1:40" ht="15" customHeight="1" x14ac:dyDescent="0.25">
      <c r="A637" s="15">
        <v>131360004</v>
      </c>
      <c r="B637" s="14" t="s">
        <v>579</v>
      </c>
      <c r="C637" s="15" t="s">
        <v>578</v>
      </c>
      <c r="D637" s="16" t="s">
        <v>177</v>
      </c>
      <c r="E637" s="15" t="s">
        <v>71</v>
      </c>
      <c r="F637" s="8">
        <v>57</v>
      </c>
      <c r="G637" s="17" t="s">
        <v>283</v>
      </c>
      <c r="H637" s="9" t="s">
        <v>72</v>
      </c>
      <c r="I637" s="26" t="s">
        <v>325</v>
      </c>
      <c r="J637" s="26" t="s">
        <v>325</v>
      </c>
      <c r="K637" s="15" t="s">
        <v>78</v>
      </c>
      <c r="L637" s="15">
        <v>45.097175100000001</v>
      </c>
      <c r="M637" s="12">
        <v>-5.63793E-2</v>
      </c>
      <c r="N637" s="11">
        <v>41389.673611111102</v>
      </c>
      <c r="O637" s="7" t="s">
        <v>16</v>
      </c>
      <c r="P637" s="29">
        <v>1.83E-2</v>
      </c>
      <c r="Q637" s="54" t="s">
        <v>161</v>
      </c>
      <c r="R637" s="15" t="s">
        <v>26</v>
      </c>
      <c r="S637" s="16" t="s">
        <v>601</v>
      </c>
      <c r="T637" s="53" t="s">
        <v>161</v>
      </c>
      <c r="U637" s="12">
        <f t="shared" si="38"/>
        <v>1.83E-2</v>
      </c>
      <c r="V637" s="12">
        <f t="shared" si="39"/>
        <v>9.1500000000000001E-3</v>
      </c>
      <c r="W637" s="12">
        <f t="shared" si="40"/>
        <v>218.5792349726776</v>
      </c>
      <c r="X637" s="12">
        <f t="shared" si="41"/>
        <v>11944.22049031025</v>
      </c>
      <c r="AA637" s="12"/>
      <c r="AD637" s="12" t="s">
        <v>283</v>
      </c>
      <c r="AE637" s="12" t="s">
        <v>381</v>
      </c>
      <c r="AF637" s="12" t="s">
        <v>382</v>
      </c>
      <c r="AG637" s="12" t="s">
        <v>351</v>
      </c>
      <c r="AH637" s="12" t="s">
        <v>352</v>
      </c>
      <c r="AI637" s="12" t="s">
        <v>353</v>
      </c>
      <c r="AJ637" s="12" t="s">
        <v>354</v>
      </c>
      <c r="AK637" s="12" t="s">
        <v>355</v>
      </c>
      <c r="AL637" s="12" t="s">
        <v>356</v>
      </c>
      <c r="AM637" s="12" t="s">
        <v>347</v>
      </c>
      <c r="AN637" s="12" t="s">
        <v>383</v>
      </c>
    </row>
    <row r="638" spans="1:40" ht="15" customHeight="1" x14ac:dyDescent="0.25">
      <c r="A638" s="15">
        <v>131360004</v>
      </c>
      <c r="B638" s="14" t="s">
        <v>579</v>
      </c>
      <c r="C638" s="15" t="s">
        <v>578</v>
      </c>
      <c r="D638" s="16" t="s">
        <v>177</v>
      </c>
      <c r="E638" s="15" t="s">
        <v>71</v>
      </c>
      <c r="F638" s="8">
        <v>57</v>
      </c>
      <c r="G638" s="17" t="s">
        <v>283</v>
      </c>
      <c r="H638" s="9" t="s">
        <v>72</v>
      </c>
      <c r="I638" s="26" t="s">
        <v>325</v>
      </c>
      <c r="J638" s="26" t="s">
        <v>325</v>
      </c>
      <c r="K638" s="15" t="s">
        <v>78</v>
      </c>
      <c r="L638" s="15">
        <v>45.097175100000001</v>
      </c>
      <c r="M638" s="12">
        <v>-5.63793E-2</v>
      </c>
      <c r="N638" s="11">
        <v>41389.673611111102</v>
      </c>
      <c r="O638" s="7" t="s">
        <v>28</v>
      </c>
      <c r="P638" s="29">
        <v>1.0873180007691E-2</v>
      </c>
      <c r="Q638" s="15">
        <v>2.65448152967528E-3</v>
      </c>
      <c r="R638" s="15" t="s">
        <v>26</v>
      </c>
      <c r="S638" s="48" t="s">
        <v>161</v>
      </c>
      <c r="T638" s="53" t="s">
        <v>161</v>
      </c>
      <c r="U638" s="12">
        <f t="shared" si="38"/>
        <v>1.0873180007691E-2</v>
      </c>
      <c r="V638" s="12">
        <f t="shared" si="39"/>
        <v>2.65448152967528E-3</v>
      </c>
      <c r="W638" s="12">
        <f t="shared" si="40"/>
        <v>1543.1109829934592</v>
      </c>
      <c r="X638" s="12">
        <f t="shared" si="41"/>
        <v>141919.01374776836</v>
      </c>
      <c r="AA638" s="12"/>
      <c r="AD638" s="12" t="s">
        <v>283</v>
      </c>
      <c r="AE638" s="12" t="s">
        <v>381</v>
      </c>
      <c r="AF638" s="12" t="s">
        <v>382</v>
      </c>
      <c r="AG638" s="12" t="s">
        <v>351</v>
      </c>
      <c r="AH638" s="12" t="s">
        <v>352</v>
      </c>
      <c r="AI638" s="12" t="s">
        <v>353</v>
      </c>
      <c r="AJ638" s="12" t="s">
        <v>354</v>
      </c>
      <c r="AK638" s="12" t="s">
        <v>355</v>
      </c>
      <c r="AL638" s="12" t="s">
        <v>356</v>
      </c>
      <c r="AM638" s="12" t="s">
        <v>347</v>
      </c>
      <c r="AN638" s="12" t="s">
        <v>383</v>
      </c>
    </row>
    <row r="639" spans="1:40" ht="15" customHeight="1" x14ac:dyDescent="0.25">
      <c r="A639" s="15">
        <v>131360004</v>
      </c>
      <c r="B639" s="14" t="s">
        <v>579</v>
      </c>
      <c r="C639" s="15" t="s">
        <v>578</v>
      </c>
      <c r="D639" s="16" t="s">
        <v>177</v>
      </c>
      <c r="E639" s="15" t="s">
        <v>71</v>
      </c>
      <c r="F639" s="8">
        <v>57</v>
      </c>
      <c r="G639" s="17" t="s">
        <v>283</v>
      </c>
      <c r="H639" s="9" t="s">
        <v>72</v>
      </c>
      <c r="I639" s="26" t="s">
        <v>325</v>
      </c>
      <c r="J639" s="26" t="s">
        <v>325</v>
      </c>
      <c r="K639" s="15" t="s">
        <v>78</v>
      </c>
      <c r="L639" s="15">
        <v>45.097175100000001</v>
      </c>
      <c r="M639" s="12">
        <v>-5.63793E-2</v>
      </c>
      <c r="N639" s="11">
        <v>41389.673611111102</v>
      </c>
      <c r="O639" s="7" t="s">
        <v>25</v>
      </c>
      <c r="P639" s="29">
        <v>1.5998598522115499E-2</v>
      </c>
      <c r="Q639" s="15">
        <v>9.2350593756485907E-3</v>
      </c>
      <c r="R639" s="15" t="s">
        <v>26</v>
      </c>
      <c r="S639" s="48" t="s">
        <v>161</v>
      </c>
      <c r="T639" s="53" t="s">
        <v>161</v>
      </c>
      <c r="U639" s="12">
        <f t="shared" si="38"/>
        <v>1.5998598522115499E-2</v>
      </c>
      <c r="V639" s="12">
        <f t="shared" si="39"/>
        <v>9.2350593756485907E-3</v>
      </c>
      <c r="W639" s="12">
        <f t="shared" si="40"/>
        <v>187.58692142557138</v>
      </c>
      <c r="X639" s="12">
        <f t="shared" si="41"/>
        <v>11725.209627972257</v>
      </c>
      <c r="AA639" s="12"/>
      <c r="AD639" s="12" t="s">
        <v>283</v>
      </c>
      <c r="AE639" s="12" t="s">
        <v>381</v>
      </c>
      <c r="AF639" s="12" t="s">
        <v>382</v>
      </c>
      <c r="AG639" s="12" t="s">
        <v>351</v>
      </c>
      <c r="AH639" s="12" t="s">
        <v>352</v>
      </c>
      <c r="AI639" s="12" t="s">
        <v>353</v>
      </c>
      <c r="AJ639" s="12" t="s">
        <v>354</v>
      </c>
      <c r="AK639" s="12" t="s">
        <v>355</v>
      </c>
      <c r="AL639" s="12" t="s">
        <v>356</v>
      </c>
      <c r="AM639" s="12" t="s">
        <v>347</v>
      </c>
      <c r="AN639" s="12" t="s">
        <v>383</v>
      </c>
    </row>
    <row r="640" spans="1:40" ht="15" customHeight="1" x14ac:dyDescent="0.25">
      <c r="A640" s="15">
        <v>131360004</v>
      </c>
      <c r="B640" s="14" t="s">
        <v>579</v>
      </c>
      <c r="C640" s="15" t="s">
        <v>578</v>
      </c>
      <c r="D640" s="16" t="s">
        <v>177</v>
      </c>
      <c r="E640" s="15" t="s">
        <v>71</v>
      </c>
      <c r="F640" s="8">
        <v>57</v>
      </c>
      <c r="G640" s="17" t="s">
        <v>283</v>
      </c>
      <c r="H640" s="9" t="s">
        <v>72</v>
      </c>
      <c r="I640" s="26" t="s">
        <v>325</v>
      </c>
      <c r="J640" s="26" t="s">
        <v>325</v>
      </c>
      <c r="K640" s="15" t="s">
        <v>78</v>
      </c>
      <c r="L640" s="15">
        <v>45.097175100000001</v>
      </c>
      <c r="M640" s="12">
        <v>-5.63793E-2</v>
      </c>
      <c r="N640" s="11">
        <v>41389.673611111102</v>
      </c>
      <c r="O640" s="7" t="s">
        <v>27</v>
      </c>
      <c r="P640" s="29">
        <v>8.6287305080104598E-2</v>
      </c>
      <c r="Q640" s="15">
        <v>5.1146049256397E-2</v>
      </c>
      <c r="R640" s="15" t="s">
        <v>26</v>
      </c>
      <c r="S640" s="48" t="s">
        <v>161</v>
      </c>
      <c r="T640" s="53" t="s">
        <v>161</v>
      </c>
      <c r="U640" s="12">
        <f t="shared" si="38"/>
        <v>8.6287305080104598E-2</v>
      </c>
      <c r="V640" s="12">
        <f t="shared" si="39"/>
        <v>5.1146049256397E-2</v>
      </c>
      <c r="W640" s="12">
        <f t="shared" si="40"/>
        <v>32.985473315871467</v>
      </c>
      <c r="X640" s="12">
        <f t="shared" si="41"/>
        <v>382.27492775732753</v>
      </c>
      <c r="AA640" s="12"/>
      <c r="AD640" s="12" t="s">
        <v>283</v>
      </c>
      <c r="AE640" s="12" t="s">
        <v>381</v>
      </c>
      <c r="AF640" s="12" t="s">
        <v>382</v>
      </c>
      <c r="AG640" s="12" t="s">
        <v>351</v>
      </c>
      <c r="AH640" s="12" t="s">
        <v>352</v>
      </c>
      <c r="AI640" s="12" t="s">
        <v>353</v>
      </c>
      <c r="AJ640" s="12" t="s">
        <v>354</v>
      </c>
      <c r="AK640" s="12" t="s">
        <v>355</v>
      </c>
      <c r="AL640" s="12" t="s">
        <v>356</v>
      </c>
      <c r="AM640" s="12" t="s">
        <v>347</v>
      </c>
      <c r="AN640" s="12" t="s">
        <v>383</v>
      </c>
    </row>
    <row r="641" spans="1:40" ht="15" customHeight="1" x14ac:dyDescent="0.25">
      <c r="A641" s="12">
        <v>131580003</v>
      </c>
      <c r="B641" s="30" t="s">
        <v>577</v>
      </c>
      <c r="C641" s="30" t="s">
        <v>576</v>
      </c>
      <c r="D641" s="30"/>
      <c r="E641" s="12" t="s">
        <v>51</v>
      </c>
      <c r="F641" s="10" t="s">
        <v>113</v>
      </c>
      <c r="G641" s="17" t="s">
        <v>284</v>
      </c>
      <c r="H641" s="10" t="s">
        <v>114</v>
      </c>
      <c r="K641" s="12" t="s">
        <v>115</v>
      </c>
      <c r="L641" s="12">
        <v>45.183133900000001</v>
      </c>
      <c r="M641" s="12">
        <v>7.2862200000000002E-2</v>
      </c>
      <c r="N641" s="11">
        <v>41389.444444444445</v>
      </c>
      <c r="O641" s="6" t="s">
        <v>68</v>
      </c>
      <c r="P641" s="29">
        <v>0.48899999999999999</v>
      </c>
      <c r="Q641" s="54" t="s">
        <v>161</v>
      </c>
      <c r="R641" s="15" t="s">
        <v>11</v>
      </c>
      <c r="S641" s="16" t="s">
        <v>601</v>
      </c>
      <c r="T641" s="53" t="s">
        <v>161</v>
      </c>
      <c r="U641" s="12">
        <f t="shared" si="38"/>
        <v>0.48899999999999999</v>
      </c>
      <c r="V641" s="12">
        <f t="shared" si="39"/>
        <v>0.2445</v>
      </c>
      <c r="W641" s="12">
        <f t="shared" si="40"/>
        <v>8.1799591002044991</v>
      </c>
      <c r="X641" s="12">
        <f t="shared" si="41"/>
        <v>16.7279327202546</v>
      </c>
      <c r="Y641" s="32"/>
      <c r="AA641" s="12"/>
      <c r="AD641" s="12" t="s">
        <v>284</v>
      </c>
      <c r="AE641" s="12" t="s">
        <v>450</v>
      </c>
      <c r="AF641" s="12" t="s">
        <v>451</v>
      </c>
      <c r="AG641" s="12" t="s">
        <v>360</v>
      </c>
      <c r="AH641" s="12" t="s">
        <v>352</v>
      </c>
      <c r="AI641" s="12" t="s">
        <v>361</v>
      </c>
      <c r="AJ641" s="12" t="s">
        <v>344</v>
      </c>
      <c r="AK641" s="12" t="s">
        <v>345</v>
      </c>
      <c r="AL641" s="12" t="s">
        <v>148</v>
      </c>
      <c r="AM641" s="12" t="s">
        <v>347</v>
      </c>
      <c r="AN641" s="12" t="s">
        <v>452</v>
      </c>
    </row>
    <row r="642" spans="1:40" ht="15" customHeight="1" x14ac:dyDescent="0.25">
      <c r="A642" s="12">
        <v>131580003</v>
      </c>
      <c r="B642" s="30" t="s">
        <v>577</v>
      </c>
      <c r="C642" s="30" t="s">
        <v>576</v>
      </c>
      <c r="D642" s="30"/>
      <c r="E642" s="12" t="s">
        <v>51</v>
      </c>
      <c r="F642" s="10" t="s">
        <v>113</v>
      </c>
      <c r="G642" s="17" t="s">
        <v>284</v>
      </c>
      <c r="H642" s="10" t="s">
        <v>114</v>
      </c>
      <c r="K642" s="12" t="s">
        <v>115</v>
      </c>
      <c r="L642" s="12">
        <v>45.183133900000001</v>
      </c>
      <c r="M642" s="12">
        <v>7.2862200000000002E-2</v>
      </c>
      <c r="N642" s="11">
        <v>41389.444444444445</v>
      </c>
      <c r="O642" s="6" t="s">
        <v>61</v>
      </c>
      <c r="P642" s="29">
        <v>0.56000000000000005</v>
      </c>
      <c r="Q642" s="54" t="s">
        <v>161</v>
      </c>
      <c r="R642" s="15" t="s">
        <v>11</v>
      </c>
      <c r="S642" s="16" t="s">
        <v>601</v>
      </c>
      <c r="T642" s="53" t="s">
        <v>161</v>
      </c>
      <c r="U642" s="12">
        <f t="shared" ref="U642:U705" si="42">IF(Q642="",P642,P642)</f>
        <v>0.56000000000000005</v>
      </c>
      <c r="V642" s="12">
        <f t="shared" ref="V642:V705" si="43">IF(Q642="",P642/2,Q642)</f>
        <v>0.28000000000000003</v>
      </c>
      <c r="W642" s="12">
        <f t="shared" si="40"/>
        <v>7.1428571428571423</v>
      </c>
      <c r="X642" s="12">
        <f t="shared" si="41"/>
        <v>12.755102040816325</v>
      </c>
      <c r="Y642" s="32"/>
      <c r="AA642" s="12"/>
      <c r="AD642" s="12" t="s">
        <v>284</v>
      </c>
      <c r="AE642" s="12" t="s">
        <v>450</v>
      </c>
      <c r="AF642" s="12" t="s">
        <v>451</v>
      </c>
      <c r="AG642" s="12" t="s">
        <v>360</v>
      </c>
      <c r="AH642" s="12" t="s">
        <v>352</v>
      </c>
      <c r="AI642" s="12" t="s">
        <v>361</v>
      </c>
      <c r="AJ642" s="12" t="s">
        <v>344</v>
      </c>
      <c r="AK642" s="12" t="s">
        <v>345</v>
      </c>
      <c r="AL642" s="12" t="s">
        <v>148</v>
      </c>
      <c r="AM642" s="12" t="s">
        <v>347</v>
      </c>
      <c r="AN642" s="12" t="s">
        <v>452</v>
      </c>
    </row>
    <row r="643" spans="1:40" ht="15" customHeight="1" x14ac:dyDescent="0.25">
      <c r="A643" s="12">
        <v>131580003</v>
      </c>
      <c r="B643" s="30" t="s">
        <v>577</v>
      </c>
      <c r="C643" s="30" t="s">
        <v>576</v>
      </c>
      <c r="D643" s="30"/>
      <c r="E643" s="12" t="s">
        <v>51</v>
      </c>
      <c r="F643" s="10" t="s">
        <v>113</v>
      </c>
      <c r="G643" s="17" t="s">
        <v>284</v>
      </c>
      <c r="H643" s="10" t="s">
        <v>114</v>
      </c>
      <c r="K643" s="12" t="s">
        <v>115</v>
      </c>
      <c r="L643" s="12">
        <v>45.183133900000001</v>
      </c>
      <c r="M643" s="12">
        <v>7.2862200000000002E-2</v>
      </c>
      <c r="N643" s="11">
        <v>41389.444444444445</v>
      </c>
      <c r="O643" s="6" t="s">
        <v>62</v>
      </c>
      <c r="P643" s="29">
        <v>0.60399999999999998</v>
      </c>
      <c r="Q643" s="54" t="s">
        <v>161</v>
      </c>
      <c r="R643" s="15" t="s">
        <v>11</v>
      </c>
      <c r="S643" s="16" t="s">
        <v>601</v>
      </c>
      <c r="T643" s="53" t="s">
        <v>161</v>
      </c>
      <c r="U643" s="12">
        <f t="shared" si="42"/>
        <v>0.60399999999999998</v>
      </c>
      <c r="V643" s="12">
        <f t="shared" si="43"/>
        <v>0.30199999999999999</v>
      </c>
      <c r="W643" s="12">
        <f t="shared" si="40"/>
        <v>6.6225165562913908</v>
      </c>
      <c r="X643" s="12">
        <f t="shared" si="41"/>
        <v>10.964431384588396</v>
      </c>
      <c r="Y643" s="32"/>
      <c r="AA643" s="12"/>
      <c r="AD643" s="12" t="s">
        <v>284</v>
      </c>
      <c r="AE643" s="12" t="s">
        <v>450</v>
      </c>
      <c r="AF643" s="12" t="s">
        <v>451</v>
      </c>
      <c r="AG643" s="12" t="s">
        <v>360</v>
      </c>
      <c r="AH643" s="12" t="s">
        <v>352</v>
      </c>
      <c r="AI643" s="12" t="s">
        <v>361</v>
      </c>
      <c r="AJ643" s="12" t="s">
        <v>344</v>
      </c>
      <c r="AK643" s="12" t="s">
        <v>345</v>
      </c>
      <c r="AL643" s="12" t="s">
        <v>148</v>
      </c>
      <c r="AM643" s="12" t="s">
        <v>347</v>
      </c>
      <c r="AN643" s="12" t="s">
        <v>452</v>
      </c>
    </row>
    <row r="644" spans="1:40" ht="15" customHeight="1" x14ac:dyDescent="0.25">
      <c r="A644" s="12">
        <v>131580003</v>
      </c>
      <c r="B644" s="30" t="s">
        <v>577</v>
      </c>
      <c r="C644" s="30" t="s">
        <v>576</v>
      </c>
      <c r="D644" s="30"/>
      <c r="E644" s="12" t="s">
        <v>51</v>
      </c>
      <c r="F644" s="10" t="s">
        <v>113</v>
      </c>
      <c r="G644" s="17" t="s">
        <v>284</v>
      </c>
      <c r="H644" s="10" t="s">
        <v>114</v>
      </c>
      <c r="K644" s="12" t="s">
        <v>115</v>
      </c>
      <c r="L644" s="12">
        <v>45.183133900000001</v>
      </c>
      <c r="M644" s="12">
        <v>7.2862200000000002E-2</v>
      </c>
      <c r="N644" s="11">
        <v>41389.444444444445</v>
      </c>
      <c r="O644" s="6" t="s">
        <v>56</v>
      </c>
      <c r="P644" s="29">
        <v>0.72499999999999998</v>
      </c>
      <c r="Q644" s="54" t="s">
        <v>161</v>
      </c>
      <c r="R644" s="15" t="s">
        <v>11</v>
      </c>
      <c r="S644" s="16" t="s">
        <v>601</v>
      </c>
      <c r="T644" s="53" t="s">
        <v>161</v>
      </c>
      <c r="U644" s="12">
        <f t="shared" si="42"/>
        <v>0.72499999999999998</v>
      </c>
      <c r="V644" s="12">
        <f t="shared" si="43"/>
        <v>0.36249999999999999</v>
      </c>
      <c r="W644" s="12">
        <f t="shared" si="40"/>
        <v>5.5172413793103443</v>
      </c>
      <c r="X644" s="12">
        <f t="shared" si="41"/>
        <v>7.6099881093935791</v>
      </c>
      <c r="Y644" s="32"/>
      <c r="AA644" s="12"/>
      <c r="AD644" s="12" t="s">
        <v>284</v>
      </c>
      <c r="AE644" s="12" t="s">
        <v>450</v>
      </c>
      <c r="AF644" s="12" t="s">
        <v>451</v>
      </c>
      <c r="AG644" s="12" t="s">
        <v>360</v>
      </c>
      <c r="AH644" s="12" t="s">
        <v>352</v>
      </c>
      <c r="AI644" s="12" t="s">
        <v>361</v>
      </c>
      <c r="AJ644" s="12" t="s">
        <v>344</v>
      </c>
      <c r="AK644" s="12" t="s">
        <v>345</v>
      </c>
      <c r="AL644" s="12" t="s">
        <v>148</v>
      </c>
      <c r="AM644" s="12" t="s">
        <v>347</v>
      </c>
      <c r="AN644" s="12" t="s">
        <v>452</v>
      </c>
    </row>
    <row r="645" spans="1:40" ht="15" customHeight="1" x14ac:dyDescent="0.25">
      <c r="A645" s="12">
        <v>131580003</v>
      </c>
      <c r="B645" s="30" t="s">
        <v>577</v>
      </c>
      <c r="C645" s="30" t="s">
        <v>576</v>
      </c>
      <c r="D645" s="30"/>
      <c r="E645" s="12" t="s">
        <v>51</v>
      </c>
      <c r="F645" s="10" t="s">
        <v>113</v>
      </c>
      <c r="G645" s="17" t="s">
        <v>284</v>
      </c>
      <c r="H645" s="10" t="s">
        <v>114</v>
      </c>
      <c r="K645" s="12" t="s">
        <v>115</v>
      </c>
      <c r="L645" s="12">
        <v>45.183133900000001</v>
      </c>
      <c r="M645" s="12">
        <v>7.2862200000000002E-2</v>
      </c>
      <c r="N645" s="11">
        <v>41389.444444444445</v>
      </c>
      <c r="O645" s="6" t="s">
        <v>55</v>
      </c>
      <c r="P645" s="29">
        <v>0.79700000000000004</v>
      </c>
      <c r="Q645" s="54" t="s">
        <v>161</v>
      </c>
      <c r="R645" s="15" t="s">
        <v>11</v>
      </c>
      <c r="S645" s="16" t="s">
        <v>601</v>
      </c>
      <c r="T645" s="53" t="s">
        <v>161</v>
      </c>
      <c r="U645" s="12">
        <f t="shared" si="42"/>
        <v>0.79700000000000004</v>
      </c>
      <c r="V645" s="12">
        <f t="shared" si="43"/>
        <v>0.39850000000000002</v>
      </c>
      <c r="W645" s="12">
        <f t="shared" si="40"/>
        <v>5.0188205771643668</v>
      </c>
      <c r="X645" s="12">
        <f t="shared" si="41"/>
        <v>6.297139996442116</v>
      </c>
      <c r="Y645" s="32"/>
      <c r="AA645" s="12"/>
      <c r="AD645" s="12" t="s">
        <v>284</v>
      </c>
      <c r="AE645" s="12" t="s">
        <v>450</v>
      </c>
      <c r="AF645" s="12" t="s">
        <v>451</v>
      </c>
      <c r="AG645" s="12" t="s">
        <v>360</v>
      </c>
      <c r="AH645" s="12" t="s">
        <v>352</v>
      </c>
      <c r="AI645" s="12" t="s">
        <v>361</v>
      </c>
      <c r="AJ645" s="12" t="s">
        <v>344</v>
      </c>
      <c r="AK645" s="12" t="s">
        <v>345</v>
      </c>
      <c r="AL645" s="12" t="s">
        <v>148</v>
      </c>
      <c r="AM645" s="12" t="s">
        <v>347</v>
      </c>
      <c r="AN645" s="12" t="s">
        <v>452</v>
      </c>
    </row>
    <row r="646" spans="1:40" ht="15" customHeight="1" x14ac:dyDescent="0.25">
      <c r="A646" s="12">
        <v>131580003</v>
      </c>
      <c r="B646" s="30" t="s">
        <v>577</v>
      </c>
      <c r="C646" s="30" t="s">
        <v>576</v>
      </c>
      <c r="D646" s="30"/>
      <c r="E646" s="12" t="s">
        <v>51</v>
      </c>
      <c r="F646" s="10" t="s">
        <v>113</v>
      </c>
      <c r="G646" s="17" t="s">
        <v>284</v>
      </c>
      <c r="H646" s="10" t="s">
        <v>114</v>
      </c>
      <c r="K646" s="12" t="s">
        <v>115</v>
      </c>
      <c r="L646" s="12">
        <v>45.183133900000001</v>
      </c>
      <c r="M646" s="12">
        <v>7.2862200000000002E-2</v>
      </c>
      <c r="N646" s="11">
        <v>41389.444444444445</v>
      </c>
      <c r="O646" s="6" t="s">
        <v>57</v>
      </c>
      <c r="P646" s="29">
        <v>0.82199999999999995</v>
      </c>
      <c r="Q646" s="54" t="s">
        <v>161</v>
      </c>
      <c r="R646" s="15" t="s">
        <v>11</v>
      </c>
      <c r="S646" s="16" t="s">
        <v>601</v>
      </c>
      <c r="T646" s="53" t="s">
        <v>161</v>
      </c>
      <c r="U646" s="12">
        <f t="shared" si="42"/>
        <v>0.82199999999999995</v>
      </c>
      <c r="V646" s="12">
        <f t="shared" si="43"/>
        <v>0.41099999999999998</v>
      </c>
      <c r="W646" s="12">
        <f t="shared" ref="W646:W709" si="44">U646/V646^2</f>
        <v>4.8661800486618008</v>
      </c>
      <c r="X646" s="12">
        <f t="shared" ref="X646:X709" si="45">1/V646^2</f>
        <v>5.9199270664985413</v>
      </c>
      <c r="Y646" s="32"/>
      <c r="AA646" s="12"/>
      <c r="AD646" s="12" t="s">
        <v>284</v>
      </c>
      <c r="AE646" s="12" t="s">
        <v>450</v>
      </c>
      <c r="AF646" s="12" t="s">
        <v>451</v>
      </c>
      <c r="AG646" s="12" t="s">
        <v>360</v>
      </c>
      <c r="AH646" s="12" t="s">
        <v>352</v>
      </c>
      <c r="AI646" s="12" t="s">
        <v>361</v>
      </c>
      <c r="AJ646" s="12" t="s">
        <v>344</v>
      </c>
      <c r="AK646" s="12" t="s">
        <v>345</v>
      </c>
      <c r="AL646" s="12" t="s">
        <v>148</v>
      </c>
      <c r="AM646" s="12" t="s">
        <v>347</v>
      </c>
      <c r="AN646" s="12" t="s">
        <v>452</v>
      </c>
    </row>
    <row r="647" spans="1:40" ht="15" customHeight="1" x14ac:dyDescent="0.25">
      <c r="A647" s="12">
        <v>131580003</v>
      </c>
      <c r="B647" s="30" t="s">
        <v>577</v>
      </c>
      <c r="C647" s="30" t="s">
        <v>576</v>
      </c>
      <c r="D647" s="30"/>
      <c r="E647" s="12" t="s">
        <v>51</v>
      </c>
      <c r="F647" s="10" t="s">
        <v>113</v>
      </c>
      <c r="G647" s="17" t="s">
        <v>284</v>
      </c>
      <c r="H647" s="10" t="s">
        <v>114</v>
      </c>
      <c r="K647" s="12" t="s">
        <v>115</v>
      </c>
      <c r="L647" s="12">
        <v>45.183133900000001</v>
      </c>
      <c r="M647" s="12">
        <v>7.2862200000000002E-2</v>
      </c>
      <c r="N647" s="11">
        <v>41389.444444444445</v>
      </c>
      <c r="O647" s="6" t="s">
        <v>12</v>
      </c>
      <c r="P647" s="29">
        <v>1.05</v>
      </c>
      <c r="Q647" s="12">
        <v>0.24990000000000001</v>
      </c>
      <c r="R647" s="15" t="s">
        <v>11</v>
      </c>
      <c r="S647" s="48" t="s">
        <v>161</v>
      </c>
      <c r="T647" s="53" t="s">
        <v>161</v>
      </c>
      <c r="U647" s="12">
        <f t="shared" si="42"/>
        <v>1.05</v>
      </c>
      <c r="V647" s="12">
        <f t="shared" si="43"/>
        <v>0.24990000000000001</v>
      </c>
      <c r="W647" s="12">
        <f t="shared" si="44"/>
        <v>16.81344806830295</v>
      </c>
      <c r="X647" s="12">
        <f t="shared" si="45"/>
        <v>16.012807684098046</v>
      </c>
      <c r="Y647" s="32"/>
      <c r="AA647" s="12"/>
      <c r="AD647" s="12" t="s">
        <v>284</v>
      </c>
      <c r="AE647" s="12" t="s">
        <v>450</v>
      </c>
      <c r="AF647" s="12" t="s">
        <v>451</v>
      </c>
      <c r="AG647" s="12" t="s">
        <v>360</v>
      </c>
      <c r="AH647" s="12" t="s">
        <v>352</v>
      </c>
      <c r="AI647" s="12" t="s">
        <v>361</v>
      </c>
      <c r="AJ647" s="12" t="s">
        <v>344</v>
      </c>
      <c r="AK647" s="12" t="s">
        <v>345</v>
      </c>
      <c r="AL647" s="12" t="s">
        <v>148</v>
      </c>
      <c r="AM647" s="12" t="s">
        <v>347</v>
      </c>
      <c r="AN647" s="12" t="s">
        <v>452</v>
      </c>
    </row>
    <row r="648" spans="1:40" ht="15" customHeight="1" x14ac:dyDescent="0.25">
      <c r="A648" s="12">
        <v>131580003</v>
      </c>
      <c r="B648" s="30" t="s">
        <v>577</v>
      </c>
      <c r="C648" s="30" t="s">
        <v>576</v>
      </c>
      <c r="D648" s="30"/>
      <c r="E648" s="12" t="s">
        <v>51</v>
      </c>
      <c r="F648" s="10" t="s">
        <v>113</v>
      </c>
      <c r="G648" s="17" t="s">
        <v>284</v>
      </c>
      <c r="H648" s="10" t="s">
        <v>114</v>
      </c>
      <c r="K648" s="12" t="s">
        <v>115</v>
      </c>
      <c r="L648" s="12">
        <v>45.183133900000001</v>
      </c>
      <c r="M648" s="12">
        <v>7.2862200000000002E-2</v>
      </c>
      <c r="N648" s="11">
        <v>41389.444444444445</v>
      </c>
      <c r="O648" s="6" t="s">
        <v>59</v>
      </c>
      <c r="P648" s="29">
        <v>1.9610000000000001</v>
      </c>
      <c r="Q648" s="12">
        <v>0.77067300000000005</v>
      </c>
      <c r="R648" s="15" t="s">
        <v>11</v>
      </c>
      <c r="S648" s="48" t="s">
        <v>161</v>
      </c>
      <c r="T648" s="53" t="s">
        <v>161</v>
      </c>
      <c r="U648" s="12">
        <f t="shared" si="42"/>
        <v>1.9610000000000001</v>
      </c>
      <c r="V648" s="12">
        <f t="shared" si="43"/>
        <v>0.77067300000000005</v>
      </c>
      <c r="W648" s="12">
        <f t="shared" si="44"/>
        <v>3.3016976877177657</v>
      </c>
      <c r="X648" s="12">
        <f t="shared" si="45"/>
        <v>1.6836806158683149</v>
      </c>
      <c r="Y648" s="32"/>
      <c r="AA648" s="12"/>
      <c r="AD648" s="12" t="s">
        <v>284</v>
      </c>
      <c r="AE648" s="12" t="s">
        <v>450</v>
      </c>
      <c r="AF648" s="12" t="s">
        <v>451</v>
      </c>
      <c r="AG648" s="12" t="s">
        <v>360</v>
      </c>
      <c r="AH648" s="12" t="s">
        <v>352</v>
      </c>
      <c r="AI648" s="12" t="s">
        <v>361</v>
      </c>
      <c r="AJ648" s="12" t="s">
        <v>344</v>
      </c>
      <c r="AK648" s="12" t="s">
        <v>345</v>
      </c>
      <c r="AL648" s="12" t="s">
        <v>148</v>
      </c>
      <c r="AM648" s="12" t="s">
        <v>347</v>
      </c>
      <c r="AN648" s="12" t="s">
        <v>452</v>
      </c>
    </row>
    <row r="649" spans="1:40" ht="15" customHeight="1" x14ac:dyDescent="0.25">
      <c r="A649" s="12">
        <v>131580003</v>
      </c>
      <c r="B649" s="30" t="s">
        <v>577</v>
      </c>
      <c r="C649" s="30" t="s">
        <v>576</v>
      </c>
      <c r="D649" s="30"/>
      <c r="E649" s="12" t="s">
        <v>51</v>
      </c>
      <c r="F649" s="10" t="s">
        <v>113</v>
      </c>
      <c r="G649" s="17" t="s">
        <v>284</v>
      </c>
      <c r="H649" s="10" t="s">
        <v>114</v>
      </c>
      <c r="I649" s="15"/>
      <c r="J649" s="15"/>
      <c r="K649" s="12" t="s">
        <v>115</v>
      </c>
      <c r="L649" s="12">
        <v>45.183133900000001</v>
      </c>
      <c r="M649" s="12">
        <v>7.2862200000000002E-2</v>
      </c>
      <c r="N649" s="11">
        <v>41389.444444444445</v>
      </c>
      <c r="O649" s="6" t="s">
        <v>54</v>
      </c>
      <c r="P649" s="29">
        <v>2.4529999999999998</v>
      </c>
      <c r="Q649" s="12">
        <v>1.187252</v>
      </c>
      <c r="R649" s="15" t="s">
        <v>11</v>
      </c>
      <c r="S649" s="48" t="s">
        <v>161</v>
      </c>
      <c r="T649" s="53" t="s">
        <v>161</v>
      </c>
      <c r="U649" s="12">
        <f t="shared" si="42"/>
        <v>2.4529999999999998</v>
      </c>
      <c r="V649" s="12">
        <f t="shared" si="43"/>
        <v>1.187252</v>
      </c>
      <c r="W649" s="12">
        <f t="shared" si="44"/>
        <v>1.7402503448967352</v>
      </c>
      <c r="X649" s="12">
        <f t="shared" si="45"/>
        <v>0.70943756416499615</v>
      </c>
      <c r="Y649" s="32"/>
      <c r="AA649" s="12"/>
      <c r="AD649" s="12" t="s">
        <v>284</v>
      </c>
      <c r="AE649" s="12" t="s">
        <v>450</v>
      </c>
      <c r="AF649" s="12" t="s">
        <v>451</v>
      </c>
      <c r="AG649" s="12" t="s">
        <v>360</v>
      </c>
      <c r="AH649" s="12" t="s">
        <v>352</v>
      </c>
      <c r="AI649" s="12" t="s">
        <v>361</v>
      </c>
      <c r="AJ649" s="12" t="s">
        <v>344</v>
      </c>
      <c r="AK649" s="12" t="s">
        <v>345</v>
      </c>
      <c r="AL649" s="12" t="s">
        <v>148</v>
      </c>
      <c r="AM649" s="12" t="s">
        <v>347</v>
      </c>
      <c r="AN649" s="12" t="s">
        <v>452</v>
      </c>
    </row>
    <row r="650" spans="1:40" ht="15" customHeight="1" x14ac:dyDescent="0.25">
      <c r="A650" s="12">
        <v>131580003</v>
      </c>
      <c r="B650" s="30" t="s">
        <v>577</v>
      </c>
      <c r="C650" s="30" t="s">
        <v>576</v>
      </c>
      <c r="D650" s="30"/>
      <c r="E650" s="12" t="s">
        <v>51</v>
      </c>
      <c r="F650" s="10" t="s">
        <v>113</v>
      </c>
      <c r="G650" s="17" t="s">
        <v>284</v>
      </c>
      <c r="H650" s="10" t="s">
        <v>114</v>
      </c>
      <c r="K650" s="12" t="s">
        <v>115</v>
      </c>
      <c r="L650" s="12">
        <v>45.183133900000001</v>
      </c>
      <c r="M650" s="12">
        <v>7.2862200000000002E-2</v>
      </c>
      <c r="N650" s="11">
        <v>41389.444444444445</v>
      </c>
      <c r="O650" s="6" t="s">
        <v>58</v>
      </c>
      <c r="P650" s="29">
        <v>2.78</v>
      </c>
      <c r="Q650" s="54" t="s">
        <v>161</v>
      </c>
      <c r="R650" s="15" t="s">
        <v>11</v>
      </c>
      <c r="S650" s="16" t="s">
        <v>601</v>
      </c>
      <c r="T650" s="53" t="s">
        <v>161</v>
      </c>
      <c r="U650" s="12">
        <f t="shared" si="42"/>
        <v>2.78</v>
      </c>
      <c r="V650" s="12">
        <f t="shared" si="43"/>
        <v>1.39</v>
      </c>
      <c r="W650" s="12">
        <f t="shared" si="44"/>
        <v>1.4388489208633095</v>
      </c>
      <c r="X650" s="12">
        <f t="shared" si="45"/>
        <v>0.51757155426737755</v>
      </c>
      <c r="Y650" s="32"/>
      <c r="AA650" s="12"/>
      <c r="AD650" s="12" t="s">
        <v>284</v>
      </c>
      <c r="AE650" s="12" t="s">
        <v>450</v>
      </c>
      <c r="AF650" s="12" t="s">
        <v>451</v>
      </c>
      <c r="AG650" s="12" t="s">
        <v>360</v>
      </c>
      <c r="AH650" s="12" t="s">
        <v>352</v>
      </c>
      <c r="AI650" s="12" t="s">
        <v>361</v>
      </c>
      <c r="AJ650" s="12" t="s">
        <v>344</v>
      </c>
      <c r="AK650" s="12" t="s">
        <v>345</v>
      </c>
      <c r="AL650" s="12" t="s">
        <v>148</v>
      </c>
      <c r="AM650" s="12" t="s">
        <v>347</v>
      </c>
      <c r="AN650" s="12" t="s">
        <v>452</v>
      </c>
    </row>
    <row r="651" spans="1:40" ht="15" customHeight="1" x14ac:dyDescent="0.25">
      <c r="A651" s="12">
        <v>131580003</v>
      </c>
      <c r="B651" s="30" t="s">
        <v>577</v>
      </c>
      <c r="C651" s="30" t="s">
        <v>576</v>
      </c>
      <c r="D651" s="30"/>
      <c r="E651" s="12" t="s">
        <v>51</v>
      </c>
      <c r="F651" s="10" t="s">
        <v>113</v>
      </c>
      <c r="G651" s="17" t="s">
        <v>284</v>
      </c>
      <c r="H651" s="10" t="s">
        <v>114</v>
      </c>
      <c r="K651" s="12" t="s">
        <v>115</v>
      </c>
      <c r="L651" s="12">
        <v>45.183133900000001</v>
      </c>
      <c r="M651" s="12">
        <v>7.2862200000000002E-2</v>
      </c>
      <c r="N651" s="11">
        <v>41389.444444444445</v>
      </c>
      <c r="O651" s="6" t="s">
        <v>22</v>
      </c>
      <c r="P651" s="29">
        <v>5.8840000000000003</v>
      </c>
      <c r="Q651" s="54" t="s">
        <v>161</v>
      </c>
      <c r="R651" s="15" t="s">
        <v>11</v>
      </c>
      <c r="S651" s="16" t="s">
        <v>601</v>
      </c>
      <c r="T651" s="53" t="s">
        <v>161</v>
      </c>
      <c r="U651" s="12">
        <f t="shared" si="42"/>
        <v>5.8840000000000003</v>
      </c>
      <c r="V651" s="12">
        <f t="shared" si="43"/>
        <v>2.9420000000000002</v>
      </c>
      <c r="W651" s="12">
        <f t="shared" si="44"/>
        <v>0.67980965329707677</v>
      </c>
      <c r="X651" s="12">
        <f t="shared" si="45"/>
        <v>0.11553529117897295</v>
      </c>
      <c r="Y651" s="32"/>
      <c r="AA651" s="12"/>
      <c r="AD651" s="12" t="s">
        <v>284</v>
      </c>
      <c r="AE651" s="12" t="s">
        <v>450</v>
      </c>
      <c r="AF651" s="12" t="s">
        <v>451</v>
      </c>
      <c r="AG651" s="12" t="s">
        <v>360</v>
      </c>
      <c r="AH651" s="12" t="s">
        <v>352</v>
      </c>
      <c r="AI651" s="12" t="s">
        <v>361</v>
      </c>
      <c r="AJ651" s="12" t="s">
        <v>344</v>
      </c>
      <c r="AK651" s="12" t="s">
        <v>345</v>
      </c>
      <c r="AL651" s="12" t="s">
        <v>148</v>
      </c>
      <c r="AM651" s="12" t="s">
        <v>347</v>
      </c>
      <c r="AN651" s="12" t="s">
        <v>452</v>
      </c>
    </row>
    <row r="652" spans="1:40" ht="15" customHeight="1" x14ac:dyDescent="0.25">
      <c r="A652" s="12">
        <v>131580003</v>
      </c>
      <c r="B652" s="30" t="s">
        <v>577</v>
      </c>
      <c r="C652" s="30" t="s">
        <v>576</v>
      </c>
      <c r="D652" s="30"/>
      <c r="E652" s="12" t="s">
        <v>51</v>
      </c>
      <c r="F652" s="10" t="s">
        <v>113</v>
      </c>
      <c r="G652" s="17" t="s">
        <v>284</v>
      </c>
      <c r="H652" s="10" t="s">
        <v>114</v>
      </c>
      <c r="K652" s="12" t="s">
        <v>115</v>
      </c>
      <c r="L652" s="12">
        <v>45.183133900000001</v>
      </c>
      <c r="M652" s="12">
        <v>7.2862200000000002E-2</v>
      </c>
      <c r="N652" s="11">
        <v>41389.444444444445</v>
      </c>
      <c r="O652" s="6" t="s">
        <v>60</v>
      </c>
      <c r="P652" s="29">
        <v>13.3</v>
      </c>
      <c r="Q652" s="12">
        <v>3.6814399999999998</v>
      </c>
      <c r="R652" s="15" t="s">
        <v>11</v>
      </c>
      <c r="S652" s="48" t="s">
        <v>161</v>
      </c>
      <c r="T652" s="53" t="s">
        <v>161</v>
      </c>
      <c r="U652" s="12">
        <f t="shared" si="42"/>
        <v>13.3</v>
      </c>
      <c r="V652" s="12">
        <f t="shared" si="43"/>
        <v>3.6814399999999998</v>
      </c>
      <c r="W652" s="12">
        <f t="shared" si="44"/>
        <v>0.98133251200774174</v>
      </c>
      <c r="X652" s="12">
        <f t="shared" si="45"/>
        <v>7.3784399399078326E-2</v>
      </c>
      <c r="Y652" s="32"/>
      <c r="AA652" s="12"/>
      <c r="AD652" s="12" t="s">
        <v>284</v>
      </c>
      <c r="AE652" s="12" t="s">
        <v>450</v>
      </c>
      <c r="AF652" s="12" t="s">
        <v>451</v>
      </c>
      <c r="AG652" s="12" t="s">
        <v>360</v>
      </c>
      <c r="AH652" s="12" t="s">
        <v>352</v>
      </c>
      <c r="AI652" s="12" t="s">
        <v>361</v>
      </c>
      <c r="AJ652" s="12" t="s">
        <v>344</v>
      </c>
      <c r="AK652" s="12" t="s">
        <v>345</v>
      </c>
      <c r="AL652" s="12" t="s">
        <v>148</v>
      </c>
      <c r="AM652" s="12" t="s">
        <v>347</v>
      </c>
      <c r="AN652" s="12" t="s">
        <v>452</v>
      </c>
    </row>
    <row r="653" spans="1:40" ht="15" customHeight="1" x14ac:dyDescent="0.25">
      <c r="A653" s="12">
        <v>131580003</v>
      </c>
      <c r="B653" s="30" t="s">
        <v>577</v>
      </c>
      <c r="C653" s="30" t="s">
        <v>576</v>
      </c>
      <c r="D653" s="30"/>
      <c r="E653" s="12" t="s">
        <v>51</v>
      </c>
      <c r="F653" s="10" t="s">
        <v>113</v>
      </c>
      <c r="G653" s="17" t="s">
        <v>284</v>
      </c>
      <c r="H653" s="10" t="s">
        <v>114</v>
      </c>
      <c r="K653" s="12" t="s">
        <v>115</v>
      </c>
      <c r="L653" s="12">
        <v>45.183133900000001</v>
      </c>
      <c r="M653" s="12">
        <v>7.2862200000000002E-2</v>
      </c>
      <c r="N653" s="11">
        <v>41389.444444444445</v>
      </c>
      <c r="O653" s="6" t="s">
        <v>21</v>
      </c>
      <c r="P653" s="29">
        <v>16.8</v>
      </c>
      <c r="Q653" s="12">
        <v>2.0966399999999998</v>
      </c>
      <c r="R653" s="15" t="s">
        <v>11</v>
      </c>
      <c r="S653" s="48" t="s">
        <v>161</v>
      </c>
      <c r="T653" s="53" t="s">
        <v>161</v>
      </c>
      <c r="U653" s="12">
        <f t="shared" si="42"/>
        <v>16.8</v>
      </c>
      <c r="V653" s="12">
        <f t="shared" si="43"/>
        <v>2.0966399999999998</v>
      </c>
      <c r="W653" s="12">
        <f t="shared" si="44"/>
        <v>3.8217436053974523</v>
      </c>
      <c r="X653" s="12">
        <f t="shared" si="45"/>
        <v>0.22748473841651501</v>
      </c>
      <c r="Y653" s="32"/>
      <c r="AA653" s="12"/>
      <c r="AD653" s="12" t="s">
        <v>284</v>
      </c>
      <c r="AE653" s="12" t="s">
        <v>450</v>
      </c>
      <c r="AF653" s="12" t="s">
        <v>451</v>
      </c>
      <c r="AG653" s="12" t="s">
        <v>360</v>
      </c>
      <c r="AH653" s="12" t="s">
        <v>352</v>
      </c>
      <c r="AI653" s="12" t="s">
        <v>361</v>
      </c>
      <c r="AJ653" s="12" t="s">
        <v>344</v>
      </c>
      <c r="AK653" s="12" t="s">
        <v>345</v>
      </c>
      <c r="AL653" s="12" t="s">
        <v>148</v>
      </c>
      <c r="AM653" s="12" t="s">
        <v>347</v>
      </c>
      <c r="AN653" s="12" t="s">
        <v>452</v>
      </c>
    </row>
    <row r="654" spans="1:40" ht="15" customHeight="1" x14ac:dyDescent="0.25">
      <c r="A654" s="12">
        <v>131580003</v>
      </c>
      <c r="B654" s="30" t="s">
        <v>577</v>
      </c>
      <c r="C654" s="30" t="s">
        <v>576</v>
      </c>
      <c r="D654" s="30"/>
      <c r="E654" s="12" t="s">
        <v>51</v>
      </c>
      <c r="F654" s="10" t="s">
        <v>113</v>
      </c>
      <c r="G654" s="17" t="s">
        <v>284</v>
      </c>
      <c r="H654" s="10" t="s">
        <v>114</v>
      </c>
      <c r="I654" s="15"/>
      <c r="J654" s="15"/>
      <c r="K654" s="12" t="s">
        <v>115</v>
      </c>
      <c r="L654" s="12">
        <v>45.183133900000001</v>
      </c>
      <c r="M654" s="12">
        <v>7.2862200000000002E-2</v>
      </c>
      <c r="N654" s="11">
        <v>41389.444444444445</v>
      </c>
      <c r="O654" s="6" t="s">
        <v>63</v>
      </c>
      <c r="P654" s="29">
        <v>27.4</v>
      </c>
      <c r="Q654" s="12">
        <v>3.4195199999999999</v>
      </c>
      <c r="R654" s="15" t="s">
        <v>64</v>
      </c>
      <c r="S654" s="48" t="s">
        <v>161</v>
      </c>
      <c r="T654" s="53" t="s">
        <v>161</v>
      </c>
      <c r="U654" s="12">
        <f t="shared" si="42"/>
        <v>27.4</v>
      </c>
      <c r="V654" s="12">
        <f t="shared" si="43"/>
        <v>3.4195199999999999</v>
      </c>
      <c r="W654" s="12">
        <f t="shared" si="44"/>
        <v>2.3432588529444227</v>
      </c>
      <c r="X654" s="12">
        <f t="shared" si="45"/>
        <v>8.5520396092862147E-2</v>
      </c>
      <c r="Y654" s="32"/>
      <c r="AA654" s="12"/>
      <c r="AD654" s="12" t="s">
        <v>284</v>
      </c>
      <c r="AE654" s="12" t="s">
        <v>450</v>
      </c>
      <c r="AF654" s="12" t="s">
        <v>451</v>
      </c>
      <c r="AG654" s="12" t="s">
        <v>360</v>
      </c>
      <c r="AH654" s="12" t="s">
        <v>352</v>
      </c>
      <c r="AI654" s="12" t="s">
        <v>361</v>
      </c>
      <c r="AJ654" s="12" t="s">
        <v>344</v>
      </c>
      <c r="AK654" s="12" t="s">
        <v>345</v>
      </c>
      <c r="AL654" s="12" t="s">
        <v>148</v>
      </c>
      <c r="AM654" s="12" t="s">
        <v>347</v>
      </c>
      <c r="AN654" s="12" t="s">
        <v>452</v>
      </c>
    </row>
    <row r="655" spans="1:40" ht="15" customHeight="1" x14ac:dyDescent="0.25">
      <c r="A655" s="12">
        <v>131580003</v>
      </c>
      <c r="B655" s="30" t="s">
        <v>577</v>
      </c>
      <c r="C655" s="30" t="s">
        <v>576</v>
      </c>
      <c r="D655" s="30"/>
      <c r="E655" s="12" t="s">
        <v>51</v>
      </c>
      <c r="F655" s="10" t="s">
        <v>113</v>
      </c>
      <c r="G655" s="17" t="s">
        <v>284</v>
      </c>
      <c r="H655" s="10" t="s">
        <v>114</v>
      </c>
      <c r="K655" s="12" t="s">
        <v>115</v>
      </c>
      <c r="L655" s="12">
        <v>45.183133900000001</v>
      </c>
      <c r="M655" s="12">
        <v>7.2862200000000002E-2</v>
      </c>
      <c r="N655" s="11">
        <v>41389.444444444445</v>
      </c>
      <c r="O655" s="6" t="s">
        <v>16</v>
      </c>
      <c r="P655" s="29">
        <v>37.4</v>
      </c>
      <c r="Q655" s="12">
        <v>4.7946799999999996</v>
      </c>
      <c r="R655" s="15" t="s">
        <v>11</v>
      </c>
      <c r="S655" s="48" t="s">
        <v>161</v>
      </c>
      <c r="T655" s="53" t="s">
        <v>606</v>
      </c>
      <c r="U655" s="12">
        <f t="shared" si="42"/>
        <v>37.4</v>
      </c>
      <c r="V655" s="12">
        <f t="shared" si="43"/>
        <v>4.7946799999999996</v>
      </c>
      <c r="W655" s="12">
        <f t="shared" si="44"/>
        <v>1.6268681147606308</v>
      </c>
      <c r="X655" s="12">
        <f t="shared" si="45"/>
        <v>4.3499147453492801E-2</v>
      </c>
      <c r="Y655" s="32"/>
      <c r="AA655" s="12"/>
      <c r="AD655" s="12" t="s">
        <v>284</v>
      </c>
      <c r="AE655" s="12" t="s">
        <v>450</v>
      </c>
      <c r="AF655" s="12" t="s">
        <v>451</v>
      </c>
      <c r="AG655" s="12" t="s">
        <v>360</v>
      </c>
      <c r="AH655" s="12" t="s">
        <v>352</v>
      </c>
      <c r="AI655" s="12" t="s">
        <v>361</v>
      </c>
      <c r="AJ655" s="12" t="s">
        <v>344</v>
      </c>
      <c r="AK655" s="12" t="s">
        <v>345</v>
      </c>
      <c r="AL655" s="12" t="s">
        <v>148</v>
      </c>
      <c r="AM655" s="12" t="s">
        <v>347</v>
      </c>
      <c r="AN655" s="12" t="s">
        <v>452</v>
      </c>
    </row>
    <row r="656" spans="1:40" ht="15" customHeight="1" x14ac:dyDescent="0.25">
      <c r="A656" s="12">
        <v>131580003</v>
      </c>
      <c r="B656" s="30" t="s">
        <v>577</v>
      </c>
      <c r="C656" s="30" t="s">
        <v>576</v>
      </c>
      <c r="D656" s="30"/>
      <c r="E656" s="12" t="s">
        <v>51</v>
      </c>
      <c r="F656" s="10" t="s">
        <v>113</v>
      </c>
      <c r="G656" s="17" t="s">
        <v>284</v>
      </c>
      <c r="H656" s="10" t="s">
        <v>114</v>
      </c>
      <c r="K656" s="12" t="s">
        <v>115</v>
      </c>
      <c r="L656" s="12">
        <v>45.183133900000001</v>
      </c>
      <c r="M656" s="12">
        <v>7.2862200000000002E-2</v>
      </c>
      <c r="N656" s="11">
        <v>41389.444444444445</v>
      </c>
      <c r="O656" s="6" t="s">
        <v>13</v>
      </c>
      <c r="P656" s="29">
        <v>39.6</v>
      </c>
      <c r="Q656" s="12">
        <v>12.580920000000001</v>
      </c>
      <c r="R656" s="15" t="s">
        <v>11</v>
      </c>
      <c r="S656" s="48" t="s">
        <v>161</v>
      </c>
      <c r="T656" s="53" t="s">
        <v>605</v>
      </c>
      <c r="U656" s="12">
        <f t="shared" si="42"/>
        <v>39.6</v>
      </c>
      <c r="V656" s="12">
        <f t="shared" si="43"/>
        <v>12.580920000000001</v>
      </c>
      <c r="W656" s="12">
        <f t="shared" si="44"/>
        <v>0.25019025192307959</v>
      </c>
      <c r="X656" s="12">
        <f t="shared" si="45"/>
        <v>6.3179356546232222E-3</v>
      </c>
      <c r="Y656" s="32"/>
      <c r="AA656" s="12"/>
      <c r="AD656" s="12" t="s">
        <v>284</v>
      </c>
      <c r="AE656" s="12" t="s">
        <v>450</v>
      </c>
      <c r="AF656" s="12" t="s">
        <v>451</v>
      </c>
      <c r="AG656" s="12" t="s">
        <v>360</v>
      </c>
      <c r="AH656" s="12" t="s">
        <v>352</v>
      </c>
      <c r="AI656" s="12" t="s">
        <v>361</v>
      </c>
      <c r="AJ656" s="12" t="s">
        <v>344</v>
      </c>
      <c r="AK656" s="12" t="s">
        <v>345</v>
      </c>
      <c r="AL656" s="12" t="s">
        <v>148</v>
      </c>
      <c r="AM656" s="12" t="s">
        <v>347</v>
      </c>
      <c r="AN656" s="12" t="s">
        <v>452</v>
      </c>
    </row>
    <row r="657" spans="1:40" ht="15" customHeight="1" x14ac:dyDescent="0.25">
      <c r="A657" s="12">
        <v>131580003</v>
      </c>
      <c r="B657" s="30" t="s">
        <v>577</v>
      </c>
      <c r="C657" s="30" t="s">
        <v>576</v>
      </c>
      <c r="D657" s="30"/>
      <c r="E657" s="12" t="s">
        <v>51</v>
      </c>
      <c r="F657" s="10" t="s">
        <v>113</v>
      </c>
      <c r="G657" s="17" t="s">
        <v>284</v>
      </c>
      <c r="H657" s="10" t="s">
        <v>114</v>
      </c>
      <c r="K657" s="12" t="s">
        <v>115</v>
      </c>
      <c r="L657" s="12">
        <v>45.183133900000001</v>
      </c>
      <c r="M657" s="12">
        <v>7.2862200000000002E-2</v>
      </c>
      <c r="N657" s="11">
        <v>41389.444444444445</v>
      </c>
      <c r="O657" s="6" t="s">
        <v>15</v>
      </c>
      <c r="P657" s="29">
        <v>41.8</v>
      </c>
      <c r="Q657" s="12">
        <v>5.1790200000000004</v>
      </c>
      <c r="R657" s="15" t="s">
        <v>11</v>
      </c>
      <c r="S657" s="48" t="s">
        <v>161</v>
      </c>
      <c r="T657" s="53" t="s">
        <v>161</v>
      </c>
      <c r="U657" s="12">
        <f t="shared" si="42"/>
        <v>41.8</v>
      </c>
      <c r="V657" s="12">
        <f t="shared" si="43"/>
        <v>5.1790200000000004</v>
      </c>
      <c r="W657" s="12">
        <f t="shared" si="44"/>
        <v>1.5584077721610576</v>
      </c>
      <c r="X657" s="12">
        <f t="shared" si="45"/>
        <v>3.7282482587585111E-2</v>
      </c>
      <c r="Y657" s="32"/>
      <c r="AA657" s="12"/>
      <c r="AD657" s="12" t="s">
        <v>284</v>
      </c>
      <c r="AE657" s="12" t="s">
        <v>450</v>
      </c>
      <c r="AF657" s="12" t="s">
        <v>451</v>
      </c>
      <c r="AG657" s="12" t="s">
        <v>360</v>
      </c>
      <c r="AH657" s="12" t="s">
        <v>352</v>
      </c>
      <c r="AI657" s="12" t="s">
        <v>361</v>
      </c>
      <c r="AJ657" s="12" t="s">
        <v>344</v>
      </c>
      <c r="AK657" s="12" t="s">
        <v>345</v>
      </c>
      <c r="AL657" s="12" t="s">
        <v>148</v>
      </c>
      <c r="AM657" s="12" t="s">
        <v>347</v>
      </c>
      <c r="AN657" s="12" t="s">
        <v>452</v>
      </c>
    </row>
    <row r="658" spans="1:40" ht="15" customHeight="1" x14ac:dyDescent="0.25">
      <c r="A658" s="12">
        <v>131580003</v>
      </c>
      <c r="B658" s="30" t="s">
        <v>577</v>
      </c>
      <c r="C658" s="30" t="s">
        <v>576</v>
      </c>
      <c r="D658" s="30"/>
      <c r="E658" s="12" t="s">
        <v>51</v>
      </c>
      <c r="F658" s="10" t="s">
        <v>113</v>
      </c>
      <c r="G658" s="17" t="s">
        <v>284</v>
      </c>
      <c r="H658" s="10" t="s">
        <v>114</v>
      </c>
      <c r="K658" s="12" t="s">
        <v>115</v>
      </c>
      <c r="L658" s="12">
        <v>45.183133900000001</v>
      </c>
      <c r="M658" s="12">
        <v>7.2862200000000002E-2</v>
      </c>
      <c r="N658" s="11">
        <v>41389.444444444445</v>
      </c>
      <c r="O658" s="6" t="s">
        <v>17</v>
      </c>
      <c r="P658" s="29">
        <v>50</v>
      </c>
      <c r="Q658" s="12">
        <v>7.585</v>
      </c>
      <c r="R658" s="15" t="s">
        <v>11</v>
      </c>
      <c r="S658" s="48" t="s">
        <v>161</v>
      </c>
      <c r="T658" s="53" t="s">
        <v>161</v>
      </c>
      <c r="U658" s="12">
        <f t="shared" si="42"/>
        <v>50</v>
      </c>
      <c r="V658" s="12">
        <f t="shared" si="43"/>
        <v>7.585</v>
      </c>
      <c r="W658" s="12">
        <f t="shared" si="44"/>
        <v>0.86907815576400882</v>
      </c>
      <c r="X658" s="12">
        <f t="shared" si="45"/>
        <v>1.7381563115280177E-2</v>
      </c>
      <c r="Y658" s="32"/>
      <c r="AA658" s="12"/>
      <c r="AD658" s="12" t="s">
        <v>284</v>
      </c>
      <c r="AE658" s="12" t="s">
        <v>450</v>
      </c>
      <c r="AF658" s="12" t="s">
        <v>451</v>
      </c>
      <c r="AG658" s="12" t="s">
        <v>360</v>
      </c>
      <c r="AH658" s="12" t="s">
        <v>352</v>
      </c>
      <c r="AI658" s="12" t="s">
        <v>361</v>
      </c>
      <c r="AJ658" s="12" t="s">
        <v>344</v>
      </c>
      <c r="AK658" s="12" t="s">
        <v>345</v>
      </c>
      <c r="AL658" s="12" t="s">
        <v>148</v>
      </c>
      <c r="AM658" s="12" t="s">
        <v>347</v>
      </c>
      <c r="AN658" s="12" t="s">
        <v>452</v>
      </c>
    </row>
    <row r="659" spans="1:40" ht="15" customHeight="1" x14ac:dyDescent="0.25">
      <c r="A659" s="12">
        <v>131580003</v>
      </c>
      <c r="B659" s="30" t="s">
        <v>577</v>
      </c>
      <c r="C659" s="30" t="s">
        <v>576</v>
      </c>
      <c r="D659" s="30"/>
      <c r="E659" s="12" t="s">
        <v>51</v>
      </c>
      <c r="F659" s="10" t="s">
        <v>113</v>
      </c>
      <c r="G659" s="17" t="s">
        <v>284</v>
      </c>
      <c r="H659" s="10" t="s">
        <v>114</v>
      </c>
      <c r="K659" s="12" t="s">
        <v>115</v>
      </c>
      <c r="L659" s="12">
        <v>45.183133900000001</v>
      </c>
      <c r="M659" s="12">
        <v>7.2862200000000002E-2</v>
      </c>
      <c r="N659" s="11">
        <v>41389.444444444445</v>
      </c>
      <c r="O659" s="6" t="s">
        <v>19</v>
      </c>
      <c r="P659" s="29">
        <v>58.7</v>
      </c>
      <c r="Q659" s="12">
        <v>10.93581</v>
      </c>
      <c r="R659" s="15" t="s">
        <v>11</v>
      </c>
      <c r="S659" s="48" t="s">
        <v>161</v>
      </c>
      <c r="T659" s="53" t="s">
        <v>161</v>
      </c>
      <c r="U659" s="12">
        <f t="shared" si="42"/>
        <v>58.7</v>
      </c>
      <c r="V659" s="12">
        <f t="shared" si="43"/>
        <v>10.93581</v>
      </c>
      <c r="W659" s="12">
        <f t="shared" si="44"/>
        <v>0.49083575218541814</v>
      </c>
      <c r="X659" s="12">
        <f t="shared" si="45"/>
        <v>8.3617674988997973E-3</v>
      </c>
      <c r="Y659" s="32"/>
      <c r="AA659" s="12"/>
      <c r="AD659" s="12" t="s">
        <v>284</v>
      </c>
      <c r="AE659" s="12" t="s">
        <v>450</v>
      </c>
      <c r="AF659" s="12" t="s">
        <v>451</v>
      </c>
      <c r="AG659" s="12" t="s">
        <v>360</v>
      </c>
      <c r="AH659" s="12" t="s">
        <v>352</v>
      </c>
      <c r="AI659" s="12" t="s">
        <v>361</v>
      </c>
      <c r="AJ659" s="12" t="s">
        <v>344</v>
      </c>
      <c r="AK659" s="12" t="s">
        <v>345</v>
      </c>
      <c r="AL659" s="12" t="s">
        <v>148</v>
      </c>
      <c r="AM659" s="12" t="s">
        <v>347</v>
      </c>
      <c r="AN659" s="12" t="s">
        <v>452</v>
      </c>
    </row>
    <row r="660" spans="1:40" ht="15" customHeight="1" x14ac:dyDescent="0.25">
      <c r="A660" s="12">
        <v>131580003</v>
      </c>
      <c r="B660" s="30" t="s">
        <v>577</v>
      </c>
      <c r="C660" s="30" t="s">
        <v>576</v>
      </c>
      <c r="D660" s="30"/>
      <c r="E660" s="12" t="s">
        <v>51</v>
      </c>
      <c r="F660" s="10" t="s">
        <v>113</v>
      </c>
      <c r="G660" s="17" t="s">
        <v>284</v>
      </c>
      <c r="H660" s="10" t="s">
        <v>114</v>
      </c>
      <c r="K660" s="12" t="s">
        <v>115</v>
      </c>
      <c r="L660" s="12">
        <v>45.183133900000001</v>
      </c>
      <c r="M660" s="12">
        <v>7.2862200000000002E-2</v>
      </c>
      <c r="N660" s="11">
        <v>41389.444444444445</v>
      </c>
      <c r="O660" s="6" t="s">
        <v>18</v>
      </c>
      <c r="P660" s="29">
        <v>61.8</v>
      </c>
      <c r="Q660" s="12">
        <v>8.1637799999999991</v>
      </c>
      <c r="R660" s="15" t="s">
        <v>11</v>
      </c>
      <c r="S660" s="48" t="s">
        <v>161</v>
      </c>
      <c r="T660" s="53" t="s">
        <v>161</v>
      </c>
      <c r="U660" s="12">
        <f t="shared" si="42"/>
        <v>61.8</v>
      </c>
      <c r="V660" s="12">
        <f t="shared" si="43"/>
        <v>8.1637799999999991</v>
      </c>
      <c r="W660" s="12">
        <f t="shared" si="44"/>
        <v>0.92726931765286802</v>
      </c>
      <c r="X660" s="12">
        <f t="shared" si="45"/>
        <v>1.5004357890823107E-2</v>
      </c>
      <c r="Y660" s="32"/>
      <c r="AA660" s="12"/>
      <c r="AD660" s="12" t="s">
        <v>284</v>
      </c>
      <c r="AE660" s="12" t="s">
        <v>450</v>
      </c>
      <c r="AF660" s="12" t="s">
        <v>451</v>
      </c>
      <c r="AG660" s="12" t="s">
        <v>360</v>
      </c>
      <c r="AH660" s="12" t="s">
        <v>352</v>
      </c>
      <c r="AI660" s="12" t="s">
        <v>361</v>
      </c>
      <c r="AJ660" s="12" t="s">
        <v>344</v>
      </c>
      <c r="AK660" s="12" t="s">
        <v>345</v>
      </c>
      <c r="AL660" s="12" t="s">
        <v>148</v>
      </c>
      <c r="AM660" s="12" t="s">
        <v>347</v>
      </c>
      <c r="AN660" s="12" t="s">
        <v>452</v>
      </c>
    </row>
    <row r="661" spans="1:40" ht="15" customHeight="1" x14ac:dyDescent="0.25">
      <c r="A661" s="12">
        <v>131580003</v>
      </c>
      <c r="B661" s="30" t="s">
        <v>577</v>
      </c>
      <c r="C661" s="30" t="s">
        <v>576</v>
      </c>
      <c r="D661" s="30"/>
      <c r="E661" s="12" t="s">
        <v>51</v>
      </c>
      <c r="F661" s="10" t="s">
        <v>113</v>
      </c>
      <c r="G661" s="17" t="s">
        <v>284</v>
      </c>
      <c r="H661" s="10" t="s">
        <v>114</v>
      </c>
      <c r="K661" s="12" t="s">
        <v>115</v>
      </c>
      <c r="L661" s="12">
        <v>45.183133900000001</v>
      </c>
      <c r="M661" s="12">
        <v>7.2862200000000002E-2</v>
      </c>
      <c r="N661" s="11">
        <v>41389.444444444445</v>
      </c>
      <c r="O661" s="6" t="s">
        <v>20</v>
      </c>
      <c r="P661" s="29">
        <v>62.13</v>
      </c>
      <c r="Q661" s="12">
        <v>10.31358</v>
      </c>
      <c r="R661" s="15" t="s">
        <v>11</v>
      </c>
      <c r="S661" s="48" t="s">
        <v>161</v>
      </c>
      <c r="T661" s="53" t="s">
        <v>161</v>
      </c>
      <c r="U661" s="12">
        <f t="shared" si="42"/>
        <v>62.13</v>
      </c>
      <c r="V661" s="12">
        <f t="shared" si="43"/>
        <v>10.31358</v>
      </c>
      <c r="W661" s="12">
        <f t="shared" si="44"/>
        <v>0.58409363048933238</v>
      </c>
      <c r="X661" s="12">
        <f t="shared" si="45"/>
        <v>9.4011529130747194E-3</v>
      </c>
      <c r="Y661" s="32"/>
      <c r="AA661" s="12"/>
      <c r="AD661" s="12" t="s">
        <v>284</v>
      </c>
      <c r="AE661" s="12" t="s">
        <v>450</v>
      </c>
      <c r="AF661" s="12" t="s">
        <v>451</v>
      </c>
      <c r="AG661" s="12" t="s">
        <v>360</v>
      </c>
      <c r="AH661" s="12" t="s">
        <v>352</v>
      </c>
      <c r="AI661" s="12" t="s">
        <v>361</v>
      </c>
      <c r="AJ661" s="12" t="s">
        <v>344</v>
      </c>
      <c r="AK661" s="12" t="s">
        <v>345</v>
      </c>
      <c r="AL661" s="12" t="s">
        <v>148</v>
      </c>
      <c r="AM661" s="12" t="s">
        <v>347</v>
      </c>
      <c r="AN661" s="12" t="s">
        <v>452</v>
      </c>
    </row>
    <row r="662" spans="1:40" ht="15" customHeight="1" x14ac:dyDescent="0.25">
      <c r="A662" s="12">
        <v>131580003</v>
      </c>
      <c r="B662" s="30" t="s">
        <v>577</v>
      </c>
      <c r="C662" s="30" t="s">
        <v>576</v>
      </c>
      <c r="D662" s="30"/>
      <c r="E662" s="12" t="s">
        <v>51</v>
      </c>
      <c r="F662" s="10" t="s">
        <v>113</v>
      </c>
      <c r="G662" s="17" t="s">
        <v>284</v>
      </c>
      <c r="H662" s="10" t="s">
        <v>114</v>
      </c>
      <c r="K662" s="12" t="s">
        <v>115</v>
      </c>
      <c r="L662" s="12">
        <v>45.183133900000001</v>
      </c>
      <c r="M662" s="12">
        <v>7.2862200000000002E-2</v>
      </c>
      <c r="N662" s="11">
        <v>41389.444444444445</v>
      </c>
      <c r="O662" s="6" t="s">
        <v>14</v>
      </c>
      <c r="P662" s="29">
        <v>134.4</v>
      </c>
      <c r="Q662" s="54" t="s">
        <v>161</v>
      </c>
      <c r="R662" s="15" t="s">
        <v>11</v>
      </c>
      <c r="S662" s="16" t="s">
        <v>601</v>
      </c>
      <c r="T662" s="53" t="s">
        <v>161</v>
      </c>
      <c r="U662" s="12">
        <f t="shared" si="42"/>
        <v>134.4</v>
      </c>
      <c r="V662" s="12">
        <f t="shared" si="43"/>
        <v>67.2</v>
      </c>
      <c r="W662" s="12">
        <f t="shared" si="44"/>
        <v>2.9761904761904764E-2</v>
      </c>
      <c r="X662" s="12">
        <f t="shared" si="45"/>
        <v>2.2144274376417232E-4</v>
      </c>
      <c r="Y662" s="32"/>
      <c r="AA662" s="12"/>
      <c r="AD662" s="12" t="s">
        <v>284</v>
      </c>
      <c r="AE662" s="12" t="s">
        <v>450</v>
      </c>
      <c r="AF662" s="12" t="s">
        <v>451</v>
      </c>
      <c r="AG662" s="12" t="s">
        <v>360</v>
      </c>
      <c r="AH662" s="12" t="s">
        <v>352</v>
      </c>
      <c r="AI662" s="12" t="s">
        <v>361</v>
      </c>
      <c r="AJ662" s="12" t="s">
        <v>344</v>
      </c>
      <c r="AK662" s="12" t="s">
        <v>345</v>
      </c>
      <c r="AL662" s="12" t="s">
        <v>148</v>
      </c>
      <c r="AM662" s="12" t="s">
        <v>347</v>
      </c>
      <c r="AN662" s="12" t="s">
        <v>452</v>
      </c>
    </row>
    <row r="663" spans="1:40" ht="15" customHeight="1" x14ac:dyDescent="0.25">
      <c r="A663" s="12">
        <v>131580003</v>
      </c>
      <c r="B663" s="30" t="s">
        <v>577</v>
      </c>
      <c r="C663" s="30" t="s">
        <v>576</v>
      </c>
      <c r="D663" s="30"/>
      <c r="E663" s="12" t="s">
        <v>51</v>
      </c>
      <c r="F663" s="10" t="s">
        <v>113</v>
      </c>
      <c r="G663" s="17" t="s">
        <v>284</v>
      </c>
      <c r="H663" s="10" t="s">
        <v>114</v>
      </c>
      <c r="K663" s="12" t="s">
        <v>115</v>
      </c>
      <c r="L663" s="12">
        <v>45.183133900000001</v>
      </c>
      <c r="M663" s="12">
        <v>7.2862200000000002E-2</v>
      </c>
      <c r="N663" s="11">
        <v>41389.444444444445</v>
      </c>
      <c r="O663" s="6" t="s">
        <v>10</v>
      </c>
      <c r="P663" s="29">
        <v>849</v>
      </c>
      <c r="Q663" s="12">
        <v>105.9552</v>
      </c>
      <c r="R663" s="15" t="s">
        <v>11</v>
      </c>
      <c r="S663" s="48" t="s">
        <v>161</v>
      </c>
      <c r="T663" s="53" t="s">
        <v>161</v>
      </c>
      <c r="U663" s="12">
        <f t="shared" si="42"/>
        <v>849</v>
      </c>
      <c r="V663" s="12">
        <f t="shared" si="43"/>
        <v>105.9552</v>
      </c>
      <c r="W663" s="12">
        <f t="shared" si="44"/>
        <v>7.5624608446027294E-2</v>
      </c>
      <c r="X663" s="12">
        <f t="shared" si="45"/>
        <v>8.9074921608983866E-5</v>
      </c>
      <c r="Y663" s="32"/>
      <c r="AA663" s="12"/>
      <c r="AD663" s="12" t="s">
        <v>284</v>
      </c>
      <c r="AE663" s="12" t="s">
        <v>450</v>
      </c>
      <c r="AF663" s="12" t="s">
        <v>451</v>
      </c>
      <c r="AG663" s="12" t="s">
        <v>360</v>
      </c>
      <c r="AH663" s="12" t="s">
        <v>352</v>
      </c>
      <c r="AI663" s="12" t="s">
        <v>361</v>
      </c>
      <c r="AJ663" s="12" t="s">
        <v>344</v>
      </c>
      <c r="AK663" s="12" t="s">
        <v>345</v>
      </c>
      <c r="AL663" s="12" t="s">
        <v>148</v>
      </c>
      <c r="AM663" s="12" t="s">
        <v>347</v>
      </c>
      <c r="AN663" s="12" t="s">
        <v>452</v>
      </c>
    </row>
    <row r="664" spans="1:40" ht="15" customHeight="1" x14ac:dyDescent="0.25">
      <c r="A664" s="15">
        <v>131720029</v>
      </c>
      <c r="B664" s="14" t="s">
        <v>579</v>
      </c>
      <c r="C664" s="15" t="s">
        <v>578</v>
      </c>
      <c r="D664" s="16" t="s">
        <v>177</v>
      </c>
      <c r="E664" s="15" t="s">
        <v>23</v>
      </c>
      <c r="F664" s="9" t="s">
        <v>219</v>
      </c>
      <c r="G664" s="9" t="s">
        <v>219</v>
      </c>
      <c r="H664" s="9" t="s">
        <v>75</v>
      </c>
      <c r="I664" s="26" t="s">
        <v>133</v>
      </c>
      <c r="J664" s="18" t="s">
        <v>245</v>
      </c>
      <c r="K664" s="15" t="s">
        <v>86</v>
      </c>
      <c r="L664" s="12">
        <v>45.385823000000002</v>
      </c>
      <c r="M664" s="12">
        <v>2.4588760000000001</v>
      </c>
      <c r="N664" s="11">
        <v>41429.638888888898</v>
      </c>
      <c r="O664" s="7" t="s">
        <v>22</v>
      </c>
      <c r="P664" s="29">
        <v>6.0000000000000002E-5</v>
      </c>
      <c r="Q664" s="54" t="s">
        <v>161</v>
      </c>
      <c r="R664" s="15" t="s">
        <v>26</v>
      </c>
      <c r="S664" s="16" t="s">
        <v>601</v>
      </c>
      <c r="T664" s="53" t="s">
        <v>161</v>
      </c>
      <c r="U664" s="12">
        <f t="shared" si="42"/>
        <v>6.0000000000000002E-5</v>
      </c>
      <c r="V664" s="12">
        <f t="shared" si="43"/>
        <v>3.0000000000000001E-5</v>
      </c>
      <c r="W664" s="12">
        <f t="shared" si="44"/>
        <v>66666.666666666672</v>
      </c>
      <c r="X664" s="12">
        <f t="shared" si="45"/>
        <v>1111111111.1111112</v>
      </c>
      <c r="AA664" s="12"/>
      <c r="AD664" s="12" t="s">
        <v>219</v>
      </c>
      <c r="AE664" s="12" t="s">
        <v>487</v>
      </c>
      <c r="AF664" s="12" t="s">
        <v>488</v>
      </c>
      <c r="AG664" s="12" t="s">
        <v>402</v>
      </c>
      <c r="AH664" s="12" t="s">
        <v>374</v>
      </c>
      <c r="AI664" s="12" t="s">
        <v>403</v>
      </c>
      <c r="AJ664" s="12" t="s">
        <v>376</v>
      </c>
      <c r="AK664" s="12" t="s">
        <v>368</v>
      </c>
      <c r="AL664" s="12">
        <v>14</v>
      </c>
      <c r="AM664" s="12" t="s">
        <v>404</v>
      </c>
      <c r="AN664" s="12" t="s">
        <v>405</v>
      </c>
    </row>
    <row r="665" spans="1:40" ht="15" customHeight="1" x14ac:dyDescent="0.25">
      <c r="A665" s="12">
        <v>131360005</v>
      </c>
      <c r="B665" s="14" t="s">
        <v>579</v>
      </c>
      <c r="C665" s="15" t="s">
        <v>578</v>
      </c>
      <c r="D665" s="12" t="s">
        <v>177</v>
      </c>
      <c r="E665" s="12" t="s">
        <v>23</v>
      </c>
      <c r="F665" s="8">
        <v>56</v>
      </c>
      <c r="G665" s="22" t="s">
        <v>568</v>
      </c>
      <c r="H665" s="10" t="s">
        <v>245</v>
      </c>
      <c r="I665" s="26" t="s">
        <v>132</v>
      </c>
      <c r="J665" s="18" t="s">
        <v>328</v>
      </c>
      <c r="K665" s="10" t="s">
        <v>567</v>
      </c>
      <c r="L665" s="12">
        <v>44.920450000000002</v>
      </c>
      <c r="M665" s="35">
        <v>-0.27615020000000001</v>
      </c>
      <c r="N665" s="11">
        <v>41317</v>
      </c>
      <c r="O665" s="38" t="s">
        <v>16</v>
      </c>
      <c r="P665" s="31">
        <v>1.4E-2</v>
      </c>
      <c r="Q665" s="54" t="s">
        <v>161</v>
      </c>
      <c r="R665" s="19" t="s">
        <v>26</v>
      </c>
      <c r="S665" s="16" t="s">
        <v>601</v>
      </c>
      <c r="T665" s="53" t="s">
        <v>161</v>
      </c>
      <c r="U665" s="12">
        <f t="shared" si="42"/>
        <v>1.4E-2</v>
      </c>
      <c r="V665" s="12">
        <f t="shared" si="43"/>
        <v>7.0000000000000001E-3</v>
      </c>
      <c r="W665" s="12">
        <f t="shared" si="44"/>
        <v>285.71428571428567</v>
      </c>
      <c r="X665" s="12">
        <f t="shared" si="45"/>
        <v>20408.163265306121</v>
      </c>
      <c r="AA665" s="12"/>
    </row>
    <row r="666" spans="1:40" ht="15" customHeight="1" x14ac:dyDescent="0.25">
      <c r="A666" s="15">
        <v>131720029</v>
      </c>
      <c r="B666" s="14" t="s">
        <v>579</v>
      </c>
      <c r="C666" s="15" t="s">
        <v>578</v>
      </c>
      <c r="D666" s="16" t="s">
        <v>177</v>
      </c>
      <c r="E666" s="15" t="s">
        <v>23</v>
      </c>
      <c r="F666" s="9" t="s">
        <v>219</v>
      </c>
      <c r="G666" s="9" t="s">
        <v>219</v>
      </c>
      <c r="H666" s="9" t="s">
        <v>75</v>
      </c>
      <c r="I666" s="26" t="s">
        <v>133</v>
      </c>
      <c r="J666" s="18" t="s">
        <v>245</v>
      </c>
      <c r="K666" s="15" t="s">
        <v>86</v>
      </c>
      <c r="L666" s="15">
        <v>45.385823000000002</v>
      </c>
      <c r="M666" s="15">
        <v>2.4588760000000001</v>
      </c>
      <c r="N666" s="11">
        <v>41429.638888888898</v>
      </c>
      <c r="O666" s="7" t="s">
        <v>28</v>
      </c>
      <c r="P666" s="29">
        <v>2.5999999999999999E-3</v>
      </c>
      <c r="Q666" s="54" t="s">
        <v>161</v>
      </c>
      <c r="R666" s="15" t="s">
        <v>26</v>
      </c>
      <c r="S666" s="16" t="s">
        <v>601</v>
      </c>
      <c r="T666" s="53" t="s">
        <v>161</v>
      </c>
      <c r="U666" s="12">
        <f t="shared" si="42"/>
        <v>2.5999999999999999E-3</v>
      </c>
      <c r="V666" s="12">
        <f t="shared" si="43"/>
        <v>1.2999999999999999E-3</v>
      </c>
      <c r="W666" s="12">
        <f t="shared" si="44"/>
        <v>1538.4615384615386</v>
      </c>
      <c r="X666" s="12">
        <f t="shared" si="45"/>
        <v>591715.97633136099</v>
      </c>
      <c r="AA666" s="12"/>
      <c r="AD666" s="12" t="s">
        <v>219</v>
      </c>
      <c r="AE666" s="12" t="s">
        <v>487</v>
      </c>
      <c r="AF666" s="12" t="s">
        <v>488</v>
      </c>
      <c r="AG666" s="12" t="s">
        <v>402</v>
      </c>
      <c r="AH666" s="12" t="s">
        <v>374</v>
      </c>
      <c r="AI666" s="12" t="s">
        <v>403</v>
      </c>
      <c r="AJ666" s="12" t="s">
        <v>376</v>
      </c>
      <c r="AK666" s="12" t="s">
        <v>368</v>
      </c>
      <c r="AL666" s="12">
        <v>14</v>
      </c>
      <c r="AM666" s="12" t="s">
        <v>404</v>
      </c>
      <c r="AN666" s="12" t="s">
        <v>405</v>
      </c>
    </row>
    <row r="667" spans="1:40" ht="15" customHeight="1" x14ac:dyDescent="0.25">
      <c r="A667" s="15">
        <v>131720029</v>
      </c>
      <c r="B667" s="14" t="s">
        <v>579</v>
      </c>
      <c r="C667" s="15" t="s">
        <v>578</v>
      </c>
      <c r="D667" s="16" t="s">
        <v>177</v>
      </c>
      <c r="E667" s="15" t="s">
        <v>23</v>
      </c>
      <c r="F667" s="9" t="s">
        <v>219</v>
      </c>
      <c r="G667" s="9" t="s">
        <v>219</v>
      </c>
      <c r="H667" s="9" t="s">
        <v>75</v>
      </c>
      <c r="I667" s="26" t="s">
        <v>133</v>
      </c>
      <c r="J667" s="18" t="s">
        <v>245</v>
      </c>
      <c r="K667" s="15" t="s">
        <v>86</v>
      </c>
      <c r="L667" s="12">
        <v>45.385823000000002</v>
      </c>
      <c r="M667" s="12">
        <v>2.4588760000000001</v>
      </c>
      <c r="N667" s="11">
        <v>41429.638888888898</v>
      </c>
      <c r="O667" s="7" t="s">
        <v>25</v>
      </c>
      <c r="P667" s="29">
        <v>1.0999999999999999E-2</v>
      </c>
      <c r="Q667" s="54" t="s">
        <v>161</v>
      </c>
      <c r="R667" s="15" t="s">
        <v>26</v>
      </c>
      <c r="S667" s="16" t="s">
        <v>601</v>
      </c>
      <c r="T667" s="53" t="s">
        <v>161</v>
      </c>
      <c r="U667" s="12">
        <f t="shared" si="42"/>
        <v>1.0999999999999999E-2</v>
      </c>
      <c r="V667" s="12">
        <f t="shared" si="43"/>
        <v>5.4999999999999997E-3</v>
      </c>
      <c r="W667" s="12">
        <f t="shared" si="44"/>
        <v>363.63636363636368</v>
      </c>
      <c r="X667" s="12">
        <f t="shared" si="45"/>
        <v>33057.851239669428</v>
      </c>
      <c r="AA667" s="12"/>
      <c r="AD667" s="12" t="s">
        <v>219</v>
      </c>
      <c r="AE667" s="12" t="s">
        <v>487</v>
      </c>
      <c r="AF667" s="12" t="s">
        <v>488</v>
      </c>
      <c r="AG667" s="12" t="s">
        <v>402</v>
      </c>
      <c r="AH667" s="12" t="s">
        <v>374</v>
      </c>
      <c r="AI667" s="12" t="s">
        <v>403</v>
      </c>
      <c r="AJ667" s="12" t="s">
        <v>376</v>
      </c>
      <c r="AK667" s="12" t="s">
        <v>368</v>
      </c>
      <c r="AL667" s="12">
        <v>14</v>
      </c>
      <c r="AM667" s="12" t="s">
        <v>404</v>
      </c>
      <c r="AN667" s="12" t="s">
        <v>405</v>
      </c>
    </row>
    <row r="668" spans="1:40" ht="15" customHeight="1" x14ac:dyDescent="0.25">
      <c r="A668" s="12">
        <v>131720029</v>
      </c>
      <c r="B668" s="14" t="s">
        <v>579</v>
      </c>
      <c r="C668" s="15" t="s">
        <v>578</v>
      </c>
      <c r="D668" s="16" t="s">
        <v>177</v>
      </c>
      <c r="E668" s="15" t="s">
        <v>23</v>
      </c>
      <c r="F668" s="9" t="s">
        <v>219</v>
      </c>
      <c r="G668" s="9" t="s">
        <v>219</v>
      </c>
      <c r="H668" s="10" t="s">
        <v>75</v>
      </c>
      <c r="I668" s="26" t="s">
        <v>133</v>
      </c>
      <c r="J668" s="18" t="s">
        <v>245</v>
      </c>
      <c r="K668" s="12" t="s">
        <v>86</v>
      </c>
      <c r="L668" s="12">
        <v>45.385823000000002</v>
      </c>
      <c r="M668" s="12">
        <v>2.4588760000000001</v>
      </c>
      <c r="N668" s="11">
        <v>41429.638888888898</v>
      </c>
      <c r="O668" s="6" t="s">
        <v>27</v>
      </c>
      <c r="P668" s="29">
        <v>7.9290256318916397E-2</v>
      </c>
      <c r="Q668" s="12">
        <v>4.6851793360613403E-2</v>
      </c>
      <c r="R668" s="15" t="s">
        <v>26</v>
      </c>
      <c r="S668" s="48" t="s">
        <v>161</v>
      </c>
      <c r="T668" s="53" t="s">
        <v>161</v>
      </c>
      <c r="U668" s="12">
        <f t="shared" si="42"/>
        <v>7.9290256318916397E-2</v>
      </c>
      <c r="V668" s="12">
        <f t="shared" si="43"/>
        <v>4.6851793360613403E-2</v>
      </c>
      <c r="W668" s="12">
        <f t="shared" si="44"/>
        <v>36.121633633836204</v>
      </c>
      <c r="X668" s="12">
        <f t="shared" si="45"/>
        <v>455.56207421691244</v>
      </c>
      <c r="AA668" s="12"/>
      <c r="AD668" s="12" t="s">
        <v>219</v>
      </c>
      <c r="AE668" s="12" t="s">
        <v>487</v>
      </c>
      <c r="AF668" s="12" t="s">
        <v>488</v>
      </c>
      <c r="AG668" s="12" t="s">
        <v>402</v>
      </c>
      <c r="AH668" s="12" t="s">
        <v>374</v>
      </c>
      <c r="AI668" s="12" t="s">
        <v>403</v>
      </c>
      <c r="AJ668" s="12" t="s">
        <v>376</v>
      </c>
      <c r="AK668" s="12" t="s">
        <v>368</v>
      </c>
      <c r="AL668" s="12">
        <v>14</v>
      </c>
      <c r="AM668" s="12" t="s">
        <v>404</v>
      </c>
      <c r="AN668" s="12" t="s">
        <v>405</v>
      </c>
    </row>
    <row r="669" spans="1:40" ht="15" customHeight="1" x14ac:dyDescent="0.25">
      <c r="A669" s="12">
        <v>131720029</v>
      </c>
      <c r="B669" s="14" t="s">
        <v>579</v>
      </c>
      <c r="C669" s="15" t="s">
        <v>578</v>
      </c>
      <c r="D669" s="16" t="s">
        <v>177</v>
      </c>
      <c r="E669" s="15" t="s">
        <v>23</v>
      </c>
      <c r="F669" s="9" t="s">
        <v>219</v>
      </c>
      <c r="G669" s="9" t="s">
        <v>219</v>
      </c>
      <c r="H669" s="10" t="s">
        <v>75</v>
      </c>
      <c r="I669" s="26" t="s">
        <v>133</v>
      </c>
      <c r="J669" s="18" t="s">
        <v>245</v>
      </c>
      <c r="K669" s="12" t="s">
        <v>86</v>
      </c>
      <c r="L669" s="12">
        <v>45.385823000000002</v>
      </c>
      <c r="M669" s="12">
        <v>2.4588760000000001</v>
      </c>
      <c r="N669" s="11">
        <v>41429.638888888898</v>
      </c>
      <c r="O669" s="6" t="s">
        <v>31</v>
      </c>
      <c r="P669" s="29">
        <v>6.96</v>
      </c>
      <c r="Q669" s="54" t="s">
        <v>161</v>
      </c>
      <c r="R669" s="15"/>
      <c r="S669" s="16" t="s">
        <v>601</v>
      </c>
      <c r="T669" s="53" t="s">
        <v>161</v>
      </c>
      <c r="U669" s="12">
        <f t="shared" si="42"/>
        <v>6.96</v>
      </c>
      <c r="V669" s="12">
        <f t="shared" si="43"/>
        <v>3.48</v>
      </c>
      <c r="W669" s="12">
        <f t="shared" si="44"/>
        <v>0.57471264367816088</v>
      </c>
      <c r="X669" s="12">
        <f t="shared" si="45"/>
        <v>8.2573655700885193E-2</v>
      </c>
      <c r="AA669" s="12"/>
      <c r="AD669" s="12" t="s">
        <v>219</v>
      </c>
      <c r="AE669" s="12" t="s">
        <v>487</v>
      </c>
      <c r="AF669" s="12" t="s">
        <v>488</v>
      </c>
      <c r="AG669" s="12" t="s">
        <v>402</v>
      </c>
      <c r="AH669" s="12" t="s">
        <v>374</v>
      </c>
      <c r="AI669" s="12" t="s">
        <v>403</v>
      </c>
      <c r="AJ669" s="12" t="s">
        <v>376</v>
      </c>
      <c r="AK669" s="12" t="s">
        <v>368</v>
      </c>
      <c r="AL669" s="12">
        <v>14</v>
      </c>
      <c r="AM669" s="12" t="s">
        <v>404</v>
      </c>
      <c r="AN669" s="12" t="s">
        <v>405</v>
      </c>
    </row>
    <row r="670" spans="1:40" ht="15" customHeight="1" x14ac:dyDescent="0.25">
      <c r="A670" s="15">
        <v>131720030</v>
      </c>
      <c r="B670" s="14" t="s">
        <v>579</v>
      </c>
      <c r="C670" s="15" t="s">
        <v>578</v>
      </c>
      <c r="D670" s="16" t="s">
        <v>177</v>
      </c>
      <c r="E670" s="15" t="s">
        <v>23</v>
      </c>
      <c r="F670" s="9" t="s">
        <v>220</v>
      </c>
      <c r="G670" s="9" t="s">
        <v>220</v>
      </c>
      <c r="H670" s="9" t="s">
        <v>75</v>
      </c>
      <c r="I670" s="26" t="s">
        <v>132</v>
      </c>
      <c r="J670" s="18" t="s">
        <v>245</v>
      </c>
      <c r="K670" s="15" t="s">
        <v>89</v>
      </c>
      <c r="L670" s="12">
        <v>45.401052</v>
      </c>
      <c r="M670" s="12">
        <v>2.3971309999999999</v>
      </c>
      <c r="N670" s="11">
        <v>41430.572916666701</v>
      </c>
      <c r="O670" s="7" t="s">
        <v>22</v>
      </c>
      <c r="P670" s="29">
        <v>6.0000000000000002E-5</v>
      </c>
      <c r="Q670" s="54" t="s">
        <v>161</v>
      </c>
      <c r="R670" s="15" t="s">
        <v>26</v>
      </c>
      <c r="S670" s="16" t="s">
        <v>601</v>
      </c>
      <c r="T670" s="53" t="s">
        <v>161</v>
      </c>
      <c r="U670" s="12">
        <f t="shared" si="42"/>
        <v>6.0000000000000002E-5</v>
      </c>
      <c r="V670" s="12">
        <f t="shared" si="43"/>
        <v>3.0000000000000001E-5</v>
      </c>
      <c r="W670" s="12">
        <f t="shared" si="44"/>
        <v>66666.666666666672</v>
      </c>
      <c r="X670" s="12">
        <f t="shared" si="45"/>
        <v>1111111111.1111112</v>
      </c>
      <c r="AA670" s="12"/>
      <c r="AD670" s="12" t="s">
        <v>220</v>
      </c>
      <c r="AE670" s="12" t="s">
        <v>507</v>
      </c>
      <c r="AF670" s="12" t="s">
        <v>508</v>
      </c>
      <c r="AG670" s="12" t="s">
        <v>509</v>
      </c>
      <c r="AH670" s="12" t="s">
        <v>352</v>
      </c>
      <c r="AI670" s="12" t="s">
        <v>361</v>
      </c>
      <c r="AJ670" s="12" t="s">
        <v>344</v>
      </c>
      <c r="AK670" s="12" t="s">
        <v>368</v>
      </c>
      <c r="AL670" s="12" t="s">
        <v>148</v>
      </c>
      <c r="AM670" s="12" t="s">
        <v>347</v>
      </c>
      <c r="AN670" s="12" t="s">
        <v>510</v>
      </c>
    </row>
    <row r="671" spans="1:40" ht="15" customHeight="1" x14ac:dyDescent="0.25">
      <c r="A671" s="15">
        <v>131720030</v>
      </c>
      <c r="B671" s="14" t="s">
        <v>579</v>
      </c>
      <c r="C671" s="15" t="s">
        <v>578</v>
      </c>
      <c r="D671" s="16" t="s">
        <v>177</v>
      </c>
      <c r="E671" s="15" t="s">
        <v>23</v>
      </c>
      <c r="F671" s="9" t="s">
        <v>220</v>
      </c>
      <c r="G671" s="9" t="s">
        <v>220</v>
      </c>
      <c r="H671" s="9" t="s">
        <v>75</v>
      </c>
      <c r="I671" s="26" t="s">
        <v>132</v>
      </c>
      <c r="J671" s="18" t="s">
        <v>245</v>
      </c>
      <c r="K671" s="15" t="s">
        <v>89</v>
      </c>
      <c r="L671" s="15">
        <v>45.401052</v>
      </c>
      <c r="M671" s="15">
        <v>2.3971309999999999</v>
      </c>
      <c r="N671" s="11">
        <v>41430.572916666701</v>
      </c>
      <c r="O671" s="7" t="s">
        <v>28</v>
      </c>
      <c r="P671" s="29">
        <v>2.5999999999999999E-3</v>
      </c>
      <c r="Q671" s="54" t="s">
        <v>161</v>
      </c>
      <c r="R671" s="15" t="s">
        <v>26</v>
      </c>
      <c r="S671" s="16" t="s">
        <v>601</v>
      </c>
      <c r="T671" s="53" t="s">
        <v>161</v>
      </c>
      <c r="U671" s="12">
        <f t="shared" si="42"/>
        <v>2.5999999999999999E-3</v>
      </c>
      <c r="V671" s="12">
        <f t="shared" si="43"/>
        <v>1.2999999999999999E-3</v>
      </c>
      <c r="W671" s="12">
        <f t="shared" si="44"/>
        <v>1538.4615384615386</v>
      </c>
      <c r="X671" s="12">
        <f t="shared" si="45"/>
        <v>591715.97633136099</v>
      </c>
      <c r="AA671" s="12"/>
      <c r="AD671" s="12" t="s">
        <v>220</v>
      </c>
      <c r="AE671" s="12" t="s">
        <v>507</v>
      </c>
      <c r="AF671" s="12" t="s">
        <v>508</v>
      </c>
      <c r="AG671" s="12" t="s">
        <v>509</v>
      </c>
      <c r="AH671" s="12" t="s">
        <v>352</v>
      </c>
      <c r="AI671" s="12" t="s">
        <v>361</v>
      </c>
      <c r="AJ671" s="12" t="s">
        <v>344</v>
      </c>
      <c r="AK671" s="12" t="s">
        <v>368</v>
      </c>
      <c r="AL671" s="12" t="s">
        <v>148</v>
      </c>
      <c r="AM671" s="12" t="s">
        <v>347</v>
      </c>
      <c r="AN671" s="12" t="s">
        <v>510</v>
      </c>
    </row>
    <row r="672" spans="1:40" ht="15" customHeight="1" x14ac:dyDescent="0.25">
      <c r="A672" s="15">
        <v>131720030</v>
      </c>
      <c r="B672" s="14" t="s">
        <v>579</v>
      </c>
      <c r="C672" s="15" t="s">
        <v>578</v>
      </c>
      <c r="D672" s="16" t="s">
        <v>177</v>
      </c>
      <c r="E672" s="15" t="s">
        <v>23</v>
      </c>
      <c r="F672" s="9" t="s">
        <v>220</v>
      </c>
      <c r="G672" s="9" t="s">
        <v>220</v>
      </c>
      <c r="H672" s="9" t="s">
        <v>75</v>
      </c>
      <c r="I672" s="26" t="s">
        <v>132</v>
      </c>
      <c r="J672" s="18" t="s">
        <v>245</v>
      </c>
      <c r="K672" s="15" t="s">
        <v>89</v>
      </c>
      <c r="L672" s="15">
        <v>45.401052</v>
      </c>
      <c r="M672" s="12">
        <v>2.3971309999999999</v>
      </c>
      <c r="N672" s="11">
        <v>41430.572916666701</v>
      </c>
      <c r="O672" s="7" t="s">
        <v>25</v>
      </c>
      <c r="P672" s="29">
        <v>0.01</v>
      </c>
      <c r="Q672" s="54" t="s">
        <v>161</v>
      </c>
      <c r="R672" s="15" t="s">
        <v>26</v>
      </c>
      <c r="S672" s="16" t="s">
        <v>601</v>
      </c>
      <c r="T672" s="53" t="s">
        <v>161</v>
      </c>
      <c r="U672" s="12">
        <f t="shared" si="42"/>
        <v>0.01</v>
      </c>
      <c r="V672" s="12">
        <f t="shared" si="43"/>
        <v>5.0000000000000001E-3</v>
      </c>
      <c r="W672" s="12">
        <f t="shared" si="44"/>
        <v>400</v>
      </c>
      <c r="X672" s="12">
        <f t="shared" si="45"/>
        <v>40000</v>
      </c>
      <c r="AA672" s="12"/>
      <c r="AD672" s="12" t="s">
        <v>220</v>
      </c>
      <c r="AE672" s="12" t="s">
        <v>507</v>
      </c>
      <c r="AF672" s="12" t="s">
        <v>508</v>
      </c>
      <c r="AG672" s="12" t="s">
        <v>509</v>
      </c>
      <c r="AH672" s="12" t="s">
        <v>352</v>
      </c>
      <c r="AI672" s="12" t="s">
        <v>361</v>
      </c>
      <c r="AJ672" s="12" t="s">
        <v>344</v>
      </c>
      <c r="AK672" s="12" t="s">
        <v>368</v>
      </c>
      <c r="AL672" s="12" t="s">
        <v>148</v>
      </c>
      <c r="AM672" s="12" t="s">
        <v>347</v>
      </c>
      <c r="AN672" s="12" t="s">
        <v>510</v>
      </c>
    </row>
    <row r="673" spans="1:40" ht="15" customHeight="1" x14ac:dyDescent="0.25">
      <c r="A673" s="12">
        <v>131720030</v>
      </c>
      <c r="B673" s="14" t="s">
        <v>579</v>
      </c>
      <c r="C673" s="15" t="s">
        <v>578</v>
      </c>
      <c r="D673" s="16" t="s">
        <v>177</v>
      </c>
      <c r="E673" s="15" t="s">
        <v>23</v>
      </c>
      <c r="F673" s="9" t="s">
        <v>220</v>
      </c>
      <c r="G673" s="9" t="s">
        <v>220</v>
      </c>
      <c r="H673" s="10" t="s">
        <v>75</v>
      </c>
      <c r="I673" s="26" t="s">
        <v>132</v>
      </c>
      <c r="J673" s="18" t="s">
        <v>245</v>
      </c>
      <c r="K673" s="12" t="s">
        <v>89</v>
      </c>
      <c r="L673" s="12">
        <v>45.401052</v>
      </c>
      <c r="M673" s="12">
        <v>2.3971309999999999</v>
      </c>
      <c r="N673" s="11">
        <v>41430.572916666701</v>
      </c>
      <c r="O673" s="6" t="s">
        <v>27</v>
      </c>
      <c r="P673" s="29">
        <v>7.1030548289006901E-2</v>
      </c>
      <c r="Q673" s="12">
        <v>4.4728315499229399E-2</v>
      </c>
      <c r="R673" s="15" t="s">
        <v>26</v>
      </c>
      <c r="S673" s="48" t="s">
        <v>161</v>
      </c>
      <c r="T673" s="53" t="s">
        <v>161</v>
      </c>
      <c r="U673" s="12">
        <f t="shared" si="42"/>
        <v>7.1030548289006901E-2</v>
      </c>
      <c r="V673" s="12">
        <f t="shared" si="43"/>
        <v>4.4728315499229399E-2</v>
      </c>
      <c r="W673" s="12">
        <f t="shared" si="44"/>
        <v>35.504228647630292</v>
      </c>
      <c r="X673" s="12">
        <f t="shared" si="45"/>
        <v>499.84449652805415</v>
      </c>
      <c r="AA673" s="12"/>
      <c r="AD673" s="12" t="s">
        <v>220</v>
      </c>
      <c r="AE673" s="12" t="s">
        <v>507</v>
      </c>
      <c r="AF673" s="12" t="s">
        <v>508</v>
      </c>
      <c r="AG673" s="12" t="s">
        <v>509</v>
      </c>
      <c r="AH673" s="12" t="s">
        <v>352</v>
      </c>
      <c r="AI673" s="12" t="s">
        <v>361</v>
      </c>
      <c r="AJ673" s="12" t="s">
        <v>344</v>
      </c>
      <c r="AK673" s="12" t="s">
        <v>368</v>
      </c>
      <c r="AL673" s="12" t="s">
        <v>148</v>
      </c>
      <c r="AM673" s="12" t="s">
        <v>347</v>
      </c>
      <c r="AN673" s="12" t="s">
        <v>510</v>
      </c>
    </row>
    <row r="674" spans="1:40" ht="15" customHeight="1" x14ac:dyDescent="0.25">
      <c r="A674" s="12">
        <v>131720030</v>
      </c>
      <c r="B674" s="14" t="s">
        <v>579</v>
      </c>
      <c r="C674" s="15" t="s">
        <v>578</v>
      </c>
      <c r="D674" s="16" t="s">
        <v>177</v>
      </c>
      <c r="E674" s="15" t="s">
        <v>23</v>
      </c>
      <c r="F674" s="9" t="s">
        <v>220</v>
      </c>
      <c r="G674" s="9" t="s">
        <v>220</v>
      </c>
      <c r="H674" s="10" t="s">
        <v>75</v>
      </c>
      <c r="I674" s="26" t="s">
        <v>132</v>
      </c>
      <c r="J674" s="18" t="s">
        <v>245</v>
      </c>
      <c r="K674" s="12" t="s">
        <v>89</v>
      </c>
      <c r="L674" s="12">
        <v>45.401052</v>
      </c>
      <c r="M674" s="12">
        <v>2.3971309999999999</v>
      </c>
      <c r="N674" s="11">
        <v>41430.572916666701</v>
      </c>
      <c r="O674" s="6" t="s">
        <v>31</v>
      </c>
      <c r="P674" s="29">
        <v>7.26</v>
      </c>
      <c r="Q674" s="54" t="s">
        <v>161</v>
      </c>
      <c r="R674" s="15"/>
      <c r="S674" s="16" t="s">
        <v>601</v>
      </c>
      <c r="T674" s="53" t="s">
        <v>161</v>
      </c>
      <c r="U674" s="12">
        <f t="shared" si="42"/>
        <v>7.26</v>
      </c>
      <c r="V674" s="12">
        <f t="shared" si="43"/>
        <v>3.63</v>
      </c>
      <c r="W674" s="12">
        <f t="shared" si="44"/>
        <v>0.55096418732782371</v>
      </c>
      <c r="X674" s="12">
        <f t="shared" si="45"/>
        <v>7.5890383929452299E-2</v>
      </c>
      <c r="AA674" s="12"/>
      <c r="AD674" s="12" t="s">
        <v>220</v>
      </c>
      <c r="AE674" s="12" t="s">
        <v>507</v>
      </c>
      <c r="AF674" s="12" t="s">
        <v>508</v>
      </c>
      <c r="AG674" s="12" t="s">
        <v>509</v>
      </c>
      <c r="AH674" s="12" t="s">
        <v>352</v>
      </c>
      <c r="AI674" s="12" t="s">
        <v>361</v>
      </c>
      <c r="AJ674" s="12" t="s">
        <v>344</v>
      </c>
      <c r="AK674" s="12" t="s">
        <v>368</v>
      </c>
      <c r="AL674" s="12" t="s">
        <v>148</v>
      </c>
      <c r="AM674" s="12" t="s">
        <v>347</v>
      </c>
      <c r="AN674" s="12" t="s">
        <v>510</v>
      </c>
    </row>
    <row r="675" spans="1:40" ht="15" customHeight="1" x14ac:dyDescent="0.25">
      <c r="A675" s="15">
        <v>131720031</v>
      </c>
      <c r="B675" s="14" t="s">
        <v>579</v>
      </c>
      <c r="C675" s="15" t="s">
        <v>578</v>
      </c>
      <c r="D675" s="16" t="s">
        <v>177</v>
      </c>
      <c r="E675" s="15" t="s">
        <v>23</v>
      </c>
      <c r="F675" s="9" t="s">
        <v>221</v>
      </c>
      <c r="G675" s="9" t="s">
        <v>221</v>
      </c>
      <c r="H675" s="9" t="s">
        <v>75</v>
      </c>
      <c r="I675" s="26" t="s">
        <v>132</v>
      </c>
      <c r="J675" s="18" t="s">
        <v>245</v>
      </c>
      <c r="K675" s="15" t="s">
        <v>90</v>
      </c>
      <c r="L675" s="12">
        <v>45.416558000000002</v>
      </c>
      <c r="M675" s="12">
        <v>2.3694739999999999</v>
      </c>
      <c r="N675" s="11">
        <v>41430.503472222197</v>
      </c>
      <c r="O675" s="7" t="s">
        <v>22</v>
      </c>
      <c r="P675" s="29">
        <v>6.0000000000000002E-5</v>
      </c>
      <c r="Q675" s="54" t="s">
        <v>161</v>
      </c>
      <c r="R675" s="15" t="s">
        <v>26</v>
      </c>
      <c r="S675" s="16" t="s">
        <v>601</v>
      </c>
      <c r="T675" s="53" t="s">
        <v>161</v>
      </c>
      <c r="U675" s="12">
        <f t="shared" si="42"/>
        <v>6.0000000000000002E-5</v>
      </c>
      <c r="V675" s="12">
        <f t="shared" si="43"/>
        <v>3.0000000000000001E-5</v>
      </c>
      <c r="W675" s="12">
        <f t="shared" si="44"/>
        <v>66666.666666666672</v>
      </c>
      <c r="X675" s="12">
        <f t="shared" si="45"/>
        <v>1111111111.1111112</v>
      </c>
      <c r="AA675" s="12"/>
      <c r="AD675" s="12" t="s">
        <v>221</v>
      </c>
      <c r="AE675" s="12" t="s">
        <v>400</v>
      </c>
      <c r="AF675" s="12" t="s">
        <v>401</v>
      </c>
      <c r="AG675" s="12" t="s">
        <v>402</v>
      </c>
      <c r="AH675" s="12" t="s">
        <v>374</v>
      </c>
      <c r="AI675" s="12" t="s">
        <v>403</v>
      </c>
      <c r="AJ675" s="12" t="s">
        <v>376</v>
      </c>
      <c r="AK675" s="12" t="s">
        <v>368</v>
      </c>
      <c r="AL675" s="12">
        <v>14</v>
      </c>
      <c r="AM675" s="12" t="s">
        <v>404</v>
      </c>
      <c r="AN675" s="12" t="s">
        <v>405</v>
      </c>
    </row>
    <row r="676" spans="1:40" ht="15" customHeight="1" x14ac:dyDescent="0.25">
      <c r="A676" s="15">
        <v>131720029</v>
      </c>
      <c r="B676" s="14" t="s">
        <v>579</v>
      </c>
      <c r="C676" s="15" t="s">
        <v>578</v>
      </c>
      <c r="D676" s="16" t="s">
        <v>177</v>
      </c>
      <c r="E676" s="15" t="s">
        <v>23</v>
      </c>
      <c r="F676" s="9" t="s">
        <v>219</v>
      </c>
      <c r="G676" s="9" t="s">
        <v>219</v>
      </c>
      <c r="H676" s="9" t="s">
        <v>75</v>
      </c>
      <c r="I676" s="26" t="s">
        <v>133</v>
      </c>
      <c r="J676" s="18" t="s">
        <v>245</v>
      </c>
      <c r="K676" s="15" t="s">
        <v>86</v>
      </c>
      <c r="L676" s="12">
        <v>45.385823000000002</v>
      </c>
      <c r="M676" s="12">
        <v>2.4588760000000001</v>
      </c>
      <c r="N676" s="11">
        <v>41429.638888888898</v>
      </c>
      <c r="O676" s="7" t="s">
        <v>16</v>
      </c>
      <c r="P676" s="19">
        <v>1.6E-2</v>
      </c>
      <c r="Q676" s="54" t="s">
        <v>161</v>
      </c>
      <c r="R676" s="19" t="s">
        <v>26</v>
      </c>
      <c r="S676" s="16" t="s">
        <v>601</v>
      </c>
      <c r="T676" s="53" t="s">
        <v>161</v>
      </c>
      <c r="U676" s="12">
        <f t="shared" si="42"/>
        <v>1.6E-2</v>
      </c>
      <c r="V676" s="12">
        <f t="shared" si="43"/>
        <v>8.0000000000000002E-3</v>
      </c>
      <c r="W676" s="12">
        <f t="shared" si="44"/>
        <v>250.00000000000003</v>
      </c>
      <c r="X676" s="12">
        <f t="shared" si="45"/>
        <v>15625</v>
      </c>
      <c r="AA676" s="12"/>
    </row>
    <row r="677" spans="1:40" ht="15" customHeight="1" x14ac:dyDescent="0.25">
      <c r="A677" s="15">
        <v>131720030</v>
      </c>
      <c r="B677" s="14" t="s">
        <v>579</v>
      </c>
      <c r="C677" s="15" t="s">
        <v>578</v>
      </c>
      <c r="D677" s="16" t="s">
        <v>177</v>
      </c>
      <c r="E677" s="15" t="s">
        <v>23</v>
      </c>
      <c r="F677" s="9" t="s">
        <v>220</v>
      </c>
      <c r="G677" s="9" t="s">
        <v>220</v>
      </c>
      <c r="H677" s="9" t="s">
        <v>75</v>
      </c>
      <c r="I677" s="26" t="s">
        <v>132</v>
      </c>
      <c r="J677" s="18" t="s">
        <v>245</v>
      </c>
      <c r="K677" s="12" t="s">
        <v>89</v>
      </c>
      <c r="L677" s="15">
        <v>45.401052</v>
      </c>
      <c r="M677" s="15">
        <v>2.3971309999999999</v>
      </c>
      <c r="N677" s="11">
        <v>41430.572916666701</v>
      </c>
      <c r="O677" s="7" t="s">
        <v>16</v>
      </c>
      <c r="P677" s="29">
        <v>1.2E-2</v>
      </c>
      <c r="Q677" s="54" t="s">
        <v>161</v>
      </c>
      <c r="R677" s="19" t="s">
        <v>26</v>
      </c>
      <c r="S677" s="16" t="s">
        <v>601</v>
      </c>
      <c r="T677" s="53" t="s">
        <v>161</v>
      </c>
      <c r="U677" s="12">
        <f t="shared" si="42"/>
        <v>1.2E-2</v>
      </c>
      <c r="V677" s="12">
        <f t="shared" si="43"/>
        <v>6.0000000000000001E-3</v>
      </c>
      <c r="W677" s="12">
        <f t="shared" si="44"/>
        <v>333.33333333333331</v>
      </c>
      <c r="X677" s="12">
        <f t="shared" si="45"/>
        <v>27777.777777777777</v>
      </c>
      <c r="AA677" s="12"/>
      <c r="AD677" s="12" t="s">
        <v>220</v>
      </c>
      <c r="AE677" s="12" t="s">
        <v>507</v>
      </c>
      <c r="AF677" s="12" t="s">
        <v>508</v>
      </c>
      <c r="AG677" s="12" t="s">
        <v>509</v>
      </c>
      <c r="AH677" s="12" t="s">
        <v>352</v>
      </c>
      <c r="AI677" s="12" t="s">
        <v>361</v>
      </c>
      <c r="AJ677" s="12" t="s">
        <v>344</v>
      </c>
      <c r="AK677" s="12" t="s">
        <v>368</v>
      </c>
      <c r="AL677" s="12" t="s">
        <v>148</v>
      </c>
      <c r="AM677" s="12" t="s">
        <v>347</v>
      </c>
      <c r="AN677" s="12" t="s">
        <v>510</v>
      </c>
    </row>
    <row r="678" spans="1:40" ht="15" customHeight="1" x14ac:dyDescent="0.25">
      <c r="A678" s="15">
        <v>131720031</v>
      </c>
      <c r="B678" s="14" t="s">
        <v>579</v>
      </c>
      <c r="C678" s="15" t="s">
        <v>578</v>
      </c>
      <c r="D678" s="16" t="s">
        <v>177</v>
      </c>
      <c r="E678" s="15" t="s">
        <v>23</v>
      </c>
      <c r="F678" s="9" t="s">
        <v>221</v>
      </c>
      <c r="G678" s="9" t="s">
        <v>221</v>
      </c>
      <c r="H678" s="9" t="s">
        <v>75</v>
      </c>
      <c r="I678" s="26" t="s">
        <v>132</v>
      </c>
      <c r="J678" s="18" t="s">
        <v>245</v>
      </c>
      <c r="K678" s="15" t="s">
        <v>90</v>
      </c>
      <c r="L678" s="15">
        <v>45.416558000000002</v>
      </c>
      <c r="M678" s="15">
        <v>2.3694739999999999</v>
      </c>
      <c r="N678" s="11">
        <v>41430.503472222197</v>
      </c>
      <c r="O678" s="7" t="s">
        <v>28</v>
      </c>
      <c r="P678" s="29">
        <v>2.5999999999999999E-3</v>
      </c>
      <c r="Q678" s="54" t="s">
        <v>161</v>
      </c>
      <c r="R678" s="15" t="s">
        <v>26</v>
      </c>
      <c r="S678" s="16" t="s">
        <v>601</v>
      </c>
      <c r="T678" s="53" t="s">
        <v>161</v>
      </c>
      <c r="U678" s="12">
        <f t="shared" si="42"/>
        <v>2.5999999999999999E-3</v>
      </c>
      <c r="V678" s="12">
        <f t="shared" si="43"/>
        <v>1.2999999999999999E-3</v>
      </c>
      <c r="W678" s="12">
        <f t="shared" si="44"/>
        <v>1538.4615384615386</v>
      </c>
      <c r="X678" s="12">
        <f t="shared" si="45"/>
        <v>591715.97633136099</v>
      </c>
      <c r="AA678" s="12"/>
      <c r="AD678" s="12" t="s">
        <v>221</v>
      </c>
      <c r="AE678" s="12" t="s">
        <v>400</v>
      </c>
      <c r="AF678" s="12" t="s">
        <v>401</v>
      </c>
      <c r="AG678" s="12" t="s">
        <v>402</v>
      </c>
      <c r="AH678" s="12" t="s">
        <v>374</v>
      </c>
      <c r="AI678" s="12" t="s">
        <v>403</v>
      </c>
      <c r="AJ678" s="12" t="s">
        <v>376</v>
      </c>
      <c r="AK678" s="12" t="s">
        <v>368</v>
      </c>
      <c r="AL678" s="12">
        <v>14</v>
      </c>
      <c r="AM678" s="12" t="s">
        <v>404</v>
      </c>
      <c r="AN678" s="12" t="s">
        <v>405</v>
      </c>
    </row>
    <row r="679" spans="1:40" ht="15" customHeight="1" x14ac:dyDescent="0.25">
      <c r="A679" s="15">
        <v>131720031</v>
      </c>
      <c r="B679" s="14" t="s">
        <v>579</v>
      </c>
      <c r="C679" s="15" t="s">
        <v>578</v>
      </c>
      <c r="D679" s="16" t="s">
        <v>177</v>
      </c>
      <c r="E679" s="15" t="s">
        <v>23</v>
      </c>
      <c r="F679" s="9" t="s">
        <v>221</v>
      </c>
      <c r="G679" s="9" t="s">
        <v>221</v>
      </c>
      <c r="H679" s="9" t="s">
        <v>75</v>
      </c>
      <c r="I679" s="26" t="s">
        <v>132</v>
      </c>
      <c r="J679" s="18" t="s">
        <v>245</v>
      </c>
      <c r="K679" s="15" t="s">
        <v>90</v>
      </c>
      <c r="L679" s="12">
        <v>45.416558000000002</v>
      </c>
      <c r="M679" s="12">
        <v>2.3694739999999999</v>
      </c>
      <c r="N679" s="11">
        <v>41430.503472222197</v>
      </c>
      <c r="O679" s="7" t="s">
        <v>25</v>
      </c>
      <c r="P679" s="29">
        <v>6.1061649912621096E-3</v>
      </c>
      <c r="Q679" s="54" t="s">
        <v>161</v>
      </c>
      <c r="R679" s="15" t="s">
        <v>26</v>
      </c>
      <c r="S679" s="16" t="s">
        <v>601</v>
      </c>
      <c r="T679" s="53" t="s">
        <v>161</v>
      </c>
      <c r="U679" s="12">
        <f t="shared" si="42"/>
        <v>6.1061649912621096E-3</v>
      </c>
      <c r="V679" s="12">
        <f t="shared" si="43"/>
        <v>3.0530824956310548E-3</v>
      </c>
      <c r="W679" s="12">
        <f t="shared" si="44"/>
        <v>655.07564989219577</v>
      </c>
      <c r="X679" s="12">
        <f t="shared" si="45"/>
        <v>107281.02677042065</v>
      </c>
      <c r="AA679" s="12"/>
      <c r="AD679" s="12" t="s">
        <v>221</v>
      </c>
      <c r="AE679" s="12" t="s">
        <v>400</v>
      </c>
      <c r="AF679" s="12" t="s">
        <v>401</v>
      </c>
      <c r="AG679" s="12" t="s">
        <v>402</v>
      </c>
      <c r="AH679" s="12" t="s">
        <v>374</v>
      </c>
      <c r="AI679" s="12" t="s">
        <v>403</v>
      </c>
      <c r="AJ679" s="12" t="s">
        <v>376</v>
      </c>
      <c r="AK679" s="12" t="s">
        <v>368</v>
      </c>
      <c r="AL679" s="12">
        <v>14</v>
      </c>
      <c r="AM679" s="12" t="s">
        <v>404</v>
      </c>
      <c r="AN679" s="12" t="s">
        <v>405</v>
      </c>
    </row>
    <row r="680" spans="1:40" ht="15" customHeight="1" x14ac:dyDescent="0.25">
      <c r="A680" s="12">
        <v>131720031</v>
      </c>
      <c r="B680" s="14" t="s">
        <v>579</v>
      </c>
      <c r="C680" s="15" t="s">
        <v>578</v>
      </c>
      <c r="D680" s="16" t="s">
        <v>177</v>
      </c>
      <c r="E680" s="15" t="s">
        <v>23</v>
      </c>
      <c r="F680" s="9" t="s">
        <v>221</v>
      </c>
      <c r="G680" s="9" t="s">
        <v>221</v>
      </c>
      <c r="H680" s="10" t="s">
        <v>75</v>
      </c>
      <c r="I680" s="26" t="s">
        <v>132</v>
      </c>
      <c r="J680" s="18" t="s">
        <v>245</v>
      </c>
      <c r="K680" s="12" t="s">
        <v>90</v>
      </c>
      <c r="L680" s="12">
        <v>45.416558000000002</v>
      </c>
      <c r="M680" s="12">
        <v>2.3694739999999999</v>
      </c>
      <c r="N680" s="11">
        <v>41430.503472222197</v>
      </c>
      <c r="O680" s="6" t="s">
        <v>27</v>
      </c>
      <c r="P680" s="29">
        <v>5.9138831996449197E-2</v>
      </c>
      <c r="Q680" s="12">
        <v>4.4122377854711597E-2</v>
      </c>
      <c r="R680" s="15" t="s">
        <v>26</v>
      </c>
      <c r="S680" s="48" t="s">
        <v>161</v>
      </c>
      <c r="T680" s="53" t="s">
        <v>161</v>
      </c>
      <c r="U680" s="12">
        <f t="shared" si="42"/>
        <v>5.9138831996449197E-2</v>
      </c>
      <c r="V680" s="12">
        <f t="shared" si="43"/>
        <v>4.4122377854711597E-2</v>
      </c>
      <c r="W680" s="12">
        <f t="shared" si="44"/>
        <v>30.377702448696507</v>
      </c>
      <c r="X680" s="12">
        <f t="shared" si="45"/>
        <v>513.66760930483781</v>
      </c>
      <c r="AA680" s="12"/>
      <c r="AD680" s="12" t="s">
        <v>221</v>
      </c>
      <c r="AE680" s="12" t="s">
        <v>400</v>
      </c>
      <c r="AF680" s="12" t="s">
        <v>401</v>
      </c>
      <c r="AG680" s="12" t="s">
        <v>402</v>
      </c>
      <c r="AH680" s="12" t="s">
        <v>374</v>
      </c>
      <c r="AI680" s="12" t="s">
        <v>403</v>
      </c>
      <c r="AJ680" s="12" t="s">
        <v>376</v>
      </c>
      <c r="AK680" s="12" t="s">
        <v>368</v>
      </c>
      <c r="AL680" s="12">
        <v>14</v>
      </c>
      <c r="AM680" s="12" t="s">
        <v>404</v>
      </c>
      <c r="AN680" s="12" t="s">
        <v>405</v>
      </c>
    </row>
    <row r="681" spans="1:40" ht="15" customHeight="1" x14ac:dyDescent="0.25">
      <c r="A681" s="12">
        <v>131720031</v>
      </c>
      <c r="B681" s="14" t="s">
        <v>579</v>
      </c>
      <c r="C681" s="15" t="s">
        <v>578</v>
      </c>
      <c r="D681" s="16" t="s">
        <v>177</v>
      </c>
      <c r="E681" s="15" t="s">
        <v>23</v>
      </c>
      <c r="F681" s="9" t="s">
        <v>221</v>
      </c>
      <c r="G681" s="9" t="s">
        <v>221</v>
      </c>
      <c r="H681" s="10" t="s">
        <v>75</v>
      </c>
      <c r="I681" s="26" t="s">
        <v>132</v>
      </c>
      <c r="J681" s="18" t="s">
        <v>245</v>
      </c>
      <c r="K681" s="12" t="s">
        <v>90</v>
      </c>
      <c r="L681" s="12">
        <v>45.416558000000002</v>
      </c>
      <c r="M681" s="12">
        <v>2.3694739999999999</v>
      </c>
      <c r="N681" s="11">
        <v>41430.503472222197</v>
      </c>
      <c r="O681" s="6" t="s">
        <v>31</v>
      </c>
      <c r="P681" s="29">
        <v>7.31</v>
      </c>
      <c r="Q681" s="54" t="s">
        <v>161</v>
      </c>
      <c r="R681" s="15"/>
      <c r="S681" s="16" t="s">
        <v>601</v>
      </c>
      <c r="T681" s="53" t="s">
        <v>161</v>
      </c>
      <c r="U681" s="12">
        <f t="shared" si="42"/>
        <v>7.31</v>
      </c>
      <c r="V681" s="12">
        <f t="shared" si="43"/>
        <v>3.6549999999999998</v>
      </c>
      <c r="W681" s="12">
        <f t="shared" si="44"/>
        <v>0.54719562243502051</v>
      </c>
      <c r="X681" s="12">
        <f t="shared" si="45"/>
        <v>7.4855762303012385E-2</v>
      </c>
      <c r="AA681" s="12"/>
      <c r="AD681" s="12" t="s">
        <v>221</v>
      </c>
      <c r="AE681" s="12" t="s">
        <v>400</v>
      </c>
      <c r="AF681" s="12" t="s">
        <v>401</v>
      </c>
      <c r="AG681" s="12" t="s">
        <v>402</v>
      </c>
      <c r="AH681" s="12" t="s">
        <v>374</v>
      </c>
      <c r="AI681" s="12" t="s">
        <v>403</v>
      </c>
      <c r="AJ681" s="12" t="s">
        <v>376</v>
      </c>
      <c r="AK681" s="12" t="s">
        <v>368</v>
      </c>
      <c r="AL681" s="12">
        <v>14</v>
      </c>
      <c r="AM681" s="12" t="s">
        <v>404</v>
      </c>
      <c r="AN681" s="12" t="s">
        <v>405</v>
      </c>
    </row>
    <row r="682" spans="1:40" ht="15" customHeight="1" x14ac:dyDescent="0.25">
      <c r="A682" s="15">
        <v>131720032</v>
      </c>
      <c r="B682" s="14" t="s">
        <v>579</v>
      </c>
      <c r="C682" s="15" t="s">
        <v>603</v>
      </c>
      <c r="D682" s="16" t="s">
        <v>177</v>
      </c>
      <c r="E682" s="15" t="s">
        <v>23</v>
      </c>
      <c r="F682" s="9" t="s">
        <v>87</v>
      </c>
      <c r="G682" s="17" t="s">
        <v>285</v>
      </c>
      <c r="H682" s="9" t="s">
        <v>75</v>
      </c>
      <c r="I682" s="15"/>
      <c r="J682" s="18" t="s">
        <v>245</v>
      </c>
      <c r="K682" s="15" t="s">
        <v>88</v>
      </c>
      <c r="L682" s="12">
        <v>45.392487000000003</v>
      </c>
      <c r="M682" s="12">
        <v>2.3641130000000001</v>
      </c>
      <c r="N682" s="11">
        <v>41430.416666666701</v>
      </c>
      <c r="O682" s="7" t="s">
        <v>22</v>
      </c>
      <c r="P682" s="29">
        <v>6.0000000000000002E-5</v>
      </c>
      <c r="Q682" s="54" t="s">
        <v>161</v>
      </c>
      <c r="R682" s="15" t="s">
        <v>26</v>
      </c>
      <c r="S682" s="16" t="s">
        <v>601</v>
      </c>
      <c r="T682" s="53" t="s">
        <v>161</v>
      </c>
      <c r="U682" s="12">
        <f t="shared" si="42"/>
        <v>6.0000000000000002E-5</v>
      </c>
      <c r="V682" s="12">
        <f t="shared" si="43"/>
        <v>3.0000000000000001E-5</v>
      </c>
      <c r="W682" s="12">
        <f t="shared" si="44"/>
        <v>66666.666666666672</v>
      </c>
      <c r="X682" s="12">
        <f t="shared" si="45"/>
        <v>1111111111.1111112</v>
      </c>
      <c r="AA682" s="12"/>
      <c r="AD682" s="12" t="s">
        <v>285</v>
      </c>
      <c r="AE682" s="12" t="s">
        <v>413</v>
      </c>
      <c r="AF682" s="12" t="s">
        <v>414</v>
      </c>
      <c r="AG682" s="12" t="s">
        <v>402</v>
      </c>
      <c r="AH682" s="12" t="s">
        <v>374</v>
      </c>
      <c r="AI682" s="12" t="s">
        <v>403</v>
      </c>
      <c r="AJ682" s="12" t="s">
        <v>376</v>
      </c>
      <c r="AK682" s="12" t="s">
        <v>368</v>
      </c>
      <c r="AL682" s="12">
        <v>14</v>
      </c>
      <c r="AM682" s="12" t="s">
        <v>404</v>
      </c>
      <c r="AN682" s="12" t="s">
        <v>405</v>
      </c>
    </row>
    <row r="683" spans="1:40" ht="15" customHeight="1" x14ac:dyDescent="0.25">
      <c r="A683" s="12">
        <v>131720031</v>
      </c>
      <c r="B683" s="14" t="s">
        <v>579</v>
      </c>
      <c r="C683" s="15" t="s">
        <v>578</v>
      </c>
      <c r="D683" s="16" t="s">
        <v>177</v>
      </c>
      <c r="E683" s="15" t="s">
        <v>23</v>
      </c>
      <c r="F683" s="9" t="s">
        <v>221</v>
      </c>
      <c r="G683" s="8" t="s">
        <v>221</v>
      </c>
      <c r="H683" s="10" t="s">
        <v>75</v>
      </c>
      <c r="I683" s="26" t="s">
        <v>132</v>
      </c>
      <c r="J683" s="18" t="s">
        <v>245</v>
      </c>
      <c r="K683" s="12" t="s">
        <v>90</v>
      </c>
      <c r="L683" s="12">
        <v>45.416558000000002</v>
      </c>
      <c r="M683" s="12">
        <v>2.3694739999999999</v>
      </c>
      <c r="N683" s="11">
        <v>41430.503472222197</v>
      </c>
      <c r="O683" s="6" t="s">
        <v>16</v>
      </c>
      <c r="P683" s="29">
        <v>1.2E-2</v>
      </c>
      <c r="Q683" s="54" t="s">
        <v>161</v>
      </c>
      <c r="R683" s="19" t="s">
        <v>26</v>
      </c>
      <c r="S683" s="16" t="s">
        <v>601</v>
      </c>
      <c r="T683" s="53" t="s">
        <v>161</v>
      </c>
      <c r="U683" s="12">
        <f t="shared" si="42"/>
        <v>1.2E-2</v>
      </c>
      <c r="V683" s="12">
        <f t="shared" si="43"/>
        <v>6.0000000000000001E-3</v>
      </c>
      <c r="W683" s="12">
        <f t="shared" si="44"/>
        <v>333.33333333333331</v>
      </c>
      <c r="X683" s="12">
        <f t="shared" si="45"/>
        <v>27777.777777777777</v>
      </c>
      <c r="AA683" s="12"/>
      <c r="AD683" s="12" t="s">
        <v>221</v>
      </c>
      <c r="AE683" s="12" t="s">
        <v>400</v>
      </c>
      <c r="AF683" s="12" t="s">
        <v>401</v>
      </c>
      <c r="AG683" s="12" t="s">
        <v>402</v>
      </c>
      <c r="AH683" s="12" t="s">
        <v>374</v>
      </c>
      <c r="AI683" s="12" t="s">
        <v>403</v>
      </c>
      <c r="AJ683" s="12" t="s">
        <v>376</v>
      </c>
      <c r="AK683" s="12" t="s">
        <v>368</v>
      </c>
      <c r="AL683" s="12">
        <v>14</v>
      </c>
      <c r="AM683" s="12" t="s">
        <v>404</v>
      </c>
      <c r="AN683" s="12" t="s">
        <v>405</v>
      </c>
    </row>
    <row r="684" spans="1:40" ht="15" customHeight="1" x14ac:dyDescent="0.25">
      <c r="A684" s="15">
        <v>131720032</v>
      </c>
      <c r="B684" s="14" t="s">
        <v>579</v>
      </c>
      <c r="C684" s="15" t="s">
        <v>603</v>
      </c>
      <c r="D684" s="16" t="s">
        <v>177</v>
      </c>
      <c r="E684" s="15" t="s">
        <v>23</v>
      </c>
      <c r="F684" s="9" t="s">
        <v>87</v>
      </c>
      <c r="G684" s="17" t="s">
        <v>285</v>
      </c>
      <c r="H684" s="9" t="s">
        <v>75</v>
      </c>
      <c r="I684" s="15"/>
      <c r="J684" s="18" t="s">
        <v>245</v>
      </c>
      <c r="K684" s="15" t="s">
        <v>88</v>
      </c>
      <c r="L684" s="15">
        <v>45.392487000000003</v>
      </c>
      <c r="M684" s="15">
        <v>2.3641130000000001</v>
      </c>
      <c r="N684" s="11">
        <v>41430.416666666701</v>
      </c>
      <c r="O684" s="7" t="s">
        <v>28</v>
      </c>
      <c r="P684" s="29">
        <v>2.5999999999999999E-3</v>
      </c>
      <c r="Q684" s="54" t="s">
        <v>161</v>
      </c>
      <c r="R684" s="15" t="s">
        <v>26</v>
      </c>
      <c r="S684" s="16" t="s">
        <v>601</v>
      </c>
      <c r="T684" s="53" t="s">
        <v>161</v>
      </c>
      <c r="U684" s="12">
        <f t="shared" si="42"/>
        <v>2.5999999999999999E-3</v>
      </c>
      <c r="V684" s="12">
        <f t="shared" si="43"/>
        <v>1.2999999999999999E-3</v>
      </c>
      <c r="W684" s="12">
        <f t="shared" si="44"/>
        <v>1538.4615384615386</v>
      </c>
      <c r="X684" s="12">
        <f t="shared" si="45"/>
        <v>591715.97633136099</v>
      </c>
      <c r="AA684" s="12"/>
      <c r="AD684" s="12" t="s">
        <v>285</v>
      </c>
      <c r="AE684" s="12" t="s">
        <v>413</v>
      </c>
      <c r="AF684" s="12" t="s">
        <v>414</v>
      </c>
      <c r="AG684" s="12" t="s">
        <v>402</v>
      </c>
      <c r="AH684" s="12" t="s">
        <v>374</v>
      </c>
      <c r="AI684" s="12" t="s">
        <v>403</v>
      </c>
      <c r="AJ684" s="12" t="s">
        <v>376</v>
      </c>
      <c r="AK684" s="12" t="s">
        <v>368</v>
      </c>
      <c r="AL684" s="12">
        <v>14</v>
      </c>
      <c r="AM684" s="12" t="s">
        <v>404</v>
      </c>
      <c r="AN684" s="12" t="s">
        <v>405</v>
      </c>
    </row>
    <row r="685" spans="1:40" ht="15" customHeight="1" x14ac:dyDescent="0.25">
      <c r="A685" s="15">
        <v>131720032</v>
      </c>
      <c r="B685" s="14" t="s">
        <v>579</v>
      </c>
      <c r="C685" s="15" t="s">
        <v>603</v>
      </c>
      <c r="D685" s="16" t="s">
        <v>177</v>
      </c>
      <c r="E685" s="15" t="s">
        <v>23</v>
      </c>
      <c r="F685" s="9" t="s">
        <v>87</v>
      </c>
      <c r="G685" s="17" t="s">
        <v>285</v>
      </c>
      <c r="H685" s="9" t="s">
        <v>75</v>
      </c>
      <c r="I685" s="15"/>
      <c r="J685" s="18" t="s">
        <v>245</v>
      </c>
      <c r="K685" s="15" t="s">
        <v>88</v>
      </c>
      <c r="L685" s="15">
        <v>45.392487000000003</v>
      </c>
      <c r="M685" s="15">
        <v>2.3641130000000001</v>
      </c>
      <c r="N685" s="11">
        <v>41430.416666666701</v>
      </c>
      <c r="O685" s="7" t="s">
        <v>25</v>
      </c>
      <c r="P685" s="29">
        <v>8.6999999999999994E-3</v>
      </c>
      <c r="Q685" s="54" t="s">
        <v>161</v>
      </c>
      <c r="R685" s="15" t="s">
        <v>26</v>
      </c>
      <c r="S685" s="16" t="s">
        <v>601</v>
      </c>
      <c r="T685" s="53" t="s">
        <v>161</v>
      </c>
      <c r="U685" s="12">
        <f t="shared" si="42"/>
        <v>8.6999999999999994E-3</v>
      </c>
      <c r="V685" s="12">
        <f t="shared" si="43"/>
        <v>4.3499999999999997E-3</v>
      </c>
      <c r="W685" s="12">
        <f t="shared" si="44"/>
        <v>459.77011494252878</v>
      </c>
      <c r="X685" s="12">
        <f t="shared" si="45"/>
        <v>52847.139648566532</v>
      </c>
      <c r="AA685" s="12"/>
      <c r="AD685" s="12" t="s">
        <v>285</v>
      </c>
      <c r="AE685" s="12" t="s">
        <v>413</v>
      </c>
      <c r="AF685" s="12" t="s">
        <v>414</v>
      </c>
      <c r="AG685" s="12" t="s">
        <v>402</v>
      </c>
      <c r="AH685" s="12" t="s">
        <v>374</v>
      </c>
      <c r="AI685" s="12" t="s">
        <v>403</v>
      </c>
      <c r="AJ685" s="12" t="s">
        <v>376</v>
      </c>
      <c r="AK685" s="12" t="s">
        <v>368</v>
      </c>
      <c r="AL685" s="12">
        <v>14</v>
      </c>
      <c r="AM685" s="12" t="s">
        <v>404</v>
      </c>
      <c r="AN685" s="12" t="s">
        <v>405</v>
      </c>
    </row>
    <row r="686" spans="1:40" ht="15" customHeight="1" x14ac:dyDescent="0.25">
      <c r="A686" s="12">
        <v>131720032</v>
      </c>
      <c r="B686" s="14" t="s">
        <v>579</v>
      </c>
      <c r="C686" s="15" t="s">
        <v>603</v>
      </c>
      <c r="D686" s="16" t="s">
        <v>177</v>
      </c>
      <c r="E686" s="15" t="s">
        <v>23</v>
      </c>
      <c r="F686" s="10" t="s">
        <v>87</v>
      </c>
      <c r="G686" s="17" t="s">
        <v>285</v>
      </c>
      <c r="H686" s="10" t="s">
        <v>75</v>
      </c>
      <c r="J686" s="18" t="s">
        <v>245</v>
      </c>
      <c r="K686" s="12" t="s">
        <v>88</v>
      </c>
      <c r="L686" s="12">
        <v>45.392487000000003</v>
      </c>
      <c r="M686" s="12">
        <v>2.3641130000000001</v>
      </c>
      <c r="N686" s="11">
        <v>41430.416666666701</v>
      </c>
      <c r="O686" s="6" t="s">
        <v>27</v>
      </c>
      <c r="P686" s="29">
        <v>5.0523524151074799E-2</v>
      </c>
      <c r="Q686" s="12">
        <v>4.3380325494555103E-2</v>
      </c>
      <c r="R686" s="15" t="s">
        <v>26</v>
      </c>
      <c r="S686" s="48" t="s">
        <v>161</v>
      </c>
      <c r="T686" s="53" t="s">
        <v>161</v>
      </c>
      <c r="U686" s="12">
        <f t="shared" si="42"/>
        <v>5.0523524151074799E-2</v>
      </c>
      <c r="V686" s="12">
        <f t="shared" si="43"/>
        <v>4.3380325494555103E-2</v>
      </c>
      <c r="W686" s="12">
        <f t="shared" si="44"/>
        <v>26.847757936408389</v>
      </c>
      <c r="X686" s="12">
        <f t="shared" si="45"/>
        <v>531.39123581578679</v>
      </c>
      <c r="AA686" s="12"/>
      <c r="AD686" s="12" t="s">
        <v>285</v>
      </c>
      <c r="AE686" s="12" t="s">
        <v>413</v>
      </c>
      <c r="AF686" s="12" t="s">
        <v>414</v>
      </c>
      <c r="AG686" s="12" t="s">
        <v>402</v>
      </c>
      <c r="AH686" s="12" t="s">
        <v>374</v>
      </c>
      <c r="AI686" s="12" t="s">
        <v>403</v>
      </c>
      <c r="AJ686" s="12" t="s">
        <v>376</v>
      </c>
      <c r="AK686" s="12" t="s">
        <v>368</v>
      </c>
      <c r="AL686" s="12">
        <v>14</v>
      </c>
      <c r="AM686" s="12" t="s">
        <v>404</v>
      </c>
      <c r="AN686" s="12" t="s">
        <v>405</v>
      </c>
    </row>
    <row r="687" spans="1:40" ht="15" customHeight="1" x14ac:dyDescent="0.25">
      <c r="A687" s="12">
        <v>131720032</v>
      </c>
      <c r="B687" s="14" t="s">
        <v>579</v>
      </c>
      <c r="C687" s="15" t="s">
        <v>603</v>
      </c>
      <c r="D687" s="16" t="s">
        <v>177</v>
      </c>
      <c r="E687" s="15" t="s">
        <v>23</v>
      </c>
      <c r="F687" s="10" t="s">
        <v>87</v>
      </c>
      <c r="G687" s="17" t="s">
        <v>285</v>
      </c>
      <c r="H687" s="10" t="s">
        <v>75</v>
      </c>
      <c r="J687" s="18" t="s">
        <v>245</v>
      </c>
      <c r="K687" s="12" t="s">
        <v>88</v>
      </c>
      <c r="L687" s="12">
        <v>45.392487000000003</v>
      </c>
      <c r="M687" s="12">
        <v>2.3641130000000001</v>
      </c>
      <c r="N687" s="11">
        <v>41430.416666666701</v>
      </c>
      <c r="O687" s="6" t="s">
        <v>31</v>
      </c>
      <c r="P687" s="29">
        <v>6.9</v>
      </c>
      <c r="Q687" s="54" t="s">
        <v>161</v>
      </c>
      <c r="R687" s="15"/>
      <c r="S687" s="16" t="s">
        <v>601</v>
      </c>
      <c r="T687" s="53" t="s">
        <v>161</v>
      </c>
      <c r="U687" s="12">
        <f t="shared" si="42"/>
        <v>6.9</v>
      </c>
      <c r="V687" s="12">
        <f t="shared" si="43"/>
        <v>3.45</v>
      </c>
      <c r="W687" s="12">
        <f t="shared" si="44"/>
        <v>0.57971014492753614</v>
      </c>
      <c r="X687" s="12">
        <f t="shared" si="45"/>
        <v>8.401596303297626E-2</v>
      </c>
      <c r="AA687" s="12"/>
      <c r="AD687" s="12" t="s">
        <v>285</v>
      </c>
      <c r="AE687" s="12" t="s">
        <v>413</v>
      </c>
      <c r="AF687" s="12" t="s">
        <v>414</v>
      </c>
      <c r="AG687" s="12" t="s">
        <v>402</v>
      </c>
      <c r="AH687" s="12" t="s">
        <v>374</v>
      </c>
      <c r="AI687" s="12" t="s">
        <v>403</v>
      </c>
      <c r="AJ687" s="12" t="s">
        <v>376</v>
      </c>
      <c r="AK687" s="12" t="s">
        <v>368</v>
      </c>
      <c r="AL687" s="12">
        <v>14</v>
      </c>
      <c r="AM687" s="12" t="s">
        <v>404</v>
      </c>
      <c r="AN687" s="12" t="s">
        <v>405</v>
      </c>
    </row>
    <row r="688" spans="1:40" ht="15" customHeight="1" x14ac:dyDescent="0.25">
      <c r="A688" s="15">
        <v>131720033</v>
      </c>
      <c r="B688" s="14" t="s">
        <v>579</v>
      </c>
      <c r="C688" s="15" t="s">
        <v>578</v>
      </c>
      <c r="D688" s="16" t="s">
        <v>177</v>
      </c>
      <c r="E688" s="15" t="s">
        <v>23</v>
      </c>
      <c r="F688" s="9" t="s">
        <v>74</v>
      </c>
      <c r="G688" s="17" t="s">
        <v>286</v>
      </c>
      <c r="H688" s="9" t="s">
        <v>75</v>
      </c>
      <c r="I688" s="15"/>
      <c r="J688" s="18" t="s">
        <v>245</v>
      </c>
      <c r="K688" s="15" t="s">
        <v>76</v>
      </c>
      <c r="L688" s="22">
        <v>45.364649999999997</v>
      </c>
      <c r="M688" s="12">
        <v>2.3679941000000002</v>
      </c>
      <c r="N688" s="11">
        <v>41430.645833333299</v>
      </c>
      <c r="O688" s="7" t="s">
        <v>22</v>
      </c>
      <c r="P688" s="29">
        <v>6.0000000000000002E-5</v>
      </c>
      <c r="Q688" s="54" t="s">
        <v>161</v>
      </c>
      <c r="R688" s="15" t="s">
        <v>26</v>
      </c>
      <c r="S688" s="16" t="s">
        <v>601</v>
      </c>
      <c r="T688" s="53" t="s">
        <v>161</v>
      </c>
      <c r="U688" s="12">
        <f t="shared" si="42"/>
        <v>6.0000000000000002E-5</v>
      </c>
      <c r="V688" s="12">
        <f t="shared" si="43"/>
        <v>3.0000000000000001E-5</v>
      </c>
      <c r="W688" s="12">
        <f t="shared" si="44"/>
        <v>66666.666666666672</v>
      </c>
      <c r="X688" s="12">
        <f t="shared" si="45"/>
        <v>1111111111.1111112</v>
      </c>
      <c r="AA688" s="12"/>
      <c r="AD688" s="12" t="s">
        <v>286</v>
      </c>
      <c r="AE688" s="12" t="s">
        <v>478</v>
      </c>
      <c r="AF688" s="12" t="s">
        <v>479</v>
      </c>
      <c r="AG688" s="12" t="s">
        <v>402</v>
      </c>
      <c r="AH688" s="12" t="s">
        <v>374</v>
      </c>
      <c r="AI688" s="12" t="s">
        <v>403</v>
      </c>
      <c r="AJ688" s="12" t="s">
        <v>376</v>
      </c>
      <c r="AK688" s="12" t="s">
        <v>368</v>
      </c>
      <c r="AL688" s="12">
        <v>14</v>
      </c>
      <c r="AM688" s="12" t="s">
        <v>404</v>
      </c>
      <c r="AN688" s="12" t="s">
        <v>405</v>
      </c>
    </row>
    <row r="689" spans="1:40" ht="15" customHeight="1" x14ac:dyDescent="0.25">
      <c r="A689" s="12">
        <v>131720032</v>
      </c>
      <c r="B689" s="14" t="s">
        <v>579</v>
      </c>
      <c r="C689" s="15" t="s">
        <v>603</v>
      </c>
      <c r="D689" s="16" t="s">
        <v>177</v>
      </c>
      <c r="E689" s="15" t="s">
        <v>23</v>
      </c>
      <c r="F689" s="10" t="s">
        <v>87</v>
      </c>
      <c r="G689" s="17" t="s">
        <v>285</v>
      </c>
      <c r="H689" s="10" t="s">
        <v>75</v>
      </c>
      <c r="J689" s="18" t="s">
        <v>245</v>
      </c>
      <c r="K689" s="12" t="s">
        <v>88</v>
      </c>
      <c r="L689" s="12">
        <v>45.392487000000003</v>
      </c>
      <c r="M689" s="12">
        <v>2.3641130000000001</v>
      </c>
      <c r="N689" s="11">
        <v>41430.416666666701</v>
      </c>
      <c r="O689" s="6" t="s">
        <v>16</v>
      </c>
      <c r="P689" s="29">
        <v>1.2500000000000001E-2</v>
      </c>
      <c r="Q689" s="54" t="s">
        <v>161</v>
      </c>
      <c r="R689" s="19" t="s">
        <v>26</v>
      </c>
      <c r="S689" s="16" t="s">
        <v>601</v>
      </c>
      <c r="T689" s="53" t="s">
        <v>161</v>
      </c>
      <c r="U689" s="12">
        <f t="shared" si="42"/>
        <v>1.2500000000000001E-2</v>
      </c>
      <c r="V689" s="12">
        <f t="shared" si="43"/>
        <v>6.2500000000000003E-3</v>
      </c>
      <c r="W689" s="12">
        <f t="shared" si="44"/>
        <v>319.99999999999994</v>
      </c>
      <c r="X689" s="12">
        <f t="shared" si="45"/>
        <v>25599.999999999996</v>
      </c>
      <c r="AA689" s="12"/>
      <c r="AD689" s="12" t="s">
        <v>285</v>
      </c>
      <c r="AE689" s="12" t="s">
        <v>413</v>
      </c>
      <c r="AF689" s="12" t="s">
        <v>414</v>
      </c>
      <c r="AG689" s="12" t="s">
        <v>402</v>
      </c>
      <c r="AH689" s="12" t="s">
        <v>374</v>
      </c>
      <c r="AI689" s="12" t="s">
        <v>403</v>
      </c>
      <c r="AJ689" s="12" t="s">
        <v>376</v>
      </c>
      <c r="AK689" s="12" t="s">
        <v>368</v>
      </c>
      <c r="AL689" s="12">
        <v>14</v>
      </c>
      <c r="AM689" s="12" t="s">
        <v>404</v>
      </c>
      <c r="AN689" s="12" t="s">
        <v>405</v>
      </c>
    </row>
    <row r="690" spans="1:40" ht="15" customHeight="1" x14ac:dyDescent="0.25">
      <c r="A690" s="15">
        <v>131720033</v>
      </c>
      <c r="B690" s="14" t="s">
        <v>579</v>
      </c>
      <c r="C690" s="15" t="s">
        <v>578</v>
      </c>
      <c r="D690" s="16" t="s">
        <v>177</v>
      </c>
      <c r="E690" s="15" t="s">
        <v>23</v>
      </c>
      <c r="F690" s="9" t="s">
        <v>74</v>
      </c>
      <c r="G690" s="17" t="s">
        <v>286</v>
      </c>
      <c r="H690" s="9" t="s">
        <v>75</v>
      </c>
      <c r="I690" s="15"/>
      <c r="J690" s="18" t="s">
        <v>245</v>
      </c>
      <c r="K690" s="15" t="s">
        <v>76</v>
      </c>
      <c r="L690" s="22">
        <v>45.364649999999997</v>
      </c>
      <c r="M690" s="12">
        <v>2.3679941000000002</v>
      </c>
      <c r="N690" s="11">
        <v>41430.645833333299</v>
      </c>
      <c r="O690" s="7" t="s">
        <v>28</v>
      </c>
      <c r="P690" s="29">
        <v>2.5999999999999999E-3</v>
      </c>
      <c r="Q690" s="54" t="s">
        <v>161</v>
      </c>
      <c r="R690" s="15" t="s">
        <v>26</v>
      </c>
      <c r="S690" s="16" t="s">
        <v>601</v>
      </c>
      <c r="T690" s="53" t="s">
        <v>161</v>
      </c>
      <c r="U690" s="12">
        <f t="shared" si="42"/>
        <v>2.5999999999999999E-3</v>
      </c>
      <c r="V690" s="12">
        <f t="shared" si="43"/>
        <v>1.2999999999999999E-3</v>
      </c>
      <c r="W690" s="12">
        <f t="shared" si="44"/>
        <v>1538.4615384615386</v>
      </c>
      <c r="X690" s="12">
        <f t="shared" si="45"/>
        <v>591715.97633136099</v>
      </c>
      <c r="AA690" s="12"/>
      <c r="AD690" s="12" t="s">
        <v>286</v>
      </c>
      <c r="AE690" s="12" t="s">
        <v>478</v>
      </c>
      <c r="AF690" s="12" t="s">
        <v>479</v>
      </c>
      <c r="AG690" s="12" t="s">
        <v>402</v>
      </c>
      <c r="AH690" s="12" t="s">
        <v>374</v>
      </c>
      <c r="AI690" s="12" t="s">
        <v>403</v>
      </c>
      <c r="AJ690" s="12" t="s">
        <v>376</v>
      </c>
      <c r="AK690" s="12" t="s">
        <v>368</v>
      </c>
      <c r="AL690" s="12">
        <v>14</v>
      </c>
      <c r="AM690" s="12" t="s">
        <v>404</v>
      </c>
      <c r="AN690" s="12" t="s">
        <v>405</v>
      </c>
    </row>
    <row r="691" spans="1:40" ht="15" customHeight="1" x14ac:dyDescent="0.25">
      <c r="A691" s="15">
        <v>131720033</v>
      </c>
      <c r="B691" s="14" t="s">
        <v>579</v>
      </c>
      <c r="C691" s="15" t="s">
        <v>578</v>
      </c>
      <c r="D691" s="16" t="s">
        <v>177</v>
      </c>
      <c r="E691" s="15" t="s">
        <v>23</v>
      </c>
      <c r="F691" s="9" t="s">
        <v>74</v>
      </c>
      <c r="G691" s="17" t="s">
        <v>286</v>
      </c>
      <c r="H691" s="9" t="s">
        <v>75</v>
      </c>
      <c r="I691" s="15"/>
      <c r="J691" s="18" t="s">
        <v>245</v>
      </c>
      <c r="K691" s="15" t="s">
        <v>76</v>
      </c>
      <c r="L691" s="22">
        <v>45.364649999999997</v>
      </c>
      <c r="M691" s="12">
        <v>2.3679941000000002</v>
      </c>
      <c r="N691" s="11">
        <v>41430.645833333299</v>
      </c>
      <c r="O691" s="7" t="s">
        <v>25</v>
      </c>
      <c r="P691" s="29">
        <v>1.50284622974763E-2</v>
      </c>
      <c r="Q691" s="15">
        <v>6.6782052160964198E-3</v>
      </c>
      <c r="R691" s="15" t="s">
        <v>26</v>
      </c>
      <c r="S691" s="48" t="s">
        <v>161</v>
      </c>
      <c r="T691" s="53" t="s">
        <v>161</v>
      </c>
      <c r="U691" s="12">
        <f t="shared" si="42"/>
        <v>1.50284622974763E-2</v>
      </c>
      <c r="V691" s="12">
        <f t="shared" si="43"/>
        <v>6.6782052160964198E-3</v>
      </c>
      <c r="W691" s="12">
        <f t="shared" si="44"/>
        <v>336.9729385819698</v>
      </c>
      <c r="X691" s="12">
        <f t="shared" si="45"/>
        <v>22422.31652925376</v>
      </c>
      <c r="AA691" s="12"/>
      <c r="AD691" s="12" t="s">
        <v>286</v>
      </c>
      <c r="AE691" s="12" t="s">
        <v>478</v>
      </c>
      <c r="AF691" s="12" t="s">
        <v>479</v>
      </c>
      <c r="AG691" s="12" t="s">
        <v>402</v>
      </c>
      <c r="AH691" s="12" t="s">
        <v>374</v>
      </c>
      <c r="AI691" s="12" t="s">
        <v>403</v>
      </c>
      <c r="AJ691" s="12" t="s">
        <v>376</v>
      </c>
      <c r="AK691" s="12" t="s">
        <v>368</v>
      </c>
      <c r="AL691" s="12">
        <v>14</v>
      </c>
      <c r="AM691" s="12" t="s">
        <v>404</v>
      </c>
      <c r="AN691" s="12" t="s">
        <v>405</v>
      </c>
    </row>
    <row r="692" spans="1:40" ht="15" customHeight="1" x14ac:dyDescent="0.25">
      <c r="A692" s="15">
        <v>131720033</v>
      </c>
      <c r="B692" s="14" t="s">
        <v>579</v>
      </c>
      <c r="C692" s="15" t="s">
        <v>578</v>
      </c>
      <c r="D692" s="16" t="s">
        <v>177</v>
      </c>
      <c r="E692" s="15" t="s">
        <v>23</v>
      </c>
      <c r="F692" s="9" t="s">
        <v>74</v>
      </c>
      <c r="G692" s="17" t="s">
        <v>286</v>
      </c>
      <c r="H692" s="9" t="s">
        <v>75</v>
      </c>
      <c r="I692" s="15"/>
      <c r="J692" s="18" t="s">
        <v>245</v>
      </c>
      <c r="K692" s="15" t="s">
        <v>76</v>
      </c>
      <c r="L692" s="22">
        <v>45.364649999999997</v>
      </c>
      <c r="M692" s="12">
        <v>2.3679941000000002</v>
      </c>
      <c r="N692" s="11">
        <v>41430.645833333299</v>
      </c>
      <c r="O692" s="7" t="s">
        <v>27</v>
      </c>
      <c r="P692" s="29">
        <v>6.0582006047424503E-2</v>
      </c>
      <c r="Q692" s="15">
        <v>4.5004720594343801E-2</v>
      </c>
      <c r="R692" s="15" t="s">
        <v>26</v>
      </c>
      <c r="S692" s="48" t="s">
        <v>161</v>
      </c>
      <c r="T692" s="53" t="s">
        <v>161</v>
      </c>
      <c r="U692" s="12">
        <f t="shared" si="42"/>
        <v>6.0582006047424503E-2</v>
      </c>
      <c r="V692" s="12">
        <f t="shared" si="43"/>
        <v>4.5004720594343801E-2</v>
      </c>
      <c r="W692" s="12">
        <f t="shared" si="44"/>
        <v>29.910764290502289</v>
      </c>
      <c r="X692" s="12">
        <f t="shared" si="45"/>
        <v>493.72356978551841</v>
      </c>
      <c r="AA692" s="12"/>
      <c r="AD692" s="12" t="s">
        <v>286</v>
      </c>
      <c r="AE692" s="12" t="s">
        <v>478</v>
      </c>
      <c r="AF692" s="12" t="s">
        <v>479</v>
      </c>
      <c r="AG692" s="12" t="s">
        <v>402</v>
      </c>
      <c r="AH692" s="12" t="s">
        <v>374</v>
      </c>
      <c r="AI692" s="12" t="s">
        <v>403</v>
      </c>
      <c r="AJ692" s="12" t="s">
        <v>376</v>
      </c>
      <c r="AK692" s="12" t="s">
        <v>368</v>
      </c>
      <c r="AL692" s="12">
        <v>14</v>
      </c>
      <c r="AM692" s="12" t="s">
        <v>404</v>
      </c>
      <c r="AN692" s="12" t="s">
        <v>405</v>
      </c>
    </row>
    <row r="693" spans="1:40" ht="15" customHeight="1" x14ac:dyDescent="0.25">
      <c r="A693" s="15">
        <v>131720034</v>
      </c>
      <c r="B693" s="14" t="s">
        <v>579</v>
      </c>
      <c r="C693" s="15" t="s">
        <v>578</v>
      </c>
      <c r="D693" s="16" t="s">
        <v>177</v>
      </c>
      <c r="E693" s="15" t="s">
        <v>23</v>
      </c>
      <c r="F693" s="9">
        <v>13</v>
      </c>
      <c r="G693" s="17" t="s">
        <v>287</v>
      </c>
      <c r="H693" s="9" t="s">
        <v>75</v>
      </c>
      <c r="I693" s="26" t="s">
        <v>132</v>
      </c>
      <c r="J693" s="18" t="s">
        <v>245</v>
      </c>
      <c r="K693" s="15" t="s">
        <v>91</v>
      </c>
      <c r="L693" s="12">
        <v>45.220115</v>
      </c>
      <c r="M693" s="12">
        <v>2.112536</v>
      </c>
      <c r="N693" s="11">
        <v>41430.802083333299</v>
      </c>
      <c r="O693" s="7" t="s">
        <v>22</v>
      </c>
      <c r="P693" s="29">
        <v>7.9859898323192901E-5</v>
      </c>
      <c r="Q693" s="15">
        <v>5.6106907048866397E-5</v>
      </c>
      <c r="R693" s="15" t="s">
        <v>26</v>
      </c>
      <c r="S693" s="48" t="s">
        <v>161</v>
      </c>
      <c r="T693" s="53" t="s">
        <v>161</v>
      </c>
      <c r="U693" s="12">
        <f t="shared" si="42"/>
        <v>7.9859898323192901E-5</v>
      </c>
      <c r="V693" s="12">
        <f t="shared" si="43"/>
        <v>5.6106907048866397E-5</v>
      </c>
      <c r="W693" s="12">
        <f t="shared" si="44"/>
        <v>25368.57635966743</v>
      </c>
      <c r="X693" s="12">
        <f t="shared" si="45"/>
        <v>317663519.39243442</v>
      </c>
      <c r="AA693" s="12"/>
      <c r="AD693" s="12" t="s">
        <v>287</v>
      </c>
      <c r="AE693" s="12" t="s">
        <v>453</v>
      </c>
      <c r="AF693" s="12" t="s">
        <v>454</v>
      </c>
      <c r="AG693" s="12" t="s">
        <v>365</v>
      </c>
      <c r="AH693" s="12" t="s">
        <v>366</v>
      </c>
      <c r="AI693" s="12" t="s">
        <v>367</v>
      </c>
      <c r="AJ693" s="12" t="s">
        <v>354</v>
      </c>
      <c r="AK693" s="12" t="s">
        <v>368</v>
      </c>
      <c r="AL693" s="12" t="s">
        <v>369</v>
      </c>
      <c r="AM693" s="12" t="s">
        <v>347</v>
      </c>
      <c r="AN693" s="12" t="s">
        <v>455</v>
      </c>
    </row>
    <row r="694" spans="1:40" ht="15" customHeight="1" x14ac:dyDescent="0.25">
      <c r="A694" s="15">
        <v>131720034</v>
      </c>
      <c r="B694" s="14" t="s">
        <v>579</v>
      </c>
      <c r="C694" s="15" t="s">
        <v>578</v>
      </c>
      <c r="D694" s="16" t="s">
        <v>177</v>
      </c>
      <c r="E694" s="15" t="s">
        <v>23</v>
      </c>
      <c r="F694" s="9">
        <v>13</v>
      </c>
      <c r="G694" s="17" t="s">
        <v>287</v>
      </c>
      <c r="H694" s="9" t="s">
        <v>75</v>
      </c>
      <c r="I694" s="26" t="s">
        <v>132</v>
      </c>
      <c r="J694" s="18" t="s">
        <v>245</v>
      </c>
      <c r="K694" s="15" t="s">
        <v>91</v>
      </c>
      <c r="L694" s="12">
        <v>45.220115</v>
      </c>
      <c r="M694" s="12">
        <v>2.112536</v>
      </c>
      <c r="N694" s="11">
        <v>41430.802083333299</v>
      </c>
      <c r="O694" s="7" t="s">
        <v>28</v>
      </c>
      <c r="P694" s="29">
        <v>2.1820257398239601E-3</v>
      </c>
      <c r="Q694" s="15">
        <v>1.55766685571338E-3</v>
      </c>
      <c r="R694" s="15" t="s">
        <v>26</v>
      </c>
      <c r="S694" s="48" t="s">
        <v>161</v>
      </c>
      <c r="T694" s="53" t="s">
        <v>161</v>
      </c>
      <c r="U694" s="12">
        <f t="shared" si="42"/>
        <v>2.1820257398239601E-3</v>
      </c>
      <c r="V694" s="12">
        <f t="shared" si="43"/>
        <v>1.55766685571338E-3</v>
      </c>
      <c r="W694" s="12">
        <f t="shared" si="44"/>
        <v>899.31266853576221</v>
      </c>
      <c r="X694" s="12">
        <f t="shared" si="45"/>
        <v>412145.76534203318</v>
      </c>
      <c r="AA694" s="12"/>
      <c r="AD694" s="12" t="s">
        <v>287</v>
      </c>
      <c r="AE694" s="12" t="s">
        <v>453</v>
      </c>
      <c r="AF694" s="12" t="s">
        <v>454</v>
      </c>
      <c r="AG694" s="12" t="s">
        <v>365</v>
      </c>
      <c r="AH694" s="12" t="s">
        <v>366</v>
      </c>
      <c r="AI694" s="12" t="s">
        <v>367</v>
      </c>
      <c r="AJ694" s="12" t="s">
        <v>354</v>
      </c>
      <c r="AK694" s="12" t="s">
        <v>368</v>
      </c>
      <c r="AL694" s="12" t="s">
        <v>369</v>
      </c>
      <c r="AM694" s="12" t="s">
        <v>347</v>
      </c>
      <c r="AN694" s="12" t="s">
        <v>455</v>
      </c>
    </row>
    <row r="695" spans="1:40" ht="15" customHeight="1" x14ac:dyDescent="0.25">
      <c r="A695" s="15">
        <v>131720034</v>
      </c>
      <c r="B695" s="14" t="s">
        <v>579</v>
      </c>
      <c r="C695" s="15" t="s">
        <v>578</v>
      </c>
      <c r="D695" s="16" t="s">
        <v>177</v>
      </c>
      <c r="E695" s="15" t="s">
        <v>23</v>
      </c>
      <c r="F695" s="9">
        <v>13</v>
      </c>
      <c r="G695" s="17" t="s">
        <v>287</v>
      </c>
      <c r="H695" s="9" t="s">
        <v>75</v>
      </c>
      <c r="I695" s="26" t="s">
        <v>132</v>
      </c>
      <c r="J695" s="18" t="s">
        <v>245</v>
      </c>
      <c r="K695" s="15" t="s">
        <v>91</v>
      </c>
      <c r="L695" s="12">
        <v>45.220115</v>
      </c>
      <c r="M695" s="12">
        <v>2.112536</v>
      </c>
      <c r="N695" s="11">
        <v>41430.802083333299</v>
      </c>
      <c r="O695" s="7" t="s">
        <v>25</v>
      </c>
      <c r="P695" s="29">
        <v>2.26339575321555E-2</v>
      </c>
      <c r="Q695" s="12">
        <v>8.5183098099160508E-3</v>
      </c>
      <c r="R695" s="15" t="s">
        <v>26</v>
      </c>
      <c r="S695" s="48" t="s">
        <v>161</v>
      </c>
      <c r="T695" s="53" t="s">
        <v>161</v>
      </c>
      <c r="U695" s="12">
        <f t="shared" si="42"/>
        <v>2.26339575321555E-2</v>
      </c>
      <c r="V695" s="12">
        <f t="shared" si="43"/>
        <v>8.5183098099160508E-3</v>
      </c>
      <c r="W695" s="12">
        <f t="shared" si="44"/>
        <v>311.92747820852458</v>
      </c>
      <c r="X695" s="12">
        <f t="shared" si="45"/>
        <v>13781.393632349844</v>
      </c>
      <c r="AA695" s="12"/>
      <c r="AD695" s="12" t="s">
        <v>287</v>
      </c>
      <c r="AE695" s="12" t="s">
        <v>453</v>
      </c>
      <c r="AF695" s="12" t="s">
        <v>454</v>
      </c>
      <c r="AG695" s="12" t="s">
        <v>365</v>
      </c>
      <c r="AH695" s="12" t="s">
        <v>366</v>
      </c>
      <c r="AI695" s="12" t="s">
        <v>367</v>
      </c>
      <c r="AJ695" s="12" t="s">
        <v>354</v>
      </c>
      <c r="AK695" s="12" t="s">
        <v>368</v>
      </c>
      <c r="AL695" s="12" t="s">
        <v>369</v>
      </c>
      <c r="AM695" s="12" t="s">
        <v>347</v>
      </c>
      <c r="AN695" s="12" t="s">
        <v>455</v>
      </c>
    </row>
    <row r="696" spans="1:40" ht="15" customHeight="1" x14ac:dyDescent="0.25">
      <c r="A696" s="15">
        <v>131720034</v>
      </c>
      <c r="B696" s="14" t="s">
        <v>579</v>
      </c>
      <c r="C696" s="15" t="s">
        <v>578</v>
      </c>
      <c r="D696" s="16" t="s">
        <v>177</v>
      </c>
      <c r="E696" s="15" t="s">
        <v>23</v>
      </c>
      <c r="F696" s="9">
        <v>13</v>
      </c>
      <c r="G696" s="17" t="s">
        <v>287</v>
      </c>
      <c r="H696" s="9" t="s">
        <v>75</v>
      </c>
      <c r="I696" s="26" t="s">
        <v>132</v>
      </c>
      <c r="J696" s="18" t="s">
        <v>245</v>
      </c>
      <c r="K696" s="15" t="s">
        <v>91</v>
      </c>
      <c r="L696" s="12">
        <v>45.220115</v>
      </c>
      <c r="M696" s="12">
        <v>2.112536</v>
      </c>
      <c r="N696" s="11">
        <v>41430.802083333299</v>
      </c>
      <c r="O696" s="7" t="s">
        <v>27</v>
      </c>
      <c r="P696" s="29">
        <v>6.8985637296925501E-2</v>
      </c>
      <c r="Q696" s="15">
        <v>4.67215829477447E-2</v>
      </c>
      <c r="R696" s="15" t="s">
        <v>26</v>
      </c>
      <c r="S696" s="48" t="s">
        <v>161</v>
      </c>
      <c r="T696" s="53" t="s">
        <v>161</v>
      </c>
      <c r="U696" s="12">
        <f t="shared" si="42"/>
        <v>6.8985637296925501E-2</v>
      </c>
      <c r="V696" s="12">
        <f t="shared" si="43"/>
        <v>4.67215829477447E-2</v>
      </c>
      <c r="W696" s="12">
        <f t="shared" si="44"/>
        <v>31.602656001117484</v>
      </c>
      <c r="X696" s="12">
        <f t="shared" si="45"/>
        <v>458.10486413417431</v>
      </c>
      <c r="AA696" s="12"/>
      <c r="AD696" s="12" t="s">
        <v>287</v>
      </c>
      <c r="AE696" s="12" t="s">
        <v>453</v>
      </c>
      <c r="AF696" s="12" t="s">
        <v>454</v>
      </c>
      <c r="AG696" s="12" t="s">
        <v>365</v>
      </c>
      <c r="AH696" s="12" t="s">
        <v>366</v>
      </c>
      <c r="AI696" s="12" t="s">
        <v>367</v>
      </c>
      <c r="AJ696" s="12" t="s">
        <v>354</v>
      </c>
      <c r="AK696" s="12" t="s">
        <v>368</v>
      </c>
      <c r="AL696" s="12" t="s">
        <v>369</v>
      </c>
      <c r="AM696" s="12" t="s">
        <v>347</v>
      </c>
      <c r="AN696" s="12" t="s">
        <v>455</v>
      </c>
    </row>
    <row r="697" spans="1:40" ht="15" customHeight="1" x14ac:dyDescent="0.25">
      <c r="A697" s="12">
        <v>131720034</v>
      </c>
      <c r="B697" s="14" t="s">
        <v>579</v>
      </c>
      <c r="C697" s="15" t="s">
        <v>578</v>
      </c>
      <c r="D697" s="16" t="s">
        <v>177</v>
      </c>
      <c r="E697" s="15" t="s">
        <v>23</v>
      </c>
      <c r="F697" s="10">
        <v>13</v>
      </c>
      <c r="G697" s="17" t="s">
        <v>287</v>
      </c>
      <c r="H697" s="9" t="s">
        <v>75</v>
      </c>
      <c r="I697" s="26" t="s">
        <v>132</v>
      </c>
      <c r="J697" s="18" t="s">
        <v>245</v>
      </c>
      <c r="K697" s="12" t="s">
        <v>91</v>
      </c>
      <c r="L697" s="12">
        <v>45.220115</v>
      </c>
      <c r="M697" s="12">
        <v>2.112536</v>
      </c>
      <c r="N697" s="11">
        <v>41430.802083333299</v>
      </c>
      <c r="O697" s="6" t="s">
        <v>31</v>
      </c>
      <c r="P697" s="29">
        <v>7.15</v>
      </c>
      <c r="Q697" s="54" t="s">
        <v>161</v>
      </c>
      <c r="R697" s="15"/>
      <c r="S697" s="16" t="s">
        <v>601</v>
      </c>
      <c r="T697" s="53" t="s">
        <v>161</v>
      </c>
      <c r="U697" s="12">
        <f t="shared" si="42"/>
        <v>7.15</v>
      </c>
      <c r="V697" s="12">
        <f t="shared" si="43"/>
        <v>3.5750000000000002</v>
      </c>
      <c r="W697" s="12">
        <f t="shared" si="44"/>
        <v>0.55944055944055948</v>
      </c>
      <c r="X697" s="12">
        <f t="shared" si="45"/>
        <v>7.824343488679153E-2</v>
      </c>
      <c r="AA697" s="12"/>
      <c r="AD697" s="12" t="s">
        <v>287</v>
      </c>
      <c r="AE697" s="12" t="s">
        <v>453</v>
      </c>
      <c r="AF697" s="12" t="s">
        <v>454</v>
      </c>
      <c r="AG697" s="12" t="s">
        <v>365</v>
      </c>
      <c r="AH697" s="12" t="s">
        <v>366</v>
      </c>
      <c r="AI697" s="12" t="s">
        <v>367</v>
      </c>
      <c r="AJ697" s="12" t="s">
        <v>354</v>
      </c>
      <c r="AK697" s="12" t="s">
        <v>368</v>
      </c>
      <c r="AL697" s="12" t="s">
        <v>369</v>
      </c>
      <c r="AM697" s="12" t="s">
        <v>347</v>
      </c>
      <c r="AN697" s="12" t="s">
        <v>455</v>
      </c>
    </row>
    <row r="698" spans="1:40" ht="15" customHeight="1" x14ac:dyDescent="0.25">
      <c r="A698" s="15">
        <v>131720035</v>
      </c>
      <c r="B698" s="14" t="s">
        <v>579</v>
      </c>
      <c r="C698" s="15" t="s">
        <v>603</v>
      </c>
      <c r="D698" s="16" t="s">
        <v>177</v>
      </c>
      <c r="E698" s="15" t="s">
        <v>23</v>
      </c>
      <c r="F698" s="9" t="s">
        <v>80</v>
      </c>
      <c r="G698" s="17" t="s">
        <v>288</v>
      </c>
      <c r="H698" s="9" t="s">
        <v>75</v>
      </c>
      <c r="I698" s="15"/>
      <c r="J698" s="18" t="s">
        <v>245</v>
      </c>
      <c r="K698" s="15" t="s">
        <v>81</v>
      </c>
      <c r="L698" s="12">
        <v>45.103873700000001</v>
      </c>
      <c r="M698" s="12">
        <v>1.9544313</v>
      </c>
      <c r="N698" s="11">
        <v>41431.506944444402</v>
      </c>
      <c r="O698" s="7" t="s">
        <v>22</v>
      </c>
      <c r="P698" s="29">
        <v>6.0000000000000002E-5</v>
      </c>
      <c r="Q698" s="54" t="s">
        <v>161</v>
      </c>
      <c r="R698" s="15" t="s">
        <v>26</v>
      </c>
      <c r="S698" s="16" t="s">
        <v>601</v>
      </c>
      <c r="T698" s="53" t="s">
        <v>161</v>
      </c>
      <c r="U698" s="12">
        <f t="shared" si="42"/>
        <v>6.0000000000000002E-5</v>
      </c>
      <c r="V698" s="12">
        <f t="shared" si="43"/>
        <v>3.0000000000000001E-5</v>
      </c>
      <c r="W698" s="12">
        <f t="shared" si="44"/>
        <v>66666.666666666672</v>
      </c>
      <c r="X698" s="12">
        <f t="shared" si="45"/>
        <v>1111111111.1111112</v>
      </c>
      <c r="AA698" s="12"/>
      <c r="AD698" s="12" t="s">
        <v>288</v>
      </c>
      <c r="AE698" s="12" t="s">
        <v>386</v>
      </c>
      <c r="AF698" s="12" t="s">
        <v>387</v>
      </c>
      <c r="AG698" s="12" t="s">
        <v>365</v>
      </c>
      <c r="AH698" s="12" t="s">
        <v>366</v>
      </c>
      <c r="AI698" s="12" t="s">
        <v>367</v>
      </c>
      <c r="AJ698" s="12" t="s">
        <v>354</v>
      </c>
      <c r="AK698" s="12" t="s">
        <v>368</v>
      </c>
      <c r="AL698" s="12" t="s">
        <v>369</v>
      </c>
      <c r="AM698" s="12" t="s">
        <v>347</v>
      </c>
      <c r="AN698" s="12" t="s">
        <v>370</v>
      </c>
    </row>
    <row r="699" spans="1:40" ht="15" customHeight="1" x14ac:dyDescent="0.25">
      <c r="A699" s="15">
        <v>131720033</v>
      </c>
      <c r="B699" s="14" t="s">
        <v>579</v>
      </c>
      <c r="C699" s="15" t="s">
        <v>578</v>
      </c>
      <c r="D699" s="16" t="s">
        <v>177</v>
      </c>
      <c r="E699" s="15" t="s">
        <v>23</v>
      </c>
      <c r="F699" s="9" t="s">
        <v>74</v>
      </c>
      <c r="G699" s="17" t="s">
        <v>286</v>
      </c>
      <c r="H699" s="9" t="s">
        <v>75</v>
      </c>
      <c r="I699" s="15"/>
      <c r="J699" s="18" t="s">
        <v>245</v>
      </c>
      <c r="K699" s="15" t="s">
        <v>76</v>
      </c>
      <c r="L699" s="22">
        <v>45.364649999999997</v>
      </c>
      <c r="M699" s="12">
        <v>2.3679941000000002</v>
      </c>
      <c r="N699" s="11">
        <v>41430.645833333299</v>
      </c>
      <c r="O699" s="7" t="s">
        <v>16</v>
      </c>
      <c r="P699" s="19">
        <v>1.0999999999999999E-2</v>
      </c>
      <c r="Q699" s="54" t="s">
        <v>161</v>
      </c>
      <c r="R699" s="19" t="s">
        <v>26</v>
      </c>
      <c r="S699" s="16" t="s">
        <v>601</v>
      </c>
      <c r="T699" s="53" t="s">
        <v>161</v>
      </c>
      <c r="U699" s="12">
        <f t="shared" si="42"/>
        <v>1.0999999999999999E-2</v>
      </c>
      <c r="V699" s="12">
        <f t="shared" si="43"/>
        <v>5.4999999999999997E-3</v>
      </c>
      <c r="W699" s="12">
        <f t="shared" si="44"/>
        <v>363.63636363636368</v>
      </c>
      <c r="X699" s="12">
        <f t="shared" si="45"/>
        <v>33057.851239669428</v>
      </c>
      <c r="AA699" s="12"/>
    </row>
    <row r="700" spans="1:40" ht="15" customHeight="1" x14ac:dyDescent="0.25">
      <c r="A700" s="15">
        <v>131720034</v>
      </c>
      <c r="B700" s="14" t="s">
        <v>579</v>
      </c>
      <c r="C700" s="15" t="s">
        <v>578</v>
      </c>
      <c r="D700" s="16" t="s">
        <v>177</v>
      </c>
      <c r="E700" s="15" t="s">
        <v>23</v>
      </c>
      <c r="F700" s="9">
        <v>13</v>
      </c>
      <c r="G700" s="17" t="s">
        <v>287</v>
      </c>
      <c r="H700" s="9" t="s">
        <v>75</v>
      </c>
      <c r="I700" s="26" t="s">
        <v>132</v>
      </c>
      <c r="J700" s="18" t="s">
        <v>245</v>
      </c>
      <c r="K700" s="15" t="s">
        <v>91</v>
      </c>
      <c r="L700" s="12">
        <v>45.220115</v>
      </c>
      <c r="M700" s="12">
        <v>2.112536</v>
      </c>
      <c r="N700" s="11">
        <v>41430.802083333299</v>
      </c>
      <c r="O700" s="7" t="s">
        <v>16</v>
      </c>
      <c r="P700" s="29">
        <v>1.4E-2</v>
      </c>
      <c r="Q700" s="54" t="s">
        <v>161</v>
      </c>
      <c r="R700" s="19" t="s">
        <v>26</v>
      </c>
      <c r="S700" s="16" t="s">
        <v>601</v>
      </c>
      <c r="T700" s="53" t="s">
        <v>161</v>
      </c>
      <c r="U700" s="12">
        <f t="shared" si="42"/>
        <v>1.4E-2</v>
      </c>
      <c r="V700" s="12">
        <f t="shared" si="43"/>
        <v>7.0000000000000001E-3</v>
      </c>
      <c r="W700" s="12">
        <f t="shared" si="44"/>
        <v>285.71428571428567</v>
      </c>
      <c r="X700" s="12">
        <f t="shared" si="45"/>
        <v>20408.163265306121</v>
      </c>
      <c r="AA700" s="12"/>
      <c r="AD700" s="12" t="s">
        <v>287</v>
      </c>
      <c r="AE700" s="12" t="s">
        <v>453</v>
      </c>
      <c r="AF700" s="12" t="s">
        <v>454</v>
      </c>
      <c r="AG700" s="12" t="s">
        <v>365</v>
      </c>
      <c r="AH700" s="12" t="s">
        <v>366</v>
      </c>
      <c r="AI700" s="12" t="s">
        <v>367</v>
      </c>
      <c r="AJ700" s="12" t="s">
        <v>354</v>
      </c>
      <c r="AK700" s="12" t="s">
        <v>368</v>
      </c>
      <c r="AL700" s="12" t="s">
        <v>369</v>
      </c>
      <c r="AM700" s="12" t="s">
        <v>347</v>
      </c>
      <c r="AN700" s="12" t="s">
        <v>455</v>
      </c>
    </row>
    <row r="701" spans="1:40" ht="15" customHeight="1" x14ac:dyDescent="0.25">
      <c r="A701" s="15">
        <v>131720035</v>
      </c>
      <c r="B701" s="14" t="s">
        <v>579</v>
      </c>
      <c r="C701" s="15" t="s">
        <v>603</v>
      </c>
      <c r="D701" s="16" t="s">
        <v>177</v>
      </c>
      <c r="E701" s="15" t="s">
        <v>23</v>
      </c>
      <c r="F701" s="9" t="s">
        <v>80</v>
      </c>
      <c r="G701" s="17" t="s">
        <v>288</v>
      </c>
      <c r="H701" s="9" t="s">
        <v>75</v>
      </c>
      <c r="I701" s="15"/>
      <c r="J701" s="18" t="s">
        <v>245</v>
      </c>
      <c r="K701" s="15" t="s">
        <v>81</v>
      </c>
      <c r="L701" s="12">
        <v>45.103873700000001</v>
      </c>
      <c r="M701" s="12">
        <v>1.9544313</v>
      </c>
      <c r="N701" s="11">
        <v>41431.506944444402</v>
      </c>
      <c r="O701" s="7" t="s">
        <v>28</v>
      </c>
      <c r="P701" s="29">
        <v>2.5999999999999999E-3</v>
      </c>
      <c r="Q701" s="54" t="s">
        <v>161</v>
      </c>
      <c r="R701" s="15" t="s">
        <v>26</v>
      </c>
      <c r="S701" s="16" t="s">
        <v>601</v>
      </c>
      <c r="T701" s="53" t="s">
        <v>161</v>
      </c>
      <c r="U701" s="12">
        <f t="shared" si="42"/>
        <v>2.5999999999999999E-3</v>
      </c>
      <c r="V701" s="12">
        <f t="shared" si="43"/>
        <v>1.2999999999999999E-3</v>
      </c>
      <c r="W701" s="12">
        <f t="shared" si="44"/>
        <v>1538.4615384615386</v>
      </c>
      <c r="X701" s="12">
        <f t="shared" si="45"/>
        <v>591715.97633136099</v>
      </c>
      <c r="AA701" s="12"/>
      <c r="AD701" s="12" t="s">
        <v>288</v>
      </c>
      <c r="AE701" s="12" t="s">
        <v>386</v>
      </c>
      <c r="AF701" s="12" t="s">
        <v>387</v>
      </c>
      <c r="AG701" s="12" t="s">
        <v>365</v>
      </c>
      <c r="AH701" s="12" t="s">
        <v>366</v>
      </c>
      <c r="AI701" s="12" t="s">
        <v>367</v>
      </c>
      <c r="AJ701" s="12" t="s">
        <v>354</v>
      </c>
      <c r="AK701" s="12" t="s">
        <v>368</v>
      </c>
      <c r="AL701" s="12" t="s">
        <v>369</v>
      </c>
      <c r="AM701" s="12" t="s">
        <v>347</v>
      </c>
      <c r="AN701" s="12" t="s">
        <v>370</v>
      </c>
    </row>
    <row r="702" spans="1:40" ht="15" customHeight="1" x14ac:dyDescent="0.25">
      <c r="A702" s="15">
        <v>131720035</v>
      </c>
      <c r="B702" s="14" t="s">
        <v>579</v>
      </c>
      <c r="C702" s="15" t="s">
        <v>603</v>
      </c>
      <c r="D702" s="16" t="s">
        <v>177</v>
      </c>
      <c r="E702" s="15" t="s">
        <v>23</v>
      </c>
      <c r="F702" s="9" t="s">
        <v>80</v>
      </c>
      <c r="G702" s="17" t="s">
        <v>288</v>
      </c>
      <c r="H702" s="9" t="s">
        <v>75</v>
      </c>
      <c r="I702" s="15"/>
      <c r="J702" s="18" t="s">
        <v>245</v>
      </c>
      <c r="K702" s="15" t="s">
        <v>81</v>
      </c>
      <c r="L702" s="12">
        <v>45.103873700000001</v>
      </c>
      <c r="M702" s="12">
        <v>1.9544313</v>
      </c>
      <c r="N702" s="11">
        <v>41431.506944444402</v>
      </c>
      <c r="O702" s="7" t="s">
        <v>25</v>
      </c>
      <c r="P702" s="29">
        <v>6.4000000000000003E-3</v>
      </c>
      <c r="Q702" s="54" t="s">
        <v>161</v>
      </c>
      <c r="R702" s="15" t="s">
        <v>26</v>
      </c>
      <c r="S702" s="16" t="s">
        <v>601</v>
      </c>
      <c r="T702" s="53" t="s">
        <v>161</v>
      </c>
      <c r="U702" s="12">
        <f t="shared" si="42"/>
        <v>6.4000000000000003E-3</v>
      </c>
      <c r="V702" s="12">
        <f t="shared" si="43"/>
        <v>3.2000000000000002E-3</v>
      </c>
      <c r="W702" s="12">
        <f t="shared" si="44"/>
        <v>625</v>
      </c>
      <c r="X702" s="12">
        <f t="shared" si="45"/>
        <v>97656.25</v>
      </c>
      <c r="AA702" s="12"/>
      <c r="AD702" s="12" t="s">
        <v>288</v>
      </c>
      <c r="AE702" s="12" t="s">
        <v>386</v>
      </c>
      <c r="AF702" s="12" t="s">
        <v>387</v>
      </c>
      <c r="AG702" s="12" t="s">
        <v>365</v>
      </c>
      <c r="AH702" s="12" t="s">
        <v>366</v>
      </c>
      <c r="AI702" s="12" t="s">
        <v>367</v>
      </c>
      <c r="AJ702" s="12" t="s">
        <v>354</v>
      </c>
      <c r="AK702" s="12" t="s">
        <v>368</v>
      </c>
      <c r="AL702" s="12" t="s">
        <v>369</v>
      </c>
      <c r="AM702" s="12" t="s">
        <v>347</v>
      </c>
      <c r="AN702" s="12" t="s">
        <v>370</v>
      </c>
    </row>
    <row r="703" spans="1:40" ht="15" customHeight="1" x14ac:dyDescent="0.25">
      <c r="A703" s="12">
        <v>131720035</v>
      </c>
      <c r="B703" s="14" t="s">
        <v>579</v>
      </c>
      <c r="C703" s="15" t="s">
        <v>603</v>
      </c>
      <c r="D703" s="16" t="s">
        <v>177</v>
      </c>
      <c r="E703" s="15" t="s">
        <v>23</v>
      </c>
      <c r="F703" s="10" t="s">
        <v>80</v>
      </c>
      <c r="G703" s="17" t="s">
        <v>288</v>
      </c>
      <c r="H703" s="10" t="s">
        <v>75</v>
      </c>
      <c r="J703" s="18" t="s">
        <v>245</v>
      </c>
      <c r="K703" s="12" t="s">
        <v>81</v>
      </c>
      <c r="L703" s="12">
        <v>45.103873700000001</v>
      </c>
      <c r="M703" s="12">
        <v>1.9544313</v>
      </c>
      <c r="N703" s="11">
        <v>41431.506944444402</v>
      </c>
      <c r="O703" s="6" t="s">
        <v>27</v>
      </c>
      <c r="P703" s="29">
        <v>5.0063470957104401E-2</v>
      </c>
      <c r="Q703" s="12">
        <v>4.2975731537754899E-2</v>
      </c>
      <c r="R703" s="15" t="s">
        <v>26</v>
      </c>
      <c r="S703" s="48" t="s">
        <v>161</v>
      </c>
      <c r="T703" s="53" t="s">
        <v>161</v>
      </c>
      <c r="U703" s="12">
        <f t="shared" si="42"/>
        <v>5.0063470957104401E-2</v>
      </c>
      <c r="V703" s="12">
        <f t="shared" si="43"/>
        <v>4.2975731537754899E-2</v>
      </c>
      <c r="W703" s="12">
        <f t="shared" si="44"/>
        <v>27.106559632833964</v>
      </c>
      <c r="X703" s="12">
        <f t="shared" si="45"/>
        <v>541.44387343936899</v>
      </c>
      <c r="AA703" s="12"/>
      <c r="AD703" s="12" t="s">
        <v>288</v>
      </c>
      <c r="AE703" s="12" t="s">
        <v>386</v>
      </c>
      <c r="AF703" s="12" t="s">
        <v>387</v>
      </c>
      <c r="AG703" s="12" t="s">
        <v>365</v>
      </c>
      <c r="AH703" s="12" t="s">
        <v>366</v>
      </c>
      <c r="AI703" s="12" t="s">
        <v>367</v>
      </c>
      <c r="AJ703" s="12" t="s">
        <v>354</v>
      </c>
      <c r="AK703" s="12" t="s">
        <v>368</v>
      </c>
      <c r="AL703" s="12" t="s">
        <v>369</v>
      </c>
      <c r="AM703" s="12" t="s">
        <v>347</v>
      </c>
      <c r="AN703" s="12" t="s">
        <v>370</v>
      </c>
    </row>
    <row r="704" spans="1:40" ht="15" customHeight="1" x14ac:dyDescent="0.25">
      <c r="A704" s="12">
        <v>131720035</v>
      </c>
      <c r="B704" s="14" t="s">
        <v>579</v>
      </c>
      <c r="C704" s="15" t="s">
        <v>603</v>
      </c>
      <c r="D704" s="16" t="s">
        <v>177</v>
      </c>
      <c r="E704" s="15" t="s">
        <v>23</v>
      </c>
      <c r="F704" s="10" t="s">
        <v>80</v>
      </c>
      <c r="G704" s="17" t="s">
        <v>288</v>
      </c>
      <c r="H704" s="10" t="s">
        <v>75</v>
      </c>
      <c r="J704" s="18" t="s">
        <v>245</v>
      </c>
      <c r="K704" s="12" t="s">
        <v>81</v>
      </c>
      <c r="L704" s="12">
        <v>45.103873700000001</v>
      </c>
      <c r="M704" s="12">
        <v>1.9544313</v>
      </c>
      <c r="N704" s="11">
        <v>41431.506944444402</v>
      </c>
      <c r="O704" s="6" t="s">
        <v>31</v>
      </c>
      <c r="P704" s="29">
        <v>7.4</v>
      </c>
      <c r="Q704" s="54" t="s">
        <v>161</v>
      </c>
      <c r="R704" s="15"/>
      <c r="S704" s="16" t="s">
        <v>601</v>
      </c>
      <c r="T704" s="53" t="s">
        <v>161</v>
      </c>
      <c r="U704" s="12">
        <f t="shared" si="42"/>
        <v>7.4</v>
      </c>
      <c r="V704" s="12">
        <f t="shared" si="43"/>
        <v>3.7</v>
      </c>
      <c r="W704" s="12">
        <f t="shared" si="44"/>
        <v>0.54054054054054057</v>
      </c>
      <c r="X704" s="12">
        <f t="shared" si="45"/>
        <v>7.3046018991964931E-2</v>
      </c>
      <c r="AA704" s="12"/>
      <c r="AD704" s="12" t="s">
        <v>288</v>
      </c>
      <c r="AE704" s="12" t="s">
        <v>386</v>
      </c>
      <c r="AF704" s="12" t="s">
        <v>387</v>
      </c>
      <c r="AG704" s="12" t="s">
        <v>365</v>
      </c>
      <c r="AH704" s="12" t="s">
        <v>366</v>
      </c>
      <c r="AI704" s="12" t="s">
        <v>367</v>
      </c>
      <c r="AJ704" s="12" t="s">
        <v>354</v>
      </c>
      <c r="AK704" s="12" t="s">
        <v>368</v>
      </c>
      <c r="AL704" s="12" t="s">
        <v>369</v>
      </c>
      <c r="AM704" s="12" t="s">
        <v>347</v>
      </c>
      <c r="AN704" s="12" t="s">
        <v>370</v>
      </c>
    </row>
    <row r="705" spans="1:40" ht="15" customHeight="1" x14ac:dyDescent="0.25">
      <c r="A705" s="15">
        <v>131720036</v>
      </c>
      <c r="B705" s="14" t="s">
        <v>579</v>
      </c>
      <c r="C705" s="15" t="s">
        <v>578</v>
      </c>
      <c r="D705" s="16" t="s">
        <v>177</v>
      </c>
      <c r="E705" s="15" t="s">
        <v>23</v>
      </c>
      <c r="F705" s="9">
        <v>50</v>
      </c>
      <c r="G705" s="17" t="s">
        <v>289</v>
      </c>
      <c r="H705" s="9" t="s">
        <v>75</v>
      </c>
      <c r="I705" s="15"/>
      <c r="J705" s="18" t="s">
        <v>245</v>
      </c>
      <c r="K705" s="15" t="s">
        <v>85</v>
      </c>
      <c r="L705" s="12">
        <v>45.131183800000002</v>
      </c>
      <c r="M705" s="12">
        <v>2.0024521000000002</v>
      </c>
      <c r="N705" s="11">
        <v>41431.46875</v>
      </c>
      <c r="O705" s="7" t="s">
        <v>22</v>
      </c>
      <c r="P705" s="29">
        <v>5.8335398230088503E-5</v>
      </c>
      <c r="Q705" s="54" t="s">
        <v>161</v>
      </c>
      <c r="R705" s="15" t="s">
        <v>26</v>
      </c>
      <c r="S705" s="16" t="s">
        <v>601</v>
      </c>
      <c r="T705" s="53" t="s">
        <v>161</v>
      </c>
      <c r="U705" s="12">
        <f t="shared" si="42"/>
        <v>5.8335398230088503E-5</v>
      </c>
      <c r="V705" s="12">
        <f t="shared" si="43"/>
        <v>2.9167699115044251E-5</v>
      </c>
      <c r="W705" s="12">
        <f t="shared" si="44"/>
        <v>68569.001350141829</v>
      </c>
      <c r="X705" s="12">
        <f t="shared" si="45"/>
        <v>1175426986.5389383</v>
      </c>
      <c r="AA705" s="12"/>
      <c r="AD705" s="12" t="s">
        <v>289</v>
      </c>
      <c r="AE705" s="12" t="s">
        <v>411</v>
      </c>
      <c r="AF705" s="12" t="s">
        <v>412</v>
      </c>
      <c r="AG705" s="12" t="s">
        <v>373</v>
      </c>
      <c r="AH705" s="12" t="s">
        <v>374</v>
      </c>
      <c r="AI705" s="12" t="s">
        <v>375</v>
      </c>
      <c r="AJ705" s="12" t="s">
        <v>376</v>
      </c>
      <c r="AK705" s="12" t="s">
        <v>368</v>
      </c>
      <c r="AL705" s="12">
        <v>17</v>
      </c>
      <c r="AM705" s="12" t="s">
        <v>377</v>
      </c>
      <c r="AN705" s="12" t="s">
        <v>378</v>
      </c>
    </row>
    <row r="706" spans="1:40" ht="15" customHeight="1" x14ac:dyDescent="0.25">
      <c r="A706" s="15">
        <v>131720036</v>
      </c>
      <c r="B706" s="14" t="s">
        <v>579</v>
      </c>
      <c r="C706" s="15" t="s">
        <v>578</v>
      </c>
      <c r="D706" s="16" t="s">
        <v>177</v>
      </c>
      <c r="E706" s="15" t="s">
        <v>23</v>
      </c>
      <c r="F706" s="9">
        <v>50</v>
      </c>
      <c r="G706" s="17" t="s">
        <v>289</v>
      </c>
      <c r="H706" s="9" t="s">
        <v>75</v>
      </c>
      <c r="I706" s="15"/>
      <c r="J706" s="18" t="s">
        <v>245</v>
      </c>
      <c r="K706" s="15" t="s">
        <v>85</v>
      </c>
      <c r="L706" s="12">
        <v>45.131183800000002</v>
      </c>
      <c r="M706" s="12">
        <v>2.0024521000000002</v>
      </c>
      <c r="N706" s="11">
        <v>41431.46875</v>
      </c>
      <c r="O706" s="7" t="s">
        <v>28</v>
      </c>
      <c r="P706" s="29">
        <v>2.5323406255340999E-3</v>
      </c>
      <c r="Q706" s="54" t="s">
        <v>161</v>
      </c>
      <c r="R706" s="15" t="s">
        <v>26</v>
      </c>
      <c r="S706" s="16" t="s">
        <v>601</v>
      </c>
      <c r="T706" s="53" t="s">
        <v>161</v>
      </c>
      <c r="U706" s="12">
        <f t="shared" ref="U706:U769" si="46">IF(Q706="",P706,P706)</f>
        <v>2.5323406255340999E-3</v>
      </c>
      <c r="V706" s="12">
        <f t="shared" ref="V706:V769" si="47">IF(Q706="",P706/2,Q706)</f>
        <v>1.2661703127670499E-3</v>
      </c>
      <c r="W706" s="12">
        <f t="shared" si="44"/>
        <v>1579.566334665722</v>
      </c>
      <c r="X706" s="12">
        <f t="shared" si="45"/>
        <v>623757.451402326</v>
      </c>
      <c r="AA706" s="12"/>
      <c r="AD706" s="12" t="s">
        <v>289</v>
      </c>
      <c r="AE706" s="12" t="s">
        <v>411</v>
      </c>
      <c r="AF706" s="12" t="s">
        <v>412</v>
      </c>
      <c r="AG706" s="12" t="s">
        <v>373</v>
      </c>
      <c r="AH706" s="12" t="s">
        <v>374</v>
      </c>
      <c r="AI706" s="12" t="s">
        <v>375</v>
      </c>
      <c r="AJ706" s="12" t="s">
        <v>376</v>
      </c>
      <c r="AK706" s="12" t="s">
        <v>368</v>
      </c>
      <c r="AL706" s="12">
        <v>17</v>
      </c>
      <c r="AM706" s="12" t="s">
        <v>377</v>
      </c>
      <c r="AN706" s="12" t="s">
        <v>378</v>
      </c>
    </row>
    <row r="707" spans="1:40" ht="15" customHeight="1" x14ac:dyDescent="0.25">
      <c r="A707" s="12">
        <v>131720036</v>
      </c>
      <c r="B707" s="14" t="s">
        <v>579</v>
      </c>
      <c r="C707" s="15" t="s">
        <v>578</v>
      </c>
      <c r="D707" s="16" t="s">
        <v>177</v>
      </c>
      <c r="E707" s="15" t="s">
        <v>23</v>
      </c>
      <c r="F707" s="10">
        <v>50</v>
      </c>
      <c r="G707" s="17" t="s">
        <v>289</v>
      </c>
      <c r="H707" s="10" t="s">
        <v>75</v>
      </c>
      <c r="J707" s="18" t="s">
        <v>245</v>
      </c>
      <c r="K707" s="12" t="s">
        <v>85</v>
      </c>
      <c r="L707" s="12">
        <v>45.131183800000002</v>
      </c>
      <c r="M707" s="12">
        <v>2.0024521000000002</v>
      </c>
      <c r="N707" s="11">
        <v>41431.46875</v>
      </c>
      <c r="O707" s="6" t="s">
        <v>25</v>
      </c>
      <c r="P707" s="29">
        <v>1.4999999999999999E-2</v>
      </c>
      <c r="Q707" s="54" t="s">
        <v>161</v>
      </c>
      <c r="R707" s="15" t="s">
        <v>26</v>
      </c>
      <c r="S707" s="16" t="s">
        <v>601</v>
      </c>
      <c r="T707" s="53" t="s">
        <v>161</v>
      </c>
      <c r="U707" s="12">
        <f t="shared" si="46"/>
        <v>1.4999999999999999E-2</v>
      </c>
      <c r="V707" s="12">
        <f t="shared" si="47"/>
        <v>7.4999999999999997E-3</v>
      </c>
      <c r="W707" s="12">
        <f t="shared" si="44"/>
        <v>266.66666666666669</v>
      </c>
      <c r="X707" s="12">
        <f t="shared" si="45"/>
        <v>17777.777777777777</v>
      </c>
      <c r="AA707" s="12"/>
      <c r="AD707" s="12" t="s">
        <v>289</v>
      </c>
      <c r="AE707" s="12" t="s">
        <v>411</v>
      </c>
      <c r="AF707" s="12" t="s">
        <v>412</v>
      </c>
      <c r="AG707" s="12" t="s">
        <v>373</v>
      </c>
      <c r="AH707" s="12" t="s">
        <v>374</v>
      </c>
      <c r="AI707" s="12" t="s">
        <v>375</v>
      </c>
      <c r="AJ707" s="12" t="s">
        <v>376</v>
      </c>
      <c r="AK707" s="12" t="s">
        <v>368</v>
      </c>
      <c r="AL707" s="12">
        <v>17</v>
      </c>
      <c r="AM707" s="12" t="s">
        <v>377</v>
      </c>
      <c r="AN707" s="12" t="s">
        <v>378</v>
      </c>
    </row>
    <row r="708" spans="1:40" ht="15" customHeight="1" x14ac:dyDescent="0.25">
      <c r="A708" s="12">
        <v>131720036</v>
      </c>
      <c r="B708" s="14" t="s">
        <v>579</v>
      </c>
      <c r="C708" s="15" t="s">
        <v>578</v>
      </c>
      <c r="D708" s="16" t="s">
        <v>177</v>
      </c>
      <c r="E708" s="15" t="s">
        <v>23</v>
      </c>
      <c r="F708" s="10">
        <v>50</v>
      </c>
      <c r="G708" s="17" t="s">
        <v>289</v>
      </c>
      <c r="H708" s="10" t="s">
        <v>75</v>
      </c>
      <c r="J708" s="18" t="s">
        <v>245</v>
      </c>
      <c r="K708" s="12" t="s">
        <v>85</v>
      </c>
      <c r="L708" s="12">
        <v>45.131183800000002</v>
      </c>
      <c r="M708" s="12">
        <v>2.0024521000000002</v>
      </c>
      <c r="N708" s="11">
        <v>41431.46875</v>
      </c>
      <c r="O708" s="6" t="s">
        <v>27</v>
      </c>
      <c r="P708" s="29">
        <v>5.3824138973405898E-2</v>
      </c>
      <c r="Q708" s="12">
        <v>4.3753301811070899E-2</v>
      </c>
      <c r="R708" s="15" t="s">
        <v>26</v>
      </c>
      <c r="S708" s="48" t="s">
        <v>161</v>
      </c>
      <c r="T708" s="53" t="s">
        <v>161</v>
      </c>
      <c r="U708" s="12">
        <f t="shared" si="46"/>
        <v>5.3824138973405898E-2</v>
      </c>
      <c r="V708" s="12">
        <f t="shared" si="47"/>
        <v>4.3753301811070899E-2</v>
      </c>
      <c r="W708" s="12">
        <f t="shared" si="44"/>
        <v>28.116122478233645</v>
      </c>
      <c r="X708" s="12">
        <f t="shared" si="45"/>
        <v>522.3701301032537</v>
      </c>
      <c r="AA708" s="12"/>
      <c r="AD708" s="12" t="s">
        <v>289</v>
      </c>
      <c r="AE708" s="12" t="s">
        <v>411</v>
      </c>
      <c r="AF708" s="12" t="s">
        <v>412</v>
      </c>
      <c r="AG708" s="12" t="s">
        <v>373</v>
      </c>
      <c r="AH708" s="12" t="s">
        <v>374</v>
      </c>
      <c r="AI708" s="12" t="s">
        <v>375</v>
      </c>
      <c r="AJ708" s="12" t="s">
        <v>376</v>
      </c>
      <c r="AK708" s="12" t="s">
        <v>368</v>
      </c>
      <c r="AL708" s="12">
        <v>17</v>
      </c>
      <c r="AM708" s="12" t="s">
        <v>377</v>
      </c>
      <c r="AN708" s="12" t="s">
        <v>378</v>
      </c>
    </row>
    <row r="709" spans="1:40" ht="15" customHeight="1" x14ac:dyDescent="0.25">
      <c r="A709" s="12">
        <v>131720036</v>
      </c>
      <c r="B709" s="14" t="s">
        <v>579</v>
      </c>
      <c r="C709" s="15" t="s">
        <v>578</v>
      </c>
      <c r="D709" s="16" t="s">
        <v>177</v>
      </c>
      <c r="E709" s="15" t="s">
        <v>23</v>
      </c>
      <c r="F709" s="10">
        <v>50</v>
      </c>
      <c r="G709" s="17" t="s">
        <v>289</v>
      </c>
      <c r="H709" s="10" t="s">
        <v>75</v>
      </c>
      <c r="J709" s="18" t="s">
        <v>245</v>
      </c>
      <c r="K709" s="12" t="s">
        <v>85</v>
      </c>
      <c r="L709" s="12">
        <v>45.131183800000002</v>
      </c>
      <c r="M709" s="12">
        <v>2.0024521000000002</v>
      </c>
      <c r="N709" s="11">
        <v>41431.46875</v>
      </c>
      <c r="O709" s="6" t="s">
        <v>31</v>
      </c>
      <c r="P709" s="29">
        <v>7.42</v>
      </c>
      <c r="Q709" s="54" t="s">
        <v>161</v>
      </c>
      <c r="R709" s="15"/>
      <c r="S709" s="16" t="s">
        <v>601</v>
      </c>
      <c r="T709" s="53" t="s">
        <v>161</v>
      </c>
      <c r="U709" s="12">
        <f t="shared" si="46"/>
        <v>7.42</v>
      </c>
      <c r="V709" s="12">
        <f t="shared" si="47"/>
        <v>3.71</v>
      </c>
      <c r="W709" s="12">
        <f t="shared" si="44"/>
        <v>0.53908355795148255</v>
      </c>
      <c r="X709" s="12">
        <f t="shared" si="45"/>
        <v>7.2652770613407344E-2</v>
      </c>
      <c r="AA709" s="12"/>
      <c r="AD709" s="12" t="s">
        <v>289</v>
      </c>
      <c r="AE709" s="12" t="s">
        <v>411</v>
      </c>
      <c r="AF709" s="12" t="s">
        <v>412</v>
      </c>
      <c r="AG709" s="12" t="s">
        <v>373</v>
      </c>
      <c r="AH709" s="12" t="s">
        <v>374</v>
      </c>
      <c r="AI709" s="12" t="s">
        <v>375</v>
      </c>
      <c r="AJ709" s="12" t="s">
        <v>376</v>
      </c>
      <c r="AK709" s="12" t="s">
        <v>368</v>
      </c>
      <c r="AL709" s="12">
        <v>17</v>
      </c>
      <c r="AM709" s="12" t="s">
        <v>377</v>
      </c>
      <c r="AN709" s="12" t="s">
        <v>378</v>
      </c>
    </row>
    <row r="710" spans="1:40" ht="15" customHeight="1" x14ac:dyDescent="0.25">
      <c r="A710" s="15">
        <v>131720037</v>
      </c>
      <c r="B710" s="14" t="s">
        <v>579</v>
      </c>
      <c r="C710" s="15" t="s">
        <v>578</v>
      </c>
      <c r="D710" s="16" t="s">
        <v>177</v>
      </c>
      <c r="E710" s="15" t="s">
        <v>23</v>
      </c>
      <c r="F710" s="9">
        <v>49</v>
      </c>
      <c r="G710" s="17" t="s">
        <v>290</v>
      </c>
      <c r="H710" s="9" t="s">
        <v>75</v>
      </c>
      <c r="I710" s="15"/>
      <c r="J710" s="18" t="s">
        <v>245</v>
      </c>
      <c r="K710" s="15" t="s">
        <v>102</v>
      </c>
      <c r="L710" s="15">
        <v>45.074878300000002</v>
      </c>
      <c r="M710" s="15">
        <v>1.9232144</v>
      </c>
      <c r="N710" s="11">
        <v>41431.611111111102</v>
      </c>
      <c r="O710" s="7" t="s">
        <v>22</v>
      </c>
      <c r="P710" s="29">
        <v>7.5618726939185896E-5</v>
      </c>
      <c r="Q710" s="15">
        <v>5.3127201168729002E-5</v>
      </c>
      <c r="R710" s="15" t="s">
        <v>26</v>
      </c>
      <c r="S710" s="48" t="s">
        <v>161</v>
      </c>
      <c r="T710" s="53" t="s">
        <v>161</v>
      </c>
      <c r="U710" s="12">
        <f t="shared" si="46"/>
        <v>7.5618726939185896E-5</v>
      </c>
      <c r="V710" s="12">
        <f t="shared" si="47"/>
        <v>5.3127201168729002E-5</v>
      </c>
      <c r="W710" s="12">
        <f t="shared" ref="W710:W773" si="48">U710/V710^2</f>
        <v>26791.404863460484</v>
      </c>
      <c r="X710" s="12">
        <f t="shared" ref="X710:X773" si="49">1/V710^2</f>
        <v>354295899.28175688</v>
      </c>
      <c r="AA710" s="12"/>
      <c r="AD710" s="12" t="s">
        <v>290</v>
      </c>
      <c r="AE710" s="12" t="s">
        <v>363</v>
      </c>
      <c r="AF710" s="12" t="s">
        <v>364</v>
      </c>
      <c r="AG710" s="12" t="s">
        <v>365</v>
      </c>
      <c r="AH710" s="12" t="s">
        <v>366</v>
      </c>
      <c r="AI710" s="12" t="s">
        <v>367</v>
      </c>
      <c r="AJ710" s="12" t="s">
        <v>354</v>
      </c>
      <c r="AK710" s="12" t="s">
        <v>368</v>
      </c>
      <c r="AL710" s="12" t="s">
        <v>369</v>
      </c>
      <c r="AM710" s="12" t="s">
        <v>347</v>
      </c>
      <c r="AN710" s="12" t="s">
        <v>370</v>
      </c>
    </row>
    <row r="711" spans="1:40" ht="15" customHeight="1" x14ac:dyDescent="0.25">
      <c r="A711" s="15">
        <v>131720035</v>
      </c>
      <c r="B711" s="14" t="s">
        <v>579</v>
      </c>
      <c r="C711" s="15" t="s">
        <v>603</v>
      </c>
      <c r="D711" s="16" t="s">
        <v>177</v>
      </c>
      <c r="E711" s="15" t="s">
        <v>23</v>
      </c>
      <c r="F711" s="9" t="s">
        <v>80</v>
      </c>
      <c r="G711" s="17" t="s">
        <v>288</v>
      </c>
      <c r="H711" s="9" t="s">
        <v>75</v>
      </c>
      <c r="I711" s="15"/>
      <c r="J711" s="18" t="s">
        <v>245</v>
      </c>
      <c r="K711" s="15" t="s">
        <v>81</v>
      </c>
      <c r="L711" s="12">
        <v>45.103873700000001</v>
      </c>
      <c r="M711" s="12">
        <v>1.9544313</v>
      </c>
      <c r="N711" s="11">
        <v>41431.506944444402</v>
      </c>
      <c r="O711" s="7" t="s">
        <v>16</v>
      </c>
      <c r="P711" s="19">
        <v>1.2999999999999999E-2</v>
      </c>
      <c r="Q711" s="54" t="s">
        <v>161</v>
      </c>
      <c r="R711" s="19" t="s">
        <v>26</v>
      </c>
      <c r="S711" s="16" t="s">
        <v>601</v>
      </c>
      <c r="T711" s="53" t="s">
        <v>161</v>
      </c>
      <c r="U711" s="12">
        <f t="shared" si="46"/>
        <v>1.2999999999999999E-2</v>
      </c>
      <c r="V711" s="12">
        <f t="shared" si="47"/>
        <v>6.4999999999999997E-3</v>
      </c>
      <c r="W711" s="12">
        <f t="shared" si="48"/>
        <v>307.69230769230768</v>
      </c>
      <c r="X711" s="12">
        <f t="shared" si="49"/>
        <v>23668.639053254439</v>
      </c>
      <c r="AA711" s="12"/>
    </row>
    <row r="712" spans="1:40" ht="15" customHeight="1" x14ac:dyDescent="0.25">
      <c r="A712" s="12">
        <v>131720036</v>
      </c>
      <c r="B712" s="14" t="s">
        <v>579</v>
      </c>
      <c r="C712" s="15" t="s">
        <v>578</v>
      </c>
      <c r="D712" s="16" t="s">
        <v>177</v>
      </c>
      <c r="E712" s="15" t="s">
        <v>23</v>
      </c>
      <c r="F712" s="10">
        <v>50</v>
      </c>
      <c r="G712" s="17" t="s">
        <v>289</v>
      </c>
      <c r="H712" s="10" t="s">
        <v>75</v>
      </c>
      <c r="J712" s="18" t="s">
        <v>245</v>
      </c>
      <c r="K712" s="12" t="s">
        <v>85</v>
      </c>
      <c r="L712" s="12">
        <v>45.131183800000002</v>
      </c>
      <c r="M712" s="12">
        <v>2.0024521000000002</v>
      </c>
      <c r="N712" s="11">
        <v>41431.46875</v>
      </c>
      <c r="O712" s="6" t="s">
        <v>16</v>
      </c>
      <c r="P712" s="29">
        <v>1.4E-2</v>
      </c>
      <c r="Q712" s="54" t="s">
        <v>161</v>
      </c>
      <c r="R712" s="19" t="s">
        <v>26</v>
      </c>
      <c r="S712" s="16" t="s">
        <v>601</v>
      </c>
      <c r="T712" s="53" t="s">
        <v>161</v>
      </c>
      <c r="U712" s="12">
        <f t="shared" si="46"/>
        <v>1.4E-2</v>
      </c>
      <c r="V712" s="12">
        <f t="shared" si="47"/>
        <v>7.0000000000000001E-3</v>
      </c>
      <c r="W712" s="12">
        <f t="shared" si="48"/>
        <v>285.71428571428567</v>
      </c>
      <c r="X712" s="12">
        <f t="shared" si="49"/>
        <v>20408.163265306121</v>
      </c>
      <c r="AA712" s="12"/>
      <c r="AD712" s="12" t="s">
        <v>289</v>
      </c>
      <c r="AE712" s="12" t="s">
        <v>411</v>
      </c>
      <c r="AF712" s="12" t="s">
        <v>412</v>
      </c>
      <c r="AG712" s="12" t="s">
        <v>373</v>
      </c>
      <c r="AH712" s="12" t="s">
        <v>374</v>
      </c>
      <c r="AI712" s="12" t="s">
        <v>375</v>
      </c>
      <c r="AJ712" s="12" t="s">
        <v>376</v>
      </c>
      <c r="AK712" s="12" t="s">
        <v>368</v>
      </c>
      <c r="AL712" s="12">
        <v>17</v>
      </c>
      <c r="AM712" s="12" t="s">
        <v>377</v>
      </c>
      <c r="AN712" s="12" t="s">
        <v>378</v>
      </c>
    </row>
    <row r="713" spans="1:40" ht="15" customHeight="1" x14ac:dyDescent="0.25">
      <c r="A713" s="15">
        <v>131720037</v>
      </c>
      <c r="B713" s="14" t="s">
        <v>579</v>
      </c>
      <c r="C713" s="15" t="s">
        <v>578</v>
      </c>
      <c r="D713" s="16" t="s">
        <v>177</v>
      </c>
      <c r="E713" s="15" t="s">
        <v>23</v>
      </c>
      <c r="F713" s="9">
        <v>49</v>
      </c>
      <c r="G713" s="17" t="s">
        <v>290</v>
      </c>
      <c r="H713" s="9" t="s">
        <v>75</v>
      </c>
      <c r="I713" s="15"/>
      <c r="J713" s="18" t="s">
        <v>245</v>
      </c>
      <c r="K713" s="15" t="s">
        <v>102</v>
      </c>
      <c r="L713" s="15">
        <v>45.074878300000002</v>
      </c>
      <c r="M713" s="15">
        <v>1.9232144</v>
      </c>
      <c r="N713" s="11">
        <v>41431.611111111102</v>
      </c>
      <c r="O713" s="7" t="s">
        <v>28</v>
      </c>
      <c r="P713" s="29">
        <v>2.0306459901319402E-3</v>
      </c>
      <c r="Q713" s="15">
        <v>1.44960249404344E-3</v>
      </c>
      <c r="R713" s="15" t="s">
        <v>26</v>
      </c>
      <c r="S713" s="48" t="s">
        <v>161</v>
      </c>
      <c r="T713" s="53" t="s">
        <v>161</v>
      </c>
      <c r="U713" s="12">
        <f t="shared" si="46"/>
        <v>2.0306459901319402E-3</v>
      </c>
      <c r="V713" s="12">
        <f t="shared" si="47"/>
        <v>1.44960249404344E-3</v>
      </c>
      <c r="W713" s="12">
        <f t="shared" si="48"/>
        <v>966.35425398166763</v>
      </c>
      <c r="X713" s="12">
        <f t="shared" si="49"/>
        <v>475885.14131844288</v>
      </c>
      <c r="AA713" s="12"/>
      <c r="AD713" s="12" t="s">
        <v>290</v>
      </c>
      <c r="AE713" s="12" t="s">
        <v>363</v>
      </c>
      <c r="AF713" s="12" t="s">
        <v>364</v>
      </c>
      <c r="AG713" s="12" t="s">
        <v>365</v>
      </c>
      <c r="AH713" s="12" t="s">
        <v>366</v>
      </c>
      <c r="AI713" s="12" t="s">
        <v>367</v>
      </c>
      <c r="AJ713" s="12" t="s">
        <v>354</v>
      </c>
      <c r="AK713" s="12" t="s">
        <v>368</v>
      </c>
      <c r="AL713" s="12" t="s">
        <v>369</v>
      </c>
      <c r="AM713" s="12" t="s">
        <v>347</v>
      </c>
      <c r="AN713" s="12" t="s">
        <v>370</v>
      </c>
    </row>
    <row r="714" spans="1:40" ht="15" customHeight="1" x14ac:dyDescent="0.25">
      <c r="A714" s="12">
        <v>131720037</v>
      </c>
      <c r="B714" s="14" t="s">
        <v>579</v>
      </c>
      <c r="C714" s="15" t="s">
        <v>578</v>
      </c>
      <c r="D714" s="16" t="s">
        <v>177</v>
      </c>
      <c r="E714" s="15" t="s">
        <v>23</v>
      </c>
      <c r="F714" s="10">
        <v>49</v>
      </c>
      <c r="G714" s="17" t="s">
        <v>290</v>
      </c>
      <c r="H714" s="10" t="s">
        <v>75</v>
      </c>
      <c r="I714" s="15"/>
      <c r="J714" s="18" t="s">
        <v>245</v>
      </c>
      <c r="K714" s="12" t="s">
        <v>102</v>
      </c>
      <c r="L714" s="15">
        <v>45.074878300000002</v>
      </c>
      <c r="M714" s="15">
        <v>1.9232144</v>
      </c>
      <c r="N714" s="11">
        <v>41431.611111111102</v>
      </c>
      <c r="O714" s="6" t="s">
        <v>25</v>
      </c>
      <c r="P714" s="29">
        <v>1.4E-2</v>
      </c>
      <c r="Q714" s="54" t="s">
        <v>161</v>
      </c>
      <c r="R714" s="15" t="s">
        <v>26</v>
      </c>
      <c r="S714" s="16" t="s">
        <v>601</v>
      </c>
      <c r="T714" s="53" t="s">
        <v>161</v>
      </c>
      <c r="U714" s="12">
        <f t="shared" si="46"/>
        <v>1.4E-2</v>
      </c>
      <c r="V714" s="12">
        <f t="shared" si="47"/>
        <v>7.0000000000000001E-3</v>
      </c>
      <c r="W714" s="12">
        <f t="shared" si="48"/>
        <v>285.71428571428567</v>
      </c>
      <c r="X714" s="12">
        <f t="shared" si="49"/>
        <v>20408.163265306121</v>
      </c>
      <c r="AA714" s="12"/>
      <c r="AD714" s="12" t="s">
        <v>290</v>
      </c>
      <c r="AE714" s="12" t="s">
        <v>363</v>
      </c>
      <c r="AF714" s="12" t="s">
        <v>364</v>
      </c>
      <c r="AG714" s="12" t="s">
        <v>365</v>
      </c>
      <c r="AH714" s="12" t="s">
        <v>366</v>
      </c>
      <c r="AI714" s="12" t="s">
        <v>367</v>
      </c>
      <c r="AJ714" s="12" t="s">
        <v>354</v>
      </c>
      <c r="AK714" s="12" t="s">
        <v>368</v>
      </c>
      <c r="AL714" s="12" t="s">
        <v>369</v>
      </c>
      <c r="AM714" s="12" t="s">
        <v>347</v>
      </c>
      <c r="AN714" s="12" t="s">
        <v>370</v>
      </c>
    </row>
    <row r="715" spans="1:40" ht="15" customHeight="1" x14ac:dyDescent="0.25">
      <c r="A715" s="12">
        <v>131720037</v>
      </c>
      <c r="B715" s="14" t="s">
        <v>579</v>
      </c>
      <c r="C715" s="15" t="s">
        <v>578</v>
      </c>
      <c r="D715" s="16" t="s">
        <v>177</v>
      </c>
      <c r="E715" s="15" t="s">
        <v>23</v>
      </c>
      <c r="F715" s="10">
        <v>49</v>
      </c>
      <c r="G715" s="17" t="s">
        <v>290</v>
      </c>
      <c r="H715" s="10" t="s">
        <v>75</v>
      </c>
      <c r="I715" s="15"/>
      <c r="J715" s="18" t="s">
        <v>245</v>
      </c>
      <c r="K715" s="12" t="s">
        <v>102</v>
      </c>
      <c r="L715" s="15">
        <v>45.074878300000002</v>
      </c>
      <c r="M715" s="15">
        <v>1.9232144</v>
      </c>
      <c r="N715" s="11">
        <v>41431.611111111102</v>
      </c>
      <c r="O715" s="6" t="s">
        <v>27</v>
      </c>
      <c r="P715" s="29">
        <v>5.9904517299191697E-2</v>
      </c>
      <c r="Q715" s="12">
        <v>4.4690421888354398E-2</v>
      </c>
      <c r="R715" s="15" t="s">
        <v>26</v>
      </c>
      <c r="S715" s="48" t="s">
        <v>161</v>
      </c>
      <c r="T715" s="53" t="s">
        <v>161</v>
      </c>
      <c r="U715" s="12">
        <f t="shared" si="46"/>
        <v>5.9904517299191697E-2</v>
      </c>
      <c r="V715" s="12">
        <f t="shared" si="47"/>
        <v>4.4690421888354398E-2</v>
      </c>
      <c r="W715" s="12">
        <f t="shared" si="48"/>
        <v>29.993742866995383</v>
      </c>
      <c r="X715" s="12">
        <f t="shared" si="49"/>
        <v>500.69250566184087</v>
      </c>
      <c r="AA715" s="12"/>
      <c r="AD715" s="12" t="s">
        <v>290</v>
      </c>
      <c r="AE715" s="12" t="s">
        <v>363</v>
      </c>
      <c r="AF715" s="12" t="s">
        <v>364</v>
      </c>
      <c r="AG715" s="12" t="s">
        <v>365</v>
      </c>
      <c r="AH715" s="12" t="s">
        <v>366</v>
      </c>
      <c r="AI715" s="12" t="s">
        <v>367</v>
      </c>
      <c r="AJ715" s="12" t="s">
        <v>354</v>
      </c>
      <c r="AK715" s="12" t="s">
        <v>368</v>
      </c>
      <c r="AL715" s="12" t="s">
        <v>369</v>
      </c>
      <c r="AM715" s="12" t="s">
        <v>347</v>
      </c>
      <c r="AN715" s="12" t="s">
        <v>370</v>
      </c>
    </row>
    <row r="716" spans="1:40" ht="15" customHeight="1" x14ac:dyDescent="0.25">
      <c r="A716" s="12">
        <v>131720037</v>
      </c>
      <c r="B716" s="14" t="s">
        <v>579</v>
      </c>
      <c r="C716" s="15" t="s">
        <v>578</v>
      </c>
      <c r="D716" s="16" t="s">
        <v>177</v>
      </c>
      <c r="E716" s="15" t="s">
        <v>23</v>
      </c>
      <c r="F716" s="10">
        <v>49</v>
      </c>
      <c r="G716" s="17" t="s">
        <v>290</v>
      </c>
      <c r="H716" s="10" t="s">
        <v>75</v>
      </c>
      <c r="I716" s="15"/>
      <c r="J716" s="18" t="s">
        <v>245</v>
      </c>
      <c r="K716" s="12" t="s">
        <v>102</v>
      </c>
      <c r="L716" s="15">
        <v>45.074878300000002</v>
      </c>
      <c r="M716" s="15">
        <v>1.9232144</v>
      </c>
      <c r="N716" s="11">
        <v>41431.611111111102</v>
      </c>
      <c r="O716" s="6" t="s">
        <v>31</v>
      </c>
      <c r="P716" s="29">
        <v>6.66</v>
      </c>
      <c r="Q716" s="54" t="s">
        <v>161</v>
      </c>
      <c r="R716" s="15"/>
      <c r="S716" s="16" t="s">
        <v>601</v>
      </c>
      <c r="T716" s="53" t="s">
        <v>161</v>
      </c>
      <c r="U716" s="12">
        <f t="shared" si="46"/>
        <v>6.66</v>
      </c>
      <c r="V716" s="12">
        <f t="shared" si="47"/>
        <v>3.33</v>
      </c>
      <c r="W716" s="12">
        <f t="shared" si="48"/>
        <v>0.60060060060060061</v>
      </c>
      <c r="X716" s="12">
        <f t="shared" si="49"/>
        <v>9.0180270360450537E-2</v>
      </c>
      <c r="AA716" s="12"/>
      <c r="AD716" s="12" t="s">
        <v>290</v>
      </c>
      <c r="AE716" s="12" t="s">
        <v>363</v>
      </c>
      <c r="AF716" s="12" t="s">
        <v>364</v>
      </c>
      <c r="AG716" s="12" t="s">
        <v>365</v>
      </c>
      <c r="AH716" s="12" t="s">
        <v>366</v>
      </c>
      <c r="AI716" s="12" t="s">
        <v>367</v>
      </c>
      <c r="AJ716" s="12" t="s">
        <v>354</v>
      </c>
      <c r="AK716" s="12" t="s">
        <v>368</v>
      </c>
      <c r="AL716" s="12" t="s">
        <v>369</v>
      </c>
      <c r="AM716" s="12" t="s">
        <v>347</v>
      </c>
      <c r="AN716" s="12" t="s">
        <v>370</v>
      </c>
    </row>
    <row r="717" spans="1:40" ht="15" customHeight="1" x14ac:dyDescent="0.25">
      <c r="A717" s="15">
        <v>131720038</v>
      </c>
      <c r="B717" s="14" t="s">
        <v>579</v>
      </c>
      <c r="C717" s="15" t="s">
        <v>603</v>
      </c>
      <c r="D717" s="16" t="s">
        <v>177</v>
      </c>
      <c r="E717" s="15" t="s">
        <v>23</v>
      </c>
      <c r="F717" s="9">
        <v>48</v>
      </c>
      <c r="G717" s="17" t="s">
        <v>291</v>
      </c>
      <c r="H717" s="9" t="s">
        <v>8</v>
      </c>
      <c r="I717" s="15"/>
      <c r="J717" s="15"/>
      <c r="K717" s="15" t="s">
        <v>82</v>
      </c>
      <c r="L717" s="33">
        <v>45.083093900000001</v>
      </c>
      <c r="M717" s="33">
        <v>2.13853443</v>
      </c>
      <c r="N717" s="11">
        <v>41432.444444444402</v>
      </c>
      <c r="O717" s="7" t="s">
        <v>22</v>
      </c>
      <c r="P717" s="29">
        <v>1.2695229702618099E-4</v>
      </c>
      <c r="Q717" s="15">
        <v>5.1349026318213402E-5</v>
      </c>
      <c r="R717" s="15" t="s">
        <v>26</v>
      </c>
      <c r="S717" s="48" t="s">
        <v>161</v>
      </c>
      <c r="T717" s="53" t="s">
        <v>161</v>
      </c>
      <c r="U717" s="12">
        <f t="shared" si="46"/>
        <v>1.2695229702618099E-4</v>
      </c>
      <c r="V717" s="12">
        <f t="shared" si="47"/>
        <v>5.1349026318213402E-5</v>
      </c>
      <c r="W717" s="12">
        <f t="shared" si="48"/>
        <v>48147.765584677101</v>
      </c>
      <c r="X717" s="12">
        <f t="shared" si="49"/>
        <v>379258719.31838882</v>
      </c>
      <c r="AA717" s="12"/>
      <c r="AD717" s="12" t="s">
        <v>291</v>
      </c>
      <c r="AE717" s="12" t="s">
        <v>371</v>
      </c>
      <c r="AF717" s="12" t="s">
        <v>372</v>
      </c>
      <c r="AG717" s="12" t="s">
        <v>373</v>
      </c>
      <c r="AH717" s="12" t="s">
        <v>374</v>
      </c>
      <c r="AI717" s="12" t="s">
        <v>375</v>
      </c>
      <c r="AJ717" s="12" t="s">
        <v>376</v>
      </c>
      <c r="AK717" s="12" t="s">
        <v>368</v>
      </c>
      <c r="AL717" s="12">
        <v>17</v>
      </c>
      <c r="AM717" s="12" t="s">
        <v>377</v>
      </c>
      <c r="AN717" s="12" t="s">
        <v>378</v>
      </c>
    </row>
    <row r="718" spans="1:40" ht="15" customHeight="1" x14ac:dyDescent="0.25">
      <c r="A718" s="15">
        <v>131720038</v>
      </c>
      <c r="B718" s="14" t="s">
        <v>579</v>
      </c>
      <c r="C718" s="15" t="s">
        <v>603</v>
      </c>
      <c r="D718" s="16" t="s">
        <v>177</v>
      </c>
      <c r="E718" s="15" t="s">
        <v>23</v>
      </c>
      <c r="F718" s="9">
        <v>48</v>
      </c>
      <c r="G718" s="17" t="s">
        <v>291</v>
      </c>
      <c r="H718" s="9" t="s">
        <v>8</v>
      </c>
      <c r="I718" s="15"/>
      <c r="J718" s="15"/>
      <c r="K718" s="15" t="s">
        <v>82</v>
      </c>
      <c r="L718" s="33">
        <v>45.083093900000001</v>
      </c>
      <c r="M718" s="33">
        <v>2.13853443</v>
      </c>
      <c r="N718" s="11">
        <v>41432.444444444402</v>
      </c>
      <c r="O718" s="7" t="s">
        <v>28</v>
      </c>
      <c r="P718" s="29">
        <v>3.34735729119706E-3</v>
      </c>
      <c r="Q718" s="15">
        <v>1.4185845868165401E-3</v>
      </c>
      <c r="R718" s="15" t="s">
        <v>26</v>
      </c>
      <c r="S718" s="48" t="s">
        <v>161</v>
      </c>
      <c r="T718" s="53" t="s">
        <v>161</v>
      </c>
      <c r="U718" s="12">
        <f t="shared" si="46"/>
        <v>3.34735729119706E-3</v>
      </c>
      <c r="V718" s="12">
        <f t="shared" si="47"/>
        <v>1.4185845868165401E-3</v>
      </c>
      <c r="W718" s="12">
        <f t="shared" si="48"/>
        <v>1663.3804658841991</v>
      </c>
      <c r="X718" s="12">
        <f t="shared" si="49"/>
        <v>496923.48954161152</v>
      </c>
      <c r="AA718" s="12"/>
      <c r="AD718" s="12" t="s">
        <v>291</v>
      </c>
      <c r="AE718" s="12" t="s">
        <v>371</v>
      </c>
      <c r="AF718" s="12" t="s">
        <v>372</v>
      </c>
      <c r="AG718" s="12" t="s">
        <v>373</v>
      </c>
      <c r="AH718" s="12" t="s">
        <v>374</v>
      </c>
      <c r="AI718" s="12" t="s">
        <v>375</v>
      </c>
      <c r="AJ718" s="12" t="s">
        <v>376</v>
      </c>
      <c r="AK718" s="12" t="s">
        <v>368</v>
      </c>
      <c r="AL718" s="12">
        <v>17</v>
      </c>
      <c r="AM718" s="12" t="s">
        <v>377</v>
      </c>
      <c r="AN718" s="12" t="s">
        <v>378</v>
      </c>
    </row>
    <row r="719" spans="1:40" ht="15" customHeight="1" x14ac:dyDescent="0.25">
      <c r="A719" s="12">
        <v>131720038</v>
      </c>
      <c r="B719" s="14" t="s">
        <v>579</v>
      </c>
      <c r="C719" s="15" t="s">
        <v>603</v>
      </c>
      <c r="D719" s="16" t="s">
        <v>177</v>
      </c>
      <c r="E719" s="15" t="s">
        <v>23</v>
      </c>
      <c r="F719" s="10">
        <v>48</v>
      </c>
      <c r="G719" s="17" t="s">
        <v>291</v>
      </c>
      <c r="H719" s="10" t="s">
        <v>8</v>
      </c>
      <c r="K719" s="12" t="s">
        <v>82</v>
      </c>
      <c r="L719" s="33">
        <v>45.083093900000001</v>
      </c>
      <c r="M719" s="33">
        <v>2.13853443</v>
      </c>
      <c r="N719" s="11">
        <v>41432.444444444402</v>
      </c>
      <c r="O719" s="6" t="s">
        <v>25</v>
      </c>
      <c r="P719" s="29">
        <v>1.2044883615753999E-2</v>
      </c>
      <c r="Q719" s="12">
        <v>6.1013284280946201E-3</v>
      </c>
      <c r="R719" s="15" t="s">
        <v>26</v>
      </c>
      <c r="S719" s="48" t="s">
        <v>161</v>
      </c>
      <c r="T719" s="53" t="s">
        <v>161</v>
      </c>
      <c r="U719" s="12">
        <f t="shared" si="46"/>
        <v>1.2044883615753999E-2</v>
      </c>
      <c r="V719" s="12">
        <f t="shared" si="47"/>
        <v>6.1013284280946201E-3</v>
      </c>
      <c r="W719" s="12">
        <f t="shared" si="48"/>
        <v>323.55923616154655</v>
      </c>
      <c r="X719" s="12">
        <f t="shared" si="49"/>
        <v>26862.794733719977</v>
      </c>
      <c r="AA719" s="12"/>
      <c r="AD719" s="12" t="s">
        <v>291</v>
      </c>
      <c r="AE719" s="12" t="s">
        <v>371</v>
      </c>
      <c r="AF719" s="12" t="s">
        <v>372</v>
      </c>
      <c r="AG719" s="12" t="s">
        <v>373</v>
      </c>
      <c r="AH719" s="12" t="s">
        <v>374</v>
      </c>
      <c r="AI719" s="12" t="s">
        <v>375</v>
      </c>
      <c r="AJ719" s="12" t="s">
        <v>376</v>
      </c>
      <c r="AK719" s="12" t="s">
        <v>368</v>
      </c>
      <c r="AL719" s="12">
        <v>17</v>
      </c>
      <c r="AM719" s="12" t="s">
        <v>377</v>
      </c>
      <c r="AN719" s="12" t="s">
        <v>378</v>
      </c>
    </row>
    <row r="720" spans="1:40" ht="15" customHeight="1" x14ac:dyDescent="0.25">
      <c r="A720" s="12">
        <v>131720038</v>
      </c>
      <c r="B720" s="14" t="s">
        <v>579</v>
      </c>
      <c r="C720" s="15" t="s">
        <v>603</v>
      </c>
      <c r="D720" s="16" t="s">
        <v>177</v>
      </c>
      <c r="E720" s="15" t="s">
        <v>23</v>
      </c>
      <c r="F720" s="10">
        <v>48</v>
      </c>
      <c r="G720" s="17" t="s">
        <v>291</v>
      </c>
      <c r="H720" s="10" t="s">
        <v>8</v>
      </c>
      <c r="K720" s="12" t="s">
        <v>82</v>
      </c>
      <c r="L720" s="33">
        <v>45.083093900000001</v>
      </c>
      <c r="M720" s="33">
        <v>2.13853443</v>
      </c>
      <c r="N720" s="11">
        <v>41432.444444444402</v>
      </c>
      <c r="O720" s="6" t="s">
        <v>27</v>
      </c>
      <c r="P720" s="29">
        <v>5.1773752288091598E-2</v>
      </c>
      <c r="Q720" s="12">
        <v>4.37638815468342E-2</v>
      </c>
      <c r="R720" s="15" t="s">
        <v>26</v>
      </c>
      <c r="S720" s="48" t="s">
        <v>161</v>
      </c>
      <c r="T720" s="53" t="s">
        <v>161</v>
      </c>
      <c r="U720" s="12">
        <f t="shared" si="46"/>
        <v>5.1773752288091598E-2</v>
      </c>
      <c r="V720" s="12">
        <f t="shared" si="47"/>
        <v>4.37638815468342E-2</v>
      </c>
      <c r="W720" s="12">
        <f t="shared" si="48"/>
        <v>27.031987237550645</v>
      </c>
      <c r="X720" s="12">
        <f t="shared" si="49"/>
        <v>522.11759903228483</v>
      </c>
      <c r="AA720" s="12"/>
      <c r="AD720" s="12" t="s">
        <v>291</v>
      </c>
      <c r="AE720" s="12" t="s">
        <v>371</v>
      </c>
      <c r="AF720" s="12" t="s">
        <v>372</v>
      </c>
      <c r="AG720" s="12" t="s">
        <v>373</v>
      </c>
      <c r="AH720" s="12" t="s">
        <v>374</v>
      </c>
      <c r="AI720" s="12" t="s">
        <v>375</v>
      </c>
      <c r="AJ720" s="12" t="s">
        <v>376</v>
      </c>
      <c r="AK720" s="12" t="s">
        <v>368</v>
      </c>
      <c r="AL720" s="12">
        <v>17</v>
      </c>
      <c r="AM720" s="12" t="s">
        <v>377</v>
      </c>
      <c r="AN720" s="12" t="s">
        <v>378</v>
      </c>
    </row>
    <row r="721" spans="1:40" ht="15" customHeight="1" x14ac:dyDescent="0.25">
      <c r="A721" s="12">
        <v>131720038</v>
      </c>
      <c r="B721" s="14" t="s">
        <v>579</v>
      </c>
      <c r="C721" s="15" t="s">
        <v>603</v>
      </c>
      <c r="D721" s="16" t="s">
        <v>177</v>
      </c>
      <c r="E721" s="15" t="s">
        <v>23</v>
      </c>
      <c r="F721" s="10">
        <v>48</v>
      </c>
      <c r="G721" s="17" t="s">
        <v>291</v>
      </c>
      <c r="H721" s="10" t="s">
        <v>8</v>
      </c>
      <c r="K721" s="12" t="s">
        <v>82</v>
      </c>
      <c r="L721" s="12">
        <v>45.083093900000001</v>
      </c>
      <c r="M721" s="12">
        <v>2.13853443</v>
      </c>
      <c r="N721" s="11">
        <v>41432.444444444402</v>
      </c>
      <c r="O721" s="6" t="s">
        <v>31</v>
      </c>
      <c r="P721" s="29">
        <v>6.92</v>
      </c>
      <c r="Q721" s="54" t="s">
        <v>161</v>
      </c>
      <c r="R721" s="15"/>
      <c r="S721" s="16" t="s">
        <v>601</v>
      </c>
      <c r="T721" s="53" t="s">
        <v>161</v>
      </c>
      <c r="U721" s="12">
        <f t="shared" si="46"/>
        <v>6.92</v>
      </c>
      <c r="V721" s="12">
        <f t="shared" si="47"/>
        <v>3.46</v>
      </c>
      <c r="W721" s="12">
        <f t="shared" si="48"/>
        <v>0.57803468208092479</v>
      </c>
      <c r="X721" s="12">
        <f t="shared" si="49"/>
        <v>8.3531023422098963E-2</v>
      </c>
      <c r="AA721" s="12"/>
      <c r="AD721" s="12" t="s">
        <v>291</v>
      </c>
      <c r="AE721" s="12" t="s">
        <v>371</v>
      </c>
      <c r="AF721" s="12" t="s">
        <v>372</v>
      </c>
      <c r="AG721" s="12" t="s">
        <v>373</v>
      </c>
      <c r="AH721" s="12" t="s">
        <v>374</v>
      </c>
      <c r="AI721" s="12" t="s">
        <v>375</v>
      </c>
      <c r="AJ721" s="12" t="s">
        <v>376</v>
      </c>
      <c r="AK721" s="12" t="s">
        <v>368</v>
      </c>
      <c r="AL721" s="12">
        <v>17</v>
      </c>
      <c r="AM721" s="12" t="s">
        <v>377</v>
      </c>
      <c r="AN721" s="12" t="s">
        <v>378</v>
      </c>
    </row>
    <row r="722" spans="1:40" ht="15" customHeight="1" x14ac:dyDescent="0.25">
      <c r="A722" s="15">
        <v>131720039</v>
      </c>
      <c r="B722" s="14" t="s">
        <v>579</v>
      </c>
      <c r="C722" s="15" t="s">
        <v>578</v>
      </c>
      <c r="D722" s="16" t="s">
        <v>177</v>
      </c>
      <c r="E722" s="15" t="s">
        <v>23</v>
      </c>
      <c r="F722" s="9">
        <v>53</v>
      </c>
      <c r="G722" s="17" t="s">
        <v>292</v>
      </c>
      <c r="H722" s="9" t="s">
        <v>75</v>
      </c>
      <c r="I722" s="15"/>
      <c r="J722" s="18" t="s">
        <v>245</v>
      </c>
      <c r="K722" s="15" t="s">
        <v>100</v>
      </c>
      <c r="L722" s="42">
        <v>44.908357799999997</v>
      </c>
      <c r="M722" s="42">
        <v>1.8102925999999999</v>
      </c>
      <c r="N722" s="11">
        <v>41431.701388888898</v>
      </c>
      <c r="O722" s="7" t="s">
        <v>22</v>
      </c>
      <c r="P722" s="29">
        <v>7.2420286005323904E-5</v>
      </c>
      <c r="Q722" s="15">
        <v>5.0880083003724202E-5</v>
      </c>
      <c r="R722" s="15" t="s">
        <v>26</v>
      </c>
      <c r="S722" s="48" t="s">
        <v>161</v>
      </c>
      <c r="T722" s="53" t="s">
        <v>161</v>
      </c>
      <c r="U722" s="12">
        <f t="shared" si="46"/>
        <v>7.2420286005323904E-5</v>
      </c>
      <c r="V722" s="12">
        <f t="shared" si="47"/>
        <v>5.0880083003724202E-5</v>
      </c>
      <c r="W722" s="12">
        <f t="shared" si="48"/>
        <v>27974.646890213327</v>
      </c>
      <c r="X722" s="12">
        <f t="shared" si="49"/>
        <v>386281916.75681591</v>
      </c>
      <c r="AA722" s="12"/>
      <c r="AD722" s="12" t="s">
        <v>292</v>
      </c>
      <c r="AE722" s="12" t="s">
        <v>349</v>
      </c>
      <c r="AF722" s="12" t="s">
        <v>350</v>
      </c>
      <c r="AG722" s="12" t="s">
        <v>351</v>
      </c>
      <c r="AH722" s="12" t="s">
        <v>352</v>
      </c>
      <c r="AI722" s="12" t="s">
        <v>353</v>
      </c>
      <c r="AJ722" s="12" t="s">
        <v>354</v>
      </c>
      <c r="AK722" s="12" t="s">
        <v>355</v>
      </c>
      <c r="AL722" s="12" t="s">
        <v>356</v>
      </c>
      <c r="AM722" s="12" t="s">
        <v>347</v>
      </c>
      <c r="AN722" s="12" t="s">
        <v>357</v>
      </c>
    </row>
    <row r="723" spans="1:40" ht="15" customHeight="1" x14ac:dyDescent="0.25">
      <c r="A723" s="15">
        <v>131720037</v>
      </c>
      <c r="B723" s="14" t="s">
        <v>579</v>
      </c>
      <c r="C723" s="15" t="s">
        <v>578</v>
      </c>
      <c r="D723" s="16" t="s">
        <v>177</v>
      </c>
      <c r="E723" s="15" t="s">
        <v>23</v>
      </c>
      <c r="F723" s="9">
        <v>49</v>
      </c>
      <c r="G723" s="17" t="s">
        <v>290</v>
      </c>
      <c r="H723" s="9" t="s">
        <v>75</v>
      </c>
      <c r="I723" s="15"/>
      <c r="J723" s="26" t="s">
        <v>245</v>
      </c>
      <c r="K723" s="15" t="s">
        <v>102</v>
      </c>
      <c r="L723" s="15">
        <v>45.074878300000002</v>
      </c>
      <c r="M723" s="15">
        <v>1.9232144</v>
      </c>
      <c r="N723" s="11">
        <v>41431.611111111102</v>
      </c>
      <c r="O723" s="6" t="s">
        <v>16</v>
      </c>
      <c r="P723" s="19">
        <v>1.6E-2</v>
      </c>
      <c r="Q723" s="54" t="s">
        <v>161</v>
      </c>
      <c r="R723" s="19" t="s">
        <v>26</v>
      </c>
      <c r="S723" s="16" t="s">
        <v>601</v>
      </c>
      <c r="T723" s="53" t="s">
        <v>161</v>
      </c>
      <c r="U723" s="12">
        <f t="shared" si="46"/>
        <v>1.6E-2</v>
      </c>
      <c r="V723" s="12">
        <f t="shared" si="47"/>
        <v>8.0000000000000002E-3</v>
      </c>
      <c r="W723" s="12">
        <f t="shared" si="48"/>
        <v>250.00000000000003</v>
      </c>
      <c r="X723" s="12">
        <f t="shared" si="49"/>
        <v>15625</v>
      </c>
      <c r="AA723" s="12"/>
    </row>
    <row r="724" spans="1:40" ht="15" customHeight="1" x14ac:dyDescent="0.25">
      <c r="A724" s="12">
        <v>131720038</v>
      </c>
      <c r="B724" s="14" t="s">
        <v>579</v>
      </c>
      <c r="C724" s="15" t="s">
        <v>603</v>
      </c>
      <c r="D724" s="16" t="s">
        <v>177</v>
      </c>
      <c r="E724" s="15" t="s">
        <v>23</v>
      </c>
      <c r="F724" s="10">
        <v>48</v>
      </c>
      <c r="G724" s="17" t="s">
        <v>291</v>
      </c>
      <c r="H724" s="10" t="s">
        <v>8</v>
      </c>
      <c r="J724" s="22"/>
      <c r="K724" s="12" t="s">
        <v>82</v>
      </c>
      <c r="L724" s="33">
        <v>45.083093900000001</v>
      </c>
      <c r="M724" s="33">
        <v>2.13853443</v>
      </c>
      <c r="N724" s="11">
        <v>41432.444444444402</v>
      </c>
      <c r="O724" s="6" t="s">
        <v>16</v>
      </c>
      <c r="P724" s="29">
        <v>1.2E-2</v>
      </c>
      <c r="Q724" s="54" t="s">
        <v>161</v>
      </c>
      <c r="R724" s="19" t="s">
        <v>26</v>
      </c>
      <c r="S724" s="16" t="s">
        <v>601</v>
      </c>
      <c r="T724" s="53" t="s">
        <v>161</v>
      </c>
      <c r="U724" s="12">
        <f t="shared" si="46"/>
        <v>1.2E-2</v>
      </c>
      <c r="V724" s="12">
        <f t="shared" si="47"/>
        <v>6.0000000000000001E-3</v>
      </c>
      <c r="W724" s="12">
        <f t="shared" si="48"/>
        <v>333.33333333333331</v>
      </c>
      <c r="X724" s="12">
        <f t="shared" si="49"/>
        <v>27777.777777777777</v>
      </c>
      <c r="AA724" s="12"/>
      <c r="AD724" s="12" t="s">
        <v>291</v>
      </c>
      <c r="AE724" s="12" t="s">
        <v>371</v>
      </c>
      <c r="AF724" s="12" t="s">
        <v>372</v>
      </c>
      <c r="AG724" s="12" t="s">
        <v>373</v>
      </c>
      <c r="AH724" s="12" t="s">
        <v>374</v>
      </c>
      <c r="AI724" s="12" t="s">
        <v>375</v>
      </c>
      <c r="AJ724" s="12" t="s">
        <v>376</v>
      </c>
      <c r="AK724" s="12" t="s">
        <v>368</v>
      </c>
      <c r="AL724" s="12">
        <v>17</v>
      </c>
      <c r="AM724" s="12" t="s">
        <v>377</v>
      </c>
      <c r="AN724" s="12" t="s">
        <v>378</v>
      </c>
    </row>
    <row r="725" spans="1:40" ht="15" customHeight="1" x14ac:dyDescent="0.25">
      <c r="A725" s="15">
        <v>131720039</v>
      </c>
      <c r="B725" s="14" t="s">
        <v>579</v>
      </c>
      <c r="C725" s="15" t="s">
        <v>578</v>
      </c>
      <c r="D725" s="16" t="s">
        <v>177</v>
      </c>
      <c r="E725" s="15" t="s">
        <v>23</v>
      </c>
      <c r="F725" s="9">
        <v>53</v>
      </c>
      <c r="G725" s="17" t="s">
        <v>292</v>
      </c>
      <c r="H725" s="9" t="s">
        <v>75</v>
      </c>
      <c r="I725" s="15"/>
      <c r="J725" s="18" t="s">
        <v>245</v>
      </c>
      <c r="K725" s="15" t="s">
        <v>100</v>
      </c>
      <c r="L725" s="42">
        <v>44.908357799999997</v>
      </c>
      <c r="M725" s="42">
        <v>1.8102925999999999</v>
      </c>
      <c r="N725" s="11">
        <v>41431.701388888898</v>
      </c>
      <c r="O725" s="7" t="s">
        <v>28</v>
      </c>
      <c r="P725" s="29">
        <v>2.05788703204512E-3</v>
      </c>
      <c r="Q725" s="15">
        <v>1.4690488586434701E-3</v>
      </c>
      <c r="R725" s="15" t="s">
        <v>26</v>
      </c>
      <c r="S725" s="48" t="s">
        <v>161</v>
      </c>
      <c r="T725" s="53" t="s">
        <v>161</v>
      </c>
      <c r="U725" s="12">
        <f t="shared" si="46"/>
        <v>2.05788703204512E-3</v>
      </c>
      <c r="V725" s="12">
        <f t="shared" si="47"/>
        <v>1.4690488586434701E-3</v>
      </c>
      <c r="W725" s="12">
        <f t="shared" si="48"/>
        <v>953.56225115265772</v>
      </c>
      <c r="X725" s="12">
        <f t="shared" si="49"/>
        <v>463369.58069316921</v>
      </c>
      <c r="AA725" s="12"/>
      <c r="AD725" s="12" t="s">
        <v>292</v>
      </c>
      <c r="AE725" s="12" t="s">
        <v>349</v>
      </c>
      <c r="AF725" s="12" t="s">
        <v>350</v>
      </c>
      <c r="AG725" s="12" t="s">
        <v>351</v>
      </c>
      <c r="AH725" s="12" t="s">
        <v>352</v>
      </c>
      <c r="AI725" s="12" t="s">
        <v>353</v>
      </c>
      <c r="AJ725" s="12" t="s">
        <v>354</v>
      </c>
      <c r="AK725" s="12" t="s">
        <v>355</v>
      </c>
      <c r="AL725" s="12" t="s">
        <v>356</v>
      </c>
      <c r="AM725" s="12" t="s">
        <v>347</v>
      </c>
      <c r="AN725" s="12" t="s">
        <v>357</v>
      </c>
    </row>
    <row r="726" spans="1:40" ht="15" customHeight="1" x14ac:dyDescent="0.25">
      <c r="A726" s="15">
        <v>131720039</v>
      </c>
      <c r="B726" s="14" t="s">
        <v>579</v>
      </c>
      <c r="C726" s="15" t="s">
        <v>578</v>
      </c>
      <c r="D726" s="16" t="s">
        <v>177</v>
      </c>
      <c r="E726" s="15" t="s">
        <v>23</v>
      </c>
      <c r="F726" s="9">
        <v>53</v>
      </c>
      <c r="G726" s="17" t="s">
        <v>292</v>
      </c>
      <c r="H726" s="9" t="s">
        <v>75</v>
      </c>
      <c r="I726" s="15"/>
      <c r="J726" s="18" t="s">
        <v>245</v>
      </c>
      <c r="K726" s="15" t="s">
        <v>100</v>
      </c>
      <c r="L726" s="42">
        <v>44.908357799999997</v>
      </c>
      <c r="M726" s="42">
        <v>1.8102925999999999</v>
      </c>
      <c r="N726" s="11">
        <v>41431.701388888898</v>
      </c>
      <c r="O726" s="7" t="s">
        <v>25</v>
      </c>
      <c r="P726" s="29">
        <v>1.0999999999999999E-2</v>
      </c>
      <c r="Q726" s="54" t="s">
        <v>161</v>
      </c>
      <c r="R726" s="15" t="s">
        <v>26</v>
      </c>
      <c r="S726" s="16" t="s">
        <v>601</v>
      </c>
      <c r="T726" s="53" t="s">
        <v>161</v>
      </c>
      <c r="U726" s="12">
        <f t="shared" si="46"/>
        <v>1.0999999999999999E-2</v>
      </c>
      <c r="V726" s="12">
        <f t="shared" si="47"/>
        <v>5.4999999999999997E-3</v>
      </c>
      <c r="W726" s="12">
        <f t="shared" si="48"/>
        <v>363.63636363636368</v>
      </c>
      <c r="X726" s="12">
        <f t="shared" si="49"/>
        <v>33057.851239669428</v>
      </c>
      <c r="AA726" s="12"/>
      <c r="AD726" s="12" t="s">
        <v>292</v>
      </c>
      <c r="AE726" s="12" t="s">
        <v>349</v>
      </c>
      <c r="AF726" s="12" t="s">
        <v>350</v>
      </c>
      <c r="AG726" s="12" t="s">
        <v>351</v>
      </c>
      <c r="AH726" s="12" t="s">
        <v>352</v>
      </c>
      <c r="AI726" s="12" t="s">
        <v>353</v>
      </c>
      <c r="AJ726" s="12" t="s">
        <v>354</v>
      </c>
      <c r="AK726" s="12" t="s">
        <v>355</v>
      </c>
      <c r="AL726" s="12" t="s">
        <v>356</v>
      </c>
      <c r="AM726" s="12" t="s">
        <v>347</v>
      </c>
      <c r="AN726" s="12" t="s">
        <v>357</v>
      </c>
    </row>
    <row r="727" spans="1:40" ht="15" customHeight="1" x14ac:dyDescent="0.25">
      <c r="A727" s="15">
        <v>131720039</v>
      </c>
      <c r="B727" s="14" t="s">
        <v>579</v>
      </c>
      <c r="C727" s="15" t="s">
        <v>578</v>
      </c>
      <c r="D727" s="16" t="s">
        <v>177</v>
      </c>
      <c r="E727" s="15" t="s">
        <v>23</v>
      </c>
      <c r="F727" s="9">
        <v>53</v>
      </c>
      <c r="G727" s="17" t="s">
        <v>292</v>
      </c>
      <c r="H727" s="9" t="s">
        <v>75</v>
      </c>
      <c r="I727" s="15"/>
      <c r="J727" s="18" t="s">
        <v>245</v>
      </c>
      <c r="K727" s="15" t="s">
        <v>100</v>
      </c>
      <c r="L727" s="42">
        <v>44.908357799999997</v>
      </c>
      <c r="M727" s="42">
        <v>1.8102925999999999</v>
      </c>
      <c r="N727" s="11">
        <v>41431.701388888898</v>
      </c>
      <c r="O727" s="7" t="s">
        <v>27</v>
      </c>
      <c r="P727" s="29">
        <v>4.7231776915862403E-2</v>
      </c>
      <c r="Q727" s="12">
        <v>4.2119928466677899E-2</v>
      </c>
      <c r="R727" s="15" t="s">
        <v>26</v>
      </c>
      <c r="S727" s="48" t="s">
        <v>161</v>
      </c>
      <c r="T727" s="53" t="s">
        <v>161</v>
      </c>
      <c r="U727" s="12">
        <f t="shared" si="46"/>
        <v>4.7231776915862403E-2</v>
      </c>
      <c r="V727" s="12">
        <f t="shared" si="47"/>
        <v>4.2119928466677899E-2</v>
      </c>
      <c r="W727" s="12">
        <f t="shared" si="48"/>
        <v>26.623125210136259</v>
      </c>
      <c r="X727" s="12">
        <f t="shared" si="49"/>
        <v>563.6697780302037</v>
      </c>
      <c r="AA727" s="12"/>
      <c r="AD727" s="12" t="s">
        <v>292</v>
      </c>
      <c r="AE727" s="12" t="s">
        <v>349</v>
      </c>
      <c r="AF727" s="12" t="s">
        <v>350</v>
      </c>
      <c r="AG727" s="12" t="s">
        <v>351</v>
      </c>
      <c r="AH727" s="12" t="s">
        <v>352</v>
      </c>
      <c r="AI727" s="12" t="s">
        <v>353</v>
      </c>
      <c r="AJ727" s="12" t="s">
        <v>354</v>
      </c>
      <c r="AK727" s="12" t="s">
        <v>355</v>
      </c>
      <c r="AL727" s="12" t="s">
        <v>356</v>
      </c>
      <c r="AM727" s="12" t="s">
        <v>347</v>
      </c>
      <c r="AN727" s="12" t="s">
        <v>357</v>
      </c>
    </row>
    <row r="728" spans="1:40" ht="15" customHeight="1" x14ac:dyDescent="0.25">
      <c r="A728" s="15">
        <v>131720039</v>
      </c>
      <c r="B728" s="14" t="s">
        <v>579</v>
      </c>
      <c r="C728" s="15" t="s">
        <v>578</v>
      </c>
      <c r="D728" s="16" t="s">
        <v>177</v>
      </c>
      <c r="E728" s="15" t="s">
        <v>23</v>
      </c>
      <c r="F728" s="9">
        <v>53</v>
      </c>
      <c r="G728" s="17" t="s">
        <v>292</v>
      </c>
      <c r="H728" s="9" t="s">
        <v>75</v>
      </c>
      <c r="I728" s="15"/>
      <c r="J728" s="18" t="s">
        <v>245</v>
      </c>
      <c r="K728" s="15" t="s">
        <v>100</v>
      </c>
      <c r="L728" s="42">
        <v>44.908357799999997</v>
      </c>
      <c r="M728" s="42">
        <v>1.8102925999999999</v>
      </c>
      <c r="N728" s="11">
        <v>41431.701388888898</v>
      </c>
      <c r="O728" s="7" t="s">
        <v>31</v>
      </c>
      <c r="P728" s="29">
        <v>6.71</v>
      </c>
      <c r="Q728" s="54" t="s">
        <v>161</v>
      </c>
      <c r="R728" s="15"/>
      <c r="S728" s="16" t="s">
        <v>601</v>
      </c>
      <c r="T728" s="53" t="s">
        <v>161</v>
      </c>
      <c r="U728" s="12">
        <f t="shared" si="46"/>
        <v>6.71</v>
      </c>
      <c r="V728" s="12">
        <f t="shared" si="47"/>
        <v>3.355</v>
      </c>
      <c r="W728" s="12">
        <f t="shared" si="48"/>
        <v>0.5961251862891207</v>
      </c>
      <c r="X728" s="12">
        <f t="shared" si="49"/>
        <v>8.8841309432059729E-2</v>
      </c>
      <c r="AA728" s="12"/>
      <c r="AD728" s="12" t="s">
        <v>292</v>
      </c>
      <c r="AE728" s="12" t="s">
        <v>349</v>
      </c>
      <c r="AF728" s="12" t="s">
        <v>350</v>
      </c>
      <c r="AG728" s="12" t="s">
        <v>351</v>
      </c>
      <c r="AH728" s="12" t="s">
        <v>352</v>
      </c>
      <c r="AI728" s="12" t="s">
        <v>353</v>
      </c>
      <c r="AJ728" s="12" t="s">
        <v>354</v>
      </c>
      <c r="AK728" s="12" t="s">
        <v>355</v>
      </c>
      <c r="AL728" s="12" t="s">
        <v>356</v>
      </c>
      <c r="AM728" s="12" t="s">
        <v>347</v>
      </c>
      <c r="AN728" s="12" t="s">
        <v>357</v>
      </c>
    </row>
    <row r="729" spans="1:40" ht="15" customHeight="1" x14ac:dyDescent="0.25">
      <c r="A729" s="15">
        <v>131720040</v>
      </c>
      <c r="B729" s="14" t="s">
        <v>579</v>
      </c>
      <c r="C729" s="15" t="s">
        <v>603</v>
      </c>
      <c r="D729" s="16" t="s">
        <v>177</v>
      </c>
      <c r="E729" s="15" t="s">
        <v>23</v>
      </c>
      <c r="F729" s="9" t="s">
        <v>83</v>
      </c>
      <c r="G729" s="17" t="s">
        <v>293</v>
      </c>
      <c r="H729" s="9" t="s">
        <v>75</v>
      </c>
      <c r="I729" s="26" t="s">
        <v>324</v>
      </c>
      <c r="J729" s="18" t="s">
        <v>245</v>
      </c>
      <c r="K729" s="15" t="s">
        <v>84</v>
      </c>
      <c r="L729">
        <v>45.442526299999997</v>
      </c>
      <c r="M729">
        <v>2.5067313000000002</v>
      </c>
      <c r="N729" s="11">
        <v>41429.520833333299</v>
      </c>
      <c r="O729" s="7" t="s">
        <v>22</v>
      </c>
      <c r="P729" s="29">
        <v>6.0000000000000002E-5</v>
      </c>
      <c r="Q729" s="54" t="s">
        <v>161</v>
      </c>
      <c r="R729" s="15" t="s">
        <v>26</v>
      </c>
      <c r="S729" s="16" t="s">
        <v>601</v>
      </c>
      <c r="T729" s="53" t="s">
        <v>161</v>
      </c>
      <c r="U729" s="12">
        <f t="shared" si="46"/>
        <v>6.0000000000000002E-5</v>
      </c>
      <c r="V729" s="12">
        <f t="shared" si="47"/>
        <v>3.0000000000000001E-5</v>
      </c>
      <c r="W729" s="12">
        <f t="shared" si="48"/>
        <v>66666.666666666672</v>
      </c>
      <c r="X729" s="12">
        <f t="shared" si="49"/>
        <v>1111111111.1111112</v>
      </c>
      <c r="AA729" s="12"/>
      <c r="AD729" s="12" t="s">
        <v>293</v>
      </c>
      <c r="AE729" s="12" t="s">
        <v>525</v>
      </c>
      <c r="AF729" s="12" t="s">
        <v>526</v>
      </c>
      <c r="AG729" s="12" t="s">
        <v>351</v>
      </c>
      <c r="AH729" s="12" t="s">
        <v>352</v>
      </c>
      <c r="AI729" s="12" t="s">
        <v>353</v>
      </c>
      <c r="AJ729" s="12" t="s">
        <v>354</v>
      </c>
      <c r="AK729" s="12" t="s">
        <v>355</v>
      </c>
      <c r="AL729" s="12" t="s">
        <v>356</v>
      </c>
      <c r="AM729" s="12" t="s">
        <v>347</v>
      </c>
      <c r="AN729" s="12" t="s">
        <v>527</v>
      </c>
    </row>
    <row r="730" spans="1:40" ht="15" customHeight="1" x14ac:dyDescent="0.25">
      <c r="A730" s="15">
        <v>131720040</v>
      </c>
      <c r="B730" s="14" t="s">
        <v>579</v>
      </c>
      <c r="C730" s="15" t="s">
        <v>603</v>
      </c>
      <c r="D730" s="16" t="s">
        <v>177</v>
      </c>
      <c r="E730" s="15" t="s">
        <v>23</v>
      </c>
      <c r="F730" s="9" t="s">
        <v>83</v>
      </c>
      <c r="G730" s="17" t="s">
        <v>293</v>
      </c>
      <c r="H730" s="9" t="s">
        <v>75</v>
      </c>
      <c r="I730" s="26" t="s">
        <v>324</v>
      </c>
      <c r="J730" s="18" t="s">
        <v>245</v>
      </c>
      <c r="K730" s="15" t="s">
        <v>84</v>
      </c>
      <c r="L730">
        <v>45.442526299999997</v>
      </c>
      <c r="M730">
        <v>2.5067313000000002</v>
      </c>
      <c r="N730" s="11">
        <v>41429.520833333299</v>
      </c>
      <c r="O730" s="7" t="s">
        <v>28</v>
      </c>
      <c r="P730" s="29">
        <v>2.5999999999999999E-3</v>
      </c>
      <c r="Q730" s="54" t="s">
        <v>161</v>
      </c>
      <c r="R730" s="15" t="s">
        <v>26</v>
      </c>
      <c r="S730" s="16" t="s">
        <v>601</v>
      </c>
      <c r="T730" s="53" t="s">
        <v>161</v>
      </c>
      <c r="U730" s="12">
        <f t="shared" si="46"/>
        <v>2.5999999999999999E-3</v>
      </c>
      <c r="V730" s="12">
        <f t="shared" si="47"/>
        <v>1.2999999999999999E-3</v>
      </c>
      <c r="W730" s="12">
        <f t="shared" si="48"/>
        <v>1538.4615384615386</v>
      </c>
      <c r="X730" s="12">
        <f t="shared" si="49"/>
        <v>591715.97633136099</v>
      </c>
      <c r="AA730" s="12"/>
      <c r="AD730" s="12" t="s">
        <v>293</v>
      </c>
      <c r="AE730" s="12" t="s">
        <v>525</v>
      </c>
      <c r="AF730" s="12" t="s">
        <v>526</v>
      </c>
      <c r="AG730" s="12" t="s">
        <v>351</v>
      </c>
      <c r="AH730" s="12" t="s">
        <v>352</v>
      </c>
      <c r="AI730" s="12" t="s">
        <v>353</v>
      </c>
      <c r="AJ730" s="12" t="s">
        <v>354</v>
      </c>
      <c r="AK730" s="12" t="s">
        <v>355</v>
      </c>
      <c r="AL730" s="12" t="s">
        <v>356</v>
      </c>
      <c r="AM730" s="12" t="s">
        <v>347</v>
      </c>
      <c r="AN730" s="12" t="s">
        <v>527</v>
      </c>
    </row>
    <row r="731" spans="1:40" ht="15" customHeight="1" x14ac:dyDescent="0.25">
      <c r="A731" s="12">
        <v>131720040</v>
      </c>
      <c r="B731" s="14" t="s">
        <v>579</v>
      </c>
      <c r="C731" s="15" t="s">
        <v>603</v>
      </c>
      <c r="D731" s="16" t="s">
        <v>177</v>
      </c>
      <c r="E731" s="15" t="s">
        <v>23</v>
      </c>
      <c r="F731" s="10" t="s">
        <v>83</v>
      </c>
      <c r="G731" s="17" t="s">
        <v>293</v>
      </c>
      <c r="H731" s="10" t="s">
        <v>75</v>
      </c>
      <c r="I731" s="26" t="s">
        <v>324</v>
      </c>
      <c r="J731" s="18" t="s">
        <v>245</v>
      </c>
      <c r="K731" s="12" t="s">
        <v>84</v>
      </c>
      <c r="L731">
        <v>45.442526299999997</v>
      </c>
      <c r="M731">
        <v>2.5067313000000002</v>
      </c>
      <c r="N731" s="11">
        <v>41429.520833333299</v>
      </c>
      <c r="O731" s="6" t="s">
        <v>25</v>
      </c>
      <c r="P731" s="29">
        <v>1.2140713325549E-2</v>
      </c>
      <c r="Q731" s="12">
        <v>6.3699626505814696E-3</v>
      </c>
      <c r="R731" s="15" t="s">
        <v>26</v>
      </c>
      <c r="S731" s="48" t="s">
        <v>161</v>
      </c>
      <c r="T731" s="53" t="s">
        <v>161</v>
      </c>
      <c r="U731" s="12">
        <f t="shared" si="46"/>
        <v>1.2140713325549E-2</v>
      </c>
      <c r="V731" s="12">
        <f t="shared" si="47"/>
        <v>6.3699626505814696E-3</v>
      </c>
      <c r="W731" s="12">
        <f t="shared" si="48"/>
        <v>299.2060925512543</v>
      </c>
      <c r="X731" s="12">
        <f t="shared" si="49"/>
        <v>24644.85277991063</v>
      </c>
      <c r="AA731" s="12"/>
      <c r="AD731" s="12" t="s">
        <v>293</v>
      </c>
      <c r="AE731" s="12" t="s">
        <v>525</v>
      </c>
      <c r="AF731" s="12" t="s">
        <v>526</v>
      </c>
      <c r="AG731" s="12" t="s">
        <v>351</v>
      </c>
      <c r="AH731" s="12" t="s">
        <v>352</v>
      </c>
      <c r="AI731" s="12" t="s">
        <v>353</v>
      </c>
      <c r="AJ731" s="12" t="s">
        <v>354</v>
      </c>
      <c r="AK731" s="12" t="s">
        <v>355</v>
      </c>
      <c r="AL731" s="12" t="s">
        <v>356</v>
      </c>
      <c r="AM731" s="12" t="s">
        <v>347</v>
      </c>
      <c r="AN731" s="12" t="s">
        <v>527</v>
      </c>
    </row>
    <row r="732" spans="1:40" ht="15" customHeight="1" x14ac:dyDescent="0.25">
      <c r="A732" s="12">
        <v>131720040</v>
      </c>
      <c r="B732" s="14" t="s">
        <v>579</v>
      </c>
      <c r="C732" s="15" t="s">
        <v>603</v>
      </c>
      <c r="D732" s="16" t="s">
        <v>177</v>
      </c>
      <c r="E732" s="15" t="s">
        <v>23</v>
      </c>
      <c r="F732" s="10" t="s">
        <v>83</v>
      </c>
      <c r="G732" s="17" t="s">
        <v>293</v>
      </c>
      <c r="H732" s="10" t="s">
        <v>75</v>
      </c>
      <c r="I732" s="26" t="s">
        <v>324</v>
      </c>
      <c r="J732" s="18" t="s">
        <v>245</v>
      </c>
      <c r="K732" s="12" t="s">
        <v>84</v>
      </c>
      <c r="L732">
        <v>45.442526299999997</v>
      </c>
      <c r="M732">
        <v>2.5067313000000002</v>
      </c>
      <c r="N732" s="11">
        <v>41429.520833333299</v>
      </c>
      <c r="O732" s="6" t="s">
        <v>27</v>
      </c>
      <c r="P732" s="29">
        <v>6.2682758423775201E-2</v>
      </c>
      <c r="Q732" s="12">
        <v>4.4624044912607998E-2</v>
      </c>
      <c r="R732" s="15" t="s">
        <v>26</v>
      </c>
      <c r="S732" s="48" t="s">
        <v>161</v>
      </c>
      <c r="T732" s="53" t="s">
        <v>161</v>
      </c>
      <c r="U732" s="12">
        <f t="shared" si="46"/>
        <v>6.2682758423775201E-2</v>
      </c>
      <c r="V732" s="12">
        <f t="shared" si="47"/>
        <v>4.4624044912607998E-2</v>
      </c>
      <c r="W732" s="12">
        <f t="shared" si="48"/>
        <v>31.478224744440173</v>
      </c>
      <c r="X732" s="12">
        <f t="shared" si="49"/>
        <v>502.18314471145976</v>
      </c>
      <c r="AA732" s="12"/>
      <c r="AD732" s="12" t="s">
        <v>293</v>
      </c>
      <c r="AE732" s="12" t="s">
        <v>525</v>
      </c>
      <c r="AF732" s="12" t="s">
        <v>526</v>
      </c>
      <c r="AG732" s="12" t="s">
        <v>351</v>
      </c>
      <c r="AH732" s="12" t="s">
        <v>352</v>
      </c>
      <c r="AI732" s="12" t="s">
        <v>353</v>
      </c>
      <c r="AJ732" s="12" t="s">
        <v>354</v>
      </c>
      <c r="AK732" s="12" t="s">
        <v>355</v>
      </c>
      <c r="AL732" s="12" t="s">
        <v>356</v>
      </c>
      <c r="AM732" s="12" t="s">
        <v>347</v>
      </c>
      <c r="AN732" s="12" t="s">
        <v>527</v>
      </c>
    </row>
    <row r="733" spans="1:40" ht="15" customHeight="1" x14ac:dyDescent="0.25">
      <c r="A733" s="15">
        <v>132770019</v>
      </c>
      <c r="B733" s="15" t="s">
        <v>580</v>
      </c>
      <c r="C733" s="12" t="s">
        <v>583</v>
      </c>
      <c r="D733" s="12" t="s">
        <v>161</v>
      </c>
      <c r="E733" s="15" t="s">
        <v>51</v>
      </c>
      <c r="F733" s="9" t="s">
        <v>189</v>
      </c>
      <c r="G733" s="17" t="s">
        <v>294</v>
      </c>
      <c r="H733" s="9" t="s">
        <v>35</v>
      </c>
      <c r="I733" s="15"/>
      <c r="J733" s="15"/>
      <c r="K733" s="15" t="s">
        <v>99</v>
      </c>
      <c r="L733" s="15">
        <v>45.474848000000001</v>
      </c>
      <c r="M733" s="15">
        <v>2.0977380000000001</v>
      </c>
      <c r="N733" s="11">
        <v>41428</v>
      </c>
      <c r="O733" s="7" t="s">
        <v>150</v>
      </c>
      <c r="P733" s="31">
        <v>1.9</v>
      </c>
      <c r="Q733" s="54" t="s">
        <v>161</v>
      </c>
      <c r="R733" s="15" t="s">
        <v>11</v>
      </c>
      <c r="S733" s="16" t="s">
        <v>601</v>
      </c>
      <c r="T733" s="53" t="s">
        <v>161</v>
      </c>
      <c r="U733" s="12">
        <f t="shared" si="46"/>
        <v>1.9</v>
      </c>
      <c r="V733" s="12">
        <f t="shared" si="47"/>
        <v>0.95</v>
      </c>
      <c r="W733" s="12">
        <f t="shared" si="48"/>
        <v>2.1052631578947367</v>
      </c>
      <c r="X733" s="12">
        <f t="shared" si="49"/>
        <v>1.10803324099723</v>
      </c>
      <c r="Y733" s="12">
        <v>11.23</v>
      </c>
      <c r="AA733" s="11"/>
      <c r="AB733" s="31">
        <v>133384</v>
      </c>
      <c r="AC733" s="12" t="s">
        <v>574</v>
      </c>
      <c r="AD733" s="12" t="s">
        <v>294</v>
      </c>
      <c r="AE733" s="12" t="s">
        <v>530</v>
      </c>
      <c r="AF733" s="12" t="s">
        <v>531</v>
      </c>
      <c r="AG733" s="12" t="s">
        <v>402</v>
      </c>
      <c r="AH733" s="12" t="s">
        <v>374</v>
      </c>
      <c r="AI733" s="12" t="s">
        <v>403</v>
      </c>
      <c r="AJ733" s="12" t="s">
        <v>376</v>
      </c>
      <c r="AK733" s="12" t="s">
        <v>368</v>
      </c>
      <c r="AL733" s="12">
        <v>14</v>
      </c>
      <c r="AM733" s="12" t="s">
        <v>347</v>
      </c>
      <c r="AN733" s="12" t="s">
        <v>458</v>
      </c>
    </row>
    <row r="734" spans="1:40" ht="15" customHeight="1" x14ac:dyDescent="0.25">
      <c r="A734" s="15">
        <v>132770019</v>
      </c>
      <c r="B734" s="15" t="s">
        <v>580</v>
      </c>
      <c r="C734" s="12" t="s">
        <v>583</v>
      </c>
      <c r="D734" s="12" t="s">
        <v>161</v>
      </c>
      <c r="E734" s="15" t="s">
        <v>51</v>
      </c>
      <c r="F734" s="9" t="s">
        <v>189</v>
      </c>
      <c r="G734" s="17" t="s">
        <v>294</v>
      </c>
      <c r="H734" s="9" t="s">
        <v>35</v>
      </c>
      <c r="I734" s="15"/>
      <c r="J734" s="15"/>
      <c r="K734" s="15" t="s">
        <v>99</v>
      </c>
      <c r="L734" s="15">
        <v>45.474848000000001</v>
      </c>
      <c r="M734" s="15">
        <v>2.0977380000000001</v>
      </c>
      <c r="N734" s="11">
        <v>41428</v>
      </c>
      <c r="O734" s="7" t="s">
        <v>57</v>
      </c>
      <c r="P734" s="31">
        <v>2</v>
      </c>
      <c r="Q734" s="54" t="s">
        <v>161</v>
      </c>
      <c r="R734" s="15" t="s">
        <v>11</v>
      </c>
      <c r="S734" s="16" t="s">
        <v>601</v>
      </c>
      <c r="T734" s="53" t="s">
        <v>161</v>
      </c>
      <c r="U734" s="12">
        <f t="shared" si="46"/>
        <v>2</v>
      </c>
      <c r="V734" s="12">
        <f t="shared" si="47"/>
        <v>1</v>
      </c>
      <c r="W734" s="12">
        <f t="shared" si="48"/>
        <v>2</v>
      </c>
      <c r="X734" s="12">
        <f t="shared" si="49"/>
        <v>1</v>
      </c>
      <c r="Y734" s="12">
        <v>11.23</v>
      </c>
      <c r="AA734" s="11"/>
      <c r="AB734" s="31">
        <v>133384</v>
      </c>
      <c r="AC734" s="12" t="s">
        <v>574</v>
      </c>
      <c r="AD734" s="12" t="s">
        <v>294</v>
      </c>
      <c r="AE734" s="12" t="s">
        <v>530</v>
      </c>
      <c r="AF734" s="12" t="s">
        <v>531</v>
      </c>
      <c r="AG734" s="12" t="s">
        <v>402</v>
      </c>
      <c r="AH734" s="12" t="s">
        <v>374</v>
      </c>
      <c r="AI734" s="12" t="s">
        <v>403</v>
      </c>
      <c r="AJ734" s="12" t="s">
        <v>376</v>
      </c>
      <c r="AK734" s="12" t="s">
        <v>368</v>
      </c>
      <c r="AL734" s="12">
        <v>14</v>
      </c>
      <c r="AM734" s="12" t="s">
        <v>347</v>
      </c>
      <c r="AN734" s="12" t="s">
        <v>458</v>
      </c>
    </row>
    <row r="735" spans="1:40" ht="15" customHeight="1" x14ac:dyDescent="0.25">
      <c r="A735" s="15">
        <v>132770019</v>
      </c>
      <c r="B735" s="15" t="s">
        <v>580</v>
      </c>
      <c r="C735" s="12" t="s">
        <v>583</v>
      </c>
      <c r="D735" s="12" t="s">
        <v>161</v>
      </c>
      <c r="E735" s="15" t="s">
        <v>51</v>
      </c>
      <c r="F735" s="9" t="s">
        <v>189</v>
      </c>
      <c r="G735" s="17" t="s">
        <v>294</v>
      </c>
      <c r="H735" s="9" t="s">
        <v>35</v>
      </c>
      <c r="I735" s="15"/>
      <c r="J735" s="15"/>
      <c r="K735" s="15" t="s">
        <v>99</v>
      </c>
      <c r="L735" s="15">
        <v>45.474848000000001</v>
      </c>
      <c r="M735" s="15">
        <v>2.0977380000000001</v>
      </c>
      <c r="N735" s="11">
        <v>41428</v>
      </c>
      <c r="O735" s="7" t="s">
        <v>152</v>
      </c>
      <c r="P735" s="31">
        <v>3</v>
      </c>
      <c r="Q735" s="54" t="s">
        <v>161</v>
      </c>
      <c r="R735" s="15" t="s">
        <v>11</v>
      </c>
      <c r="S735" s="16" t="s">
        <v>601</v>
      </c>
      <c r="T735" s="53" t="s">
        <v>161</v>
      </c>
      <c r="U735" s="12">
        <f t="shared" si="46"/>
        <v>3</v>
      </c>
      <c r="V735" s="12">
        <f t="shared" si="47"/>
        <v>1.5</v>
      </c>
      <c r="W735" s="12">
        <f t="shared" si="48"/>
        <v>1.3333333333333333</v>
      </c>
      <c r="X735" s="12">
        <f t="shared" si="49"/>
        <v>0.44444444444444442</v>
      </c>
      <c r="Y735" s="12">
        <v>11.23</v>
      </c>
      <c r="AA735" s="11"/>
      <c r="AB735" s="31">
        <v>133384</v>
      </c>
      <c r="AC735" s="12" t="s">
        <v>574</v>
      </c>
      <c r="AD735" s="12" t="s">
        <v>294</v>
      </c>
      <c r="AE735" s="12" t="s">
        <v>530</v>
      </c>
      <c r="AF735" s="12" t="s">
        <v>531</v>
      </c>
      <c r="AG735" s="12" t="s">
        <v>402</v>
      </c>
      <c r="AH735" s="12" t="s">
        <v>374</v>
      </c>
      <c r="AI735" s="12" t="s">
        <v>403</v>
      </c>
      <c r="AJ735" s="12" t="s">
        <v>376</v>
      </c>
      <c r="AK735" s="12" t="s">
        <v>368</v>
      </c>
      <c r="AL735" s="12">
        <v>14</v>
      </c>
      <c r="AM735" s="12" t="s">
        <v>347</v>
      </c>
      <c r="AN735" s="12" t="s">
        <v>458</v>
      </c>
    </row>
    <row r="736" spans="1:40" ht="15" customHeight="1" x14ac:dyDescent="0.25">
      <c r="A736" s="15">
        <v>132770019</v>
      </c>
      <c r="B736" s="15" t="s">
        <v>580</v>
      </c>
      <c r="C736" s="12" t="s">
        <v>583</v>
      </c>
      <c r="D736" s="12" t="s">
        <v>161</v>
      </c>
      <c r="E736" s="15" t="s">
        <v>51</v>
      </c>
      <c r="F736" s="9" t="s">
        <v>189</v>
      </c>
      <c r="G736" s="17" t="s">
        <v>294</v>
      </c>
      <c r="H736" s="9" t="s">
        <v>35</v>
      </c>
      <c r="I736" s="15"/>
      <c r="J736" s="15"/>
      <c r="K736" s="15" t="s">
        <v>99</v>
      </c>
      <c r="L736" s="15">
        <v>45.474848000000001</v>
      </c>
      <c r="M736" s="15">
        <v>2.0977380000000001</v>
      </c>
      <c r="N736" s="11">
        <v>41428</v>
      </c>
      <c r="O736" s="7" t="s">
        <v>19</v>
      </c>
      <c r="P736" s="31">
        <v>4.3</v>
      </c>
      <c r="Q736" s="12">
        <v>1.8</v>
      </c>
      <c r="R736" s="15" t="s">
        <v>11</v>
      </c>
      <c r="S736" s="48" t="s">
        <v>161</v>
      </c>
      <c r="T736" s="53" t="s">
        <v>161</v>
      </c>
      <c r="U736" s="12">
        <f t="shared" si="46"/>
        <v>4.3</v>
      </c>
      <c r="V736" s="12">
        <f t="shared" si="47"/>
        <v>1.8</v>
      </c>
      <c r="W736" s="12">
        <f t="shared" si="48"/>
        <v>1.3271604938271604</v>
      </c>
      <c r="X736" s="12">
        <f t="shared" si="49"/>
        <v>0.30864197530864196</v>
      </c>
      <c r="Y736" s="12">
        <v>11.23</v>
      </c>
      <c r="AA736" s="11"/>
      <c r="AB736" s="31">
        <v>133384</v>
      </c>
      <c r="AC736" s="12" t="s">
        <v>574</v>
      </c>
      <c r="AD736" s="12" t="s">
        <v>294</v>
      </c>
      <c r="AE736" s="12" t="s">
        <v>530</v>
      </c>
      <c r="AF736" s="12" t="s">
        <v>531</v>
      </c>
      <c r="AG736" s="12" t="s">
        <v>402</v>
      </c>
      <c r="AH736" s="12" t="s">
        <v>374</v>
      </c>
      <c r="AI736" s="12" t="s">
        <v>403</v>
      </c>
      <c r="AJ736" s="12" t="s">
        <v>376</v>
      </c>
      <c r="AK736" s="12" t="s">
        <v>368</v>
      </c>
      <c r="AL736" s="12">
        <v>14</v>
      </c>
      <c r="AM736" s="12" t="s">
        <v>347</v>
      </c>
      <c r="AN736" s="12" t="s">
        <v>458</v>
      </c>
    </row>
    <row r="737" spans="1:40" ht="15" customHeight="1" x14ac:dyDescent="0.25">
      <c r="A737" s="15">
        <v>132770019</v>
      </c>
      <c r="B737" s="15" t="s">
        <v>580</v>
      </c>
      <c r="C737" s="12" t="s">
        <v>583</v>
      </c>
      <c r="D737" s="12" t="s">
        <v>161</v>
      </c>
      <c r="E737" s="15" t="s">
        <v>51</v>
      </c>
      <c r="F737" s="9" t="s">
        <v>189</v>
      </c>
      <c r="G737" s="17" t="s">
        <v>294</v>
      </c>
      <c r="H737" s="9" t="s">
        <v>35</v>
      </c>
      <c r="I737" s="15"/>
      <c r="J737" s="15"/>
      <c r="K737" s="15" t="s">
        <v>99</v>
      </c>
      <c r="L737" s="15">
        <v>45.474848000000001</v>
      </c>
      <c r="M737" s="12">
        <v>2.0977380000000001</v>
      </c>
      <c r="N737" s="11">
        <v>41428</v>
      </c>
      <c r="O737" s="7" t="s">
        <v>55</v>
      </c>
      <c r="P737" s="31">
        <v>5</v>
      </c>
      <c r="Q737" s="54" t="s">
        <v>161</v>
      </c>
      <c r="R737" s="15" t="s">
        <v>11</v>
      </c>
      <c r="S737" s="16" t="s">
        <v>601</v>
      </c>
      <c r="T737" s="53" t="s">
        <v>161</v>
      </c>
      <c r="U737" s="12">
        <f t="shared" si="46"/>
        <v>5</v>
      </c>
      <c r="V737" s="12">
        <f t="shared" si="47"/>
        <v>2.5</v>
      </c>
      <c r="W737" s="12">
        <f t="shared" si="48"/>
        <v>0.8</v>
      </c>
      <c r="X737" s="12">
        <f t="shared" si="49"/>
        <v>0.16</v>
      </c>
      <c r="Y737" s="12">
        <v>11.23</v>
      </c>
      <c r="AA737" s="11"/>
      <c r="AB737" s="31">
        <v>133384</v>
      </c>
      <c r="AC737" s="12" t="s">
        <v>574</v>
      </c>
      <c r="AD737" s="12" t="s">
        <v>294</v>
      </c>
      <c r="AE737" s="12" t="s">
        <v>530</v>
      </c>
      <c r="AF737" s="12" t="s">
        <v>531</v>
      </c>
      <c r="AG737" s="12" t="s">
        <v>402</v>
      </c>
      <c r="AH737" s="12" t="s">
        <v>374</v>
      </c>
      <c r="AI737" s="12" t="s">
        <v>403</v>
      </c>
      <c r="AJ737" s="12" t="s">
        <v>376</v>
      </c>
      <c r="AK737" s="12" t="s">
        <v>368</v>
      </c>
      <c r="AL737" s="12">
        <v>14</v>
      </c>
      <c r="AM737" s="12" t="s">
        <v>347</v>
      </c>
      <c r="AN737" s="12" t="s">
        <v>458</v>
      </c>
    </row>
    <row r="738" spans="1:40" ht="15" customHeight="1" x14ac:dyDescent="0.25">
      <c r="A738" s="15">
        <v>132770019</v>
      </c>
      <c r="B738" s="15" t="s">
        <v>580</v>
      </c>
      <c r="C738" s="12" t="s">
        <v>583</v>
      </c>
      <c r="D738" s="12" t="s">
        <v>161</v>
      </c>
      <c r="E738" s="15" t="s">
        <v>51</v>
      </c>
      <c r="F738" s="9" t="s">
        <v>189</v>
      </c>
      <c r="G738" s="17" t="s">
        <v>294</v>
      </c>
      <c r="H738" s="9" t="s">
        <v>35</v>
      </c>
      <c r="I738" s="15"/>
      <c r="J738" s="15"/>
      <c r="K738" s="15" t="s">
        <v>99</v>
      </c>
      <c r="L738" s="15">
        <v>45.474848000000001</v>
      </c>
      <c r="M738" s="12">
        <v>2.0977380000000001</v>
      </c>
      <c r="N738" s="11">
        <v>41428</v>
      </c>
      <c r="O738" s="7" t="s">
        <v>56</v>
      </c>
      <c r="P738" s="31">
        <v>5</v>
      </c>
      <c r="Q738" s="54" t="s">
        <v>161</v>
      </c>
      <c r="R738" s="15" t="s">
        <v>11</v>
      </c>
      <c r="S738" s="16" t="s">
        <v>601</v>
      </c>
      <c r="T738" s="53" t="s">
        <v>161</v>
      </c>
      <c r="U738" s="12">
        <f t="shared" si="46"/>
        <v>5</v>
      </c>
      <c r="V738" s="12">
        <f t="shared" si="47"/>
        <v>2.5</v>
      </c>
      <c r="W738" s="12">
        <f t="shared" si="48"/>
        <v>0.8</v>
      </c>
      <c r="X738" s="12">
        <f t="shared" si="49"/>
        <v>0.16</v>
      </c>
      <c r="Y738" s="12">
        <v>11.23</v>
      </c>
      <c r="AA738" s="11"/>
      <c r="AB738" s="31">
        <v>133384</v>
      </c>
      <c r="AC738" s="12" t="s">
        <v>574</v>
      </c>
      <c r="AD738" s="12" t="s">
        <v>294</v>
      </c>
      <c r="AE738" s="12" t="s">
        <v>530</v>
      </c>
      <c r="AF738" s="12" t="s">
        <v>531</v>
      </c>
      <c r="AG738" s="12" t="s">
        <v>402</v>
      </c>
      <c r="AH738" s="12" t="s">
        <v>374</v>
      </c>
      <c r="AI738" s="12" t="s">
        <v>403</v>
      </c>
      <c r="AJ738" s="12" t="s">
        <v>376</v>
      </c>
      <c r="AK738" s="12" t="s">
        <v>368</v>
      </c>
      <c r="AL738" s="12">
        <v>14</v>
      </c>
      <c r="AM738" s="12" t="s">
        <v>347</v>
      </c>
      <c r="AN738" s="12" t="s">
        <v>458</v>
      </c>
    </row>
    <row r="739" spans="1:40" ht="15" customHeight="1" x14ac:dyDescent="0.25">
      <c r="A739" s="15">
        <v>132770019</v>
      </c>
      <c r="B739" s="15" t="s">
        <v>580</v>
      </c>
      <c r="C739" s="12" t="s">
        <v>583</v>
      </c>
      <c r="D739" s="12" t="s">
        <v>161</v>
      </c>
      <c r="E739" s="15" t="s">
        <v>51</v>
      </c>
      <c r="F739" s="9" t="s">
        <v>189</v>
      </c>
      <c r="G739" s="17" t="s">
        <v>294</v>
      </c>
      <c r="H739" s="9" t="s">
        <v>35</v>
      </c>
      <c r="I739" s="15"/>
      <c r="J739" s="15"/>
      <c r="K739" s="15" t="s">
        <v>99</v>
      </c>
      <c r="L739" s="15">
        <v>45.474848000000001</v>
      </c>
      <c r="M739" s="12">
        <v>2.0977380000000001</v>
      </c>
      <c r="N739" s="11">
        <v>41428</v>
      </c>
      <c r="O739" s="7" t="s">
        <v>61</v>
      </c>
      <c r="P739" s="31">
        <v>6</v>
      </c>
      <c r="Q739" s="54" t="s">
        <v>161</v>
      </c>
      <c r="R739" s="15" t="s">
        <v>11</v>
      </c>
      <c r="S739" s="16" t="s">
        <v>601</v>
      </c>
      <c r="T739" s="53" t="s">
        <v>161</v>
      </c>
      <c r="U739" s="12">
        <f t="shared" si="46"/>
        <v>6</v>
      </c>
      <c r="V739" s="12">
        <f t="shared" si="47"/>
        <v>3</v>
      </c>
      <c r="W739" s="12">
        <f t="shared" si="48"/>
        <v>0.66666666666666663</v>
      </c>
      <c r="X739" s="12">
        <f t="shared" si="49"/>
        <v>0.1111111111111111</v>
      </c>
      <c r="Y739" s="12">
        <v>11.23</v>
      </c>
      <c r="AA739" s="11"/>
      <c r="AB739" s="31">
        <v>133384</v>
      </c>
      <c r="AC739" s="12" t="s">
        <v>574</v>
      </c>
      <c r="AD739" s="12" t="s">
        <v>294</v>
      </c>
      <c r="AE739" s="12" t="s">
        <v>530</v>
      </c>
      <c r="AF739" s="12" t="s">
        <v>531</v>
      </c>
      <c r="AG739" s="12" t="s">
        <v>402</v>
      </c>
      <c r="AH739" s="12" t="s">
        <v>374</v>
      </c>
      <c r="AI739" s="12" t="s">
        <v>403</v>
      </c>
      <c r="AJ739" s="12" t="s">
        <v>376</v>
      </c>
      <c r="AK739" s="12" t="s">
        <v>368</v>
      </c>
      <c r="AL739" s="12">
        <v>14</v>
      </c>
      <c r="AM739" s="12" t="s">
        <v>347</v>
      </c>
      <c r="AN739" s="12" t="s">
        <v>458</v>
      </c>
    </row>
    <row r="740" spans="1:40" ht="15" customHeight="1" x14ac:dyDescent="0.25">
      <c r="A740" s="15">
        <v>132770019</v>
      </c>
      <c r="B740" s="15" t="s">
        <v>580</v>
      </c>
      <c r="C740" s="12" t="s">
        <v>583</v>
      </c>
      <c r="D740" s="12" t="s">
        <v>161</v>
      </c>
      <c r="E740" s="15" t="s">
        <v>51</v>
      </c>
      <c r="F740" s="9" t="s">
        <v>189</v>
      </c>
      <c r="G740" s="17" t="s">
        <v>294</v>
      </c>
      <c r="H740" s="9" t="s">
        <v>35</v>
      </c>
      <c r="I740" s="15"/>
      <c r="J740" s="15"/>
      <c r="K740" s="15" t="s">
        <v>99</v>
      </c>
      <c r="L740" s="15">
        <v>45.474848000000001</v>
      </c>
      <c r="M740" s="12">
        <v>2.0977380000000001</v>
      </c>
      <c r="N740" s="11">
        <v>41428</v>
      </c>
      <c r="O740" s="7" t="s">
        <v>153</v>
      </c>
      <c r="P740" s="31">
        <v>6</v>
      </c>
      <c r="Q740" s="54" t="s">
        <v>161</v>
      </c>
      <c r="R740" s="15" t="s">
        <v>11</v>
      </c>
      <c r="S740" s="16" t="s">
        <v>601</v>
      </c>
      <c r="T740" s="53" t="s">
        <v>161</v>
      </c>
      <c r="U740" s="12">
        <f t="shared" si="46"/>
        <v>6</v>
      </c>
      <c r="V740" s="12">
        <f t="shared" si="47"/>
        <v>3</v>
      </c>
      <c r="W740" s="12">
        <f t="shared" si="48"/>
        <v>0.66666666666666663</v>
      </c>
      <c r="X740" s="12">
        <f t="shared" si="49"/>
        <v>0.1111111111111111</v>
      </c>
      <c r="Y740" s="12">
        <v>11.23</v>
      </c>
      <c r="AA740" s="11"/>
      <c r="AB740" s="31">
        <v>133384</v>
      </c>
      <c r="AC740" s="12" t="s">
        <v>574</v>
      </c>
      <c r="AD740" s="12" t="s">
        <v>294</v>
      </c>
      <c r="AE740" s="12" t="s">
        <v>530</v>
      </c>
      <c r="AF740" s="12" t="s">
        <v>531</v>
      </c>
      <c r="AG740" s="12" t="s">
        <v>402</v>
      </c>
      <c r="AH740" s="12" t="s">
        <v>374</v>
      </c>
      <c r="AI740" s="12" t="s">
        <v>403</v>
      </c>
      <c r="AJ740" s="12" t="s">
        <v>376</v>
      </c>
      <c r="AK740" s="12" t="s">
        <v>368</v>
      </c>
      <c r="AL740" s="12">
        <v>14</v>
      </c>
      <c r="AM740" s="12" t="s">
        <v>347</v>
      </c>
      <c r="AN740" s="12" t="s">
        <v>458</v>
      </c>
    </row>
    <row r="741" spans="1:40" ht="15" customHeight="1" x14ac:dyDescent="0.25">
      <c r="A741" s="15">
        <v>132770019</v>
      </c>
      <c r="B741" s="15" t="s">
        <v>580</v>
      </c>
      <c r="C741" s="12" t="s">
        <v>583</v>
      </c>
      <c r="D741" s="12" t="s">
        <v>161</v>
      </c>
      <c r="E741" s="15" t="s">
        <v>51</v>
      </c>
      <c r="F741" s="9" t="s">
        <v>189</v>
      </c>
      <c r="G741" s="17" t="s">
        <v>294</v>
      </c>
      <c r="H741" s="9" t="s">
        <v>35</v>
      </c>
      <c r="I741" s="15"/>
      <c r="J741" s="15"/>
      <c r="K741" s="15" t="s">
        <v>99</v>
      </c>
      <c r="L741" s="15">
        <v>45.474848000000001</v>
      </c>
      <c r="M741" s="12">
        <v>2.0977380000000001</v>
      </c>
      <c r="N741" s="11">
        <v>41428</v>
      </c>
      <c r="O741" s="7" t="s">
        <v>149</v>
      </c>
      <c r="P741" s="31">
        <v>7</v>
      </c>
      <c r="Q741" s="54" t="s">
        <v>161</v>
      </c>
      <c r="R741" s="15" t="s">
        <v>11</v>
      </c>
      <c r="S741" s="16" t="s">
        <v>601</v>
      </c>
      <c r="T741" s="53" t="s">
        <v>161</v>
      </c>
      <c r="U741" s="12">
        <f t="shared" si="46"/>
        <v>7</v>
      </c>
      <c r="V741" s="12">
        <f t="shared" si="47"/>
        <v>3.5</v>
      </c>
      <c r="W741" s="12">
        <f t="shared" si="48"/>
        <v>0.5714285714285714</v>
      </c>
      <c r="X741" s="12">
        <f t="shared" si="49"/>
        <v>8.1632653061224483E-2</v>
      </c>
      <c r="Y741" s="12">
        <v>11.23</v>
      </c>
      <c r="AA741" s="11"/>
      <c r="AB741" s="31">
        <v>133384</v>
      </c>
      <c r="AC741" s="12" t="s">
        <v>574</v>
      </c>
      <c r="AD741" s="12" t="s">
        <v>294</v>
      </c>
      <c r="AE741" s="12" t="s">
        <v>530</v>
      </c>
      <c r="AF741" s="12" t="s">
        <v>531</v>
      </c>
      <c r="AG741" s="12" t="s">
        <v>402</v>
      </c>
      <c r="AH741" s="12" t="s">
        <v>374</v>
      </c>
      <c r="AI741" s="12" t="s">
        <v>403</v>
      </c>
      <c r="AJ741" s="12" t="s">
        <v>376</v>
      </c>
      <c r="AK741" s="12" t="s">
        <v>368</v>
      </c>
      <c r="AL741" s="12">
        <v>14</v>
      </c>
      <c r="AM741" s="12" t="s">
        <v>347</v>
      </c>
      <c r="AN741" s="12" t="s">
        <v>458</v>
      </c>
    </row>
    <row r="742" spans="1:40" ht="15" customHeight="1" x14ac:dyDescent="0.25">
      <c r="A742" s="15">
        <v>132770019</v>
      </c>
      <c r="B742" s="15" t="s">
        <v>580</v>
      </c>
      <c r="C742" s="12" t="s">
        <v>583</v>
      </c>
      <c r="D742" s="12" t="s">
        <v>161</v>
      </c>
      <c r="E742" s="15" t="s">
        <v>51</v>
      </c>
      <c r="F742" s="9" t="s">
        <v>189</v>
      </c>
      <c r="G742" s="17" t="s">
        <v>294</v>
      </c>
      <c r="H742" s="9" t="s">
        <v>35</v>
      </c>
      <c r="I742" s="15"/>
      <c r="J742" s="15"/>
      <c r="K742" s="15" t="s">
        <v>99</v>
      </c>
      <c r="L742" s="15">
        <v>45.474848000000001</v>
      </c>
      <c r="M742" s="12">
        <v>2.0977380000000001</v>
      </c>
      <c r="N742" s="11">
        <v>41428</v>
      </c>
      <c r="O742" s="7" t="s">
        <v>12</v>
      </c>
      <c r="P742" s="31">
        <v>10</v>
      </c>
      <c r="Q742" s="54" t="s">
        <v>161</v>
      </c>
      <c r="R742" s="15" t="s">
        <v>11</v>
      </c>
      <c r="S742" s="16" t="s">
        <v>601</v>
      </c>
      <c r="T742" s="53" t="s">
        <v>161</v>
      </c>
      <c r="U742" s="12">
        <f t="shared" si="46"/>
        <v>10</v>
      </c>
      <c r="V742" s="12">
        <f t="shared" si="47"/>
        <v>5</v>
      </c>
      <c r="W742" s="12">
        <f t="shared" si="48"/>
        <v>0.4</v>
      </c>
      <c r="X742" s="12">
        <f t="shared" si="49"/>
        <v>0.04</v>
      </c>
      <c r="Y742" s="12">
        <v>11.23</v>
      </c>
      <c r="AA742" s="11"/>
      <c r="AB742" s="31">
        <v>133384</v>
      </c>
      <c r="AC742" s="12" t="s">
        <v>574</v>
      </c>
      <c r="AD742" s="12" t="s">
        <v>294</v>
      </c>
      <c r="AE742" s="12" t="s">
        <v>530</v>
      </c>
      <c r="AF742" s="12" t="s">
        <v>531</v>
      </c>
      <c r="AG742" s="12" t="s">
        <v>402</v>
      </c>
      <c r="AH742" s="12" t="s">
        <v>374</v>
      </c>
      <c r="AI742" s="12" t="s">
        <v>403</v>
      </c>
      <c r="AJ742" s="12" t="s">
        <v>376</v>
      </c>
      <c r="AK742" s="12" t="s">
        <v>368</v>
      </c>
      <c r="AL742" s="12">
        <v>14</v>
      </c>
      <c r="AM742" s="12" t="s">
        <v>347</v>
      </c>
      <c r="AN742" s="12" t="s">
        <v>458</v>
      </c>
    </row>
    <row r="743" spans="1:40" ht="15" customHeight="1" x14ac:dyDescent="0.25">
      <c r="A743" s="15">
        <v>132770019</v>
      </c>
      <c r="B743" s="15" t="s">
        <v>580</v>
      </c>
      <c r="C743" s="12" t="s">
        <v>583</v>
      </c>
      <c r="D743" s="12" t="s">
        <v>161</v>
      </c>
      <c r="E743" s="15" t="s">
        <v>51</v>
      </c>
      <c r="F743" s="9" t="s">
        <v>189</v>
      </c>
      <c r="G743" s="17" t="s">
        <v>294</v>
      </c>
      <c r="H743" s="9" t="s">
        <v>35</v>
      </c>
      <c r="I743" s="15"/>
      <c r="J743" s="15"/>
      <c r="K743" s="15" t="s">
        <v>99</v>
      </c>
      <c r="L743" s="15">
        <v>45.474848000000001</v>
      </c>
      <c r="M743" s="12">
        <v>2.0977380000000001</v>
      </c>
      <c r="N743" s="11">
        <v>41428</v>
      </c>
      <c r="O743" s="7" t="s">
        <v>156</v>
      </c>
      <c r="P743" s="31">
        <v>10</v>
      </c>
      <c r="Q743" s="54" t="s">
        <v>161</v>
      </c>
      <c r="R743" s="15" t="s">
        <v>11</v>
      </c>
      <c r="S743" s="16" t="s">
        <v>601</v>
      </c>
      <c r="T743" s="53" t="s">
        <v>161</v>
      </c>
      <c r="U743" s="12">
        <f t="shared" si="46"/>
        <v>10</v>
      </c>
      <c r="V743" s="12">
        <f t="shared" si="47"/>
        <v>5</v>
      </c>
      <c r="W743" s="12">
        <f t="shared" si="48"/>
        <v>0.4</v>
      </c>
      <c r="X743" s="12">
        <f t="shared" si="49"/>
        <v>0.04</v>
      </c>
      <c r="Y743" s="12">
        <v>11.23</v>
      </c>
      <c r="AA743" s="11"/>
      <c r="AB743" s="31">
        <v>133384</v>
      </c>
      <c r="AC743" s="12" t="s">
        <v>574</v>
      </c>
      <c r="AD743" s="12" t="s">
        <v>294</v>
      </c>
      <c r="AE743" s="12" t="s">
        <v>530</v>
      </c>
      <c r="AF743" s="12" t="s">
        <v>531</v>
      </c>
      <c r="AG743" s="12" t="s">
        <v>402</v>
      </c>
      <c r="AH743" s="12" t="s">
        <v>374</v>
      </c>
      <c r="AI743" s="12" t="s">
        <v>403</v>
      </c>
      <c r="AJ743" s="12" t="s">
        <v>376</v>
      </c>
      <c r="AK743" s="12" t="s">
        <v>368</v>
      </c>
      <c r="AL743" s="12">
        <v>14</v>
      </c>
      <c r="AM743" s="12" t="s">
        <v>347</v>
      </c>
      <c r="AN743" s="12" t="s">
        <v>458</v>
      </c>
    </row>
    <row r="744" spans="1:40" ht="15" customHeight="1" x14ac:dyDescent="0.25">
      <c r="A744" s="15">
        <v>132770019</v>
      </c>
      <c r="B744" s="15" t="s">
        <v>580</v>
      </c>
      <c r="C744" s="12" t="s">
        <v>583</v>
      </c>
      <c r="D744" s="12" t="s">
        <v>161</v>
      </c>
      <c r="E744" s="15" t="s">
        <v>51</v>
      </c>
      <c r="F744" s="9" t="s">
        <v>189</v>
      </c>
      <c r="G744" s="17" t="s">
        <v>294</v>
      </c>
      <c r="H744" s="9" t="s">
        <v>35</v>
      </c>
      <c r="I744" s="15"/>
      <c r="J744" s="15"/>
      <c r="K744" s="15" t="s">
        <v>99</v>
      </c>
      <c r="L744" s="15">
        <v>45.474848000000001</v>
      </c>
      <c r="M744" s="12">
        <v>2.0977380000000001</v>
      </c>
      <c r="N744" s="11">
        <v>41428</v>
      </c>
      <c r="O744" s="7" t="s">
        <v>21</v>
      </c>
      <c r="P744" s="31">
        <v>11</v>
      </c>
      <c r="Q744" s="54" t="s">
        <v>161</v>
      </c>
      <c r="R744" s="15" t="s">
        <v>11</v>
      </c>
      <c r="S744" s="16" t="s">
        <v>601</v>
      </c>
      <c r="T744" s="53" t="s">
        <v>161</v>
      </c>
      <c r="U744" s="12">
        <f t="shared" si="46"/>
        <v>11</v>
      </c>
      <c r="V744" s="12">
        <f t="shared" si="47"/>
        <v>5.5</v>
      </c>
      <c r="W744" s="12">
        <f t="shared" si="48"/>
        <v>0.36363636363636365</v>
      </c>
      <c r="X744" s="12">
        <f t="shared" si="49"/>
        <v>3.3057851239669422E-2</v>
      </c>
      <c r="Y744" s="12">
        <v>11.23</v>
      </c>
      <c r="AA744" s="11"/>
      <c r="AB744" s="31">
        <v>133384</v>
      </c>
      <c r="AC744" s="12" t="s">
        <v>574</v>
      </c>
      <c r="AD744" s="12" t="s">
        <v>294</v>
      </c>
      <c r="AE744" s="12" t="s">
        <v>530</v>
      </c>
      <c r="AF744" s="12" t="s">
        <v>531</v>
      </c>
      <c r="AG744" s="12" t="s">
        <v>402</v>
      </c>
      <c r="AH744" s="12" t="s">
        <v>374</v>
      </c>
      <c r="AI744" s="12" t="s">
        <v>403</v>
      </c>
      <c r="AJ744" s="12" t="s">
        <v>376</v>
      </c>
      <c r="AK744" s="12" t="s">
        <v>368</v>
      </c>
      <c r="AL744" s="12">
        <v>14</v>
      </c>
      <c r="AM744" s="12" t="s">
        <v>347</v>
      </c>
      <c r="AN744" s="12" t="s">
        <v>458</v>
      </c>
    </row>
    <row r="745" spans="1:40" ht="15" customHeight="1" x14ac:dyDescent="0.25">
      <c r="A745" s="15">
        <v>132770019</v>
      </c>
      <c r="B745" s="15" t="s">
        <v>580</v>
      </c>
      <c r="C745" s="12" t="s">
        <v>583</v>
      </c>
      <c r="D745" s="12" t="s">
        <v>161</v>
      </c>
      <c r="E745" s="15" t="s">
        <v>51</v>
      </c>
      <c r="F745" s="9" t="s">
        <v>189</v>
      </c>
      <c r="G745" s="17" t="s">
        <v>294</v>
      </c>
      <c r="H745" s="9" t="s">
        <v>35</v>
      </c>
      <c r="I745" s="15"/>
      <c r="J745" s="15"/>
      <c r="K745" s="15" t="s">
        <v>99</v>
      </c>
      <c r="L745" s="15">
        <v>45.474848000000001</v>
      </c>
      <c r="M745" s="12">
        <v>2.0977380000000001</v>
      </c>
      <c r="N745" s="11">
        <v>41428</v>
      </c>
      <c r="O745" s="7" t="s">
        <v>18</v>
      </c>
      <c r="P745" s="31">
        <v>16</v>
      </c>
      <c r="Q745" s="15">
        <v>7</v>
      </c>
      <c r="R745" s="15" t="s">
        <v>11</v>
      </c>
      <c r="S745" s="48" t="s">
        <v>161</v>
      </c>
      <c r="T745" s="53" t="s">
        <v>161</v>
      </c>
      <c r="U745" s="12">
        <f t="shared" si="46"/>
        <v>16</v>
      </c>
      <c r="V745" s="12">
        <f t="shared" si="47"/>
        <v>7</v>
      </c>
      <c r="W745" s="12">
        <f t="shared" si="48"/>
        <v>0.32653061224489793</v>
      </c>
      <c r="X745" s="12">
        <f t="shared" si="49"/>
        <v>2.0408163265306121E-2</v>
      </c>
      <c r="Y745" s="12">
        <v>11.23</v>
      </c>
      <c r="AA745" s="11"/>
      <c r="AB745" s="31">
        <v>133384</v>
      </c>
      <c r="AC745" s="12" t="s">
        <v>574</v>
      </c>
      <c r="AD745" s="12" t="s">
        <v>294</v>
      </c>
      <c r="AE745" s="12" t="s">
        <v>530</v>
      </c>
      <c r="AF745" s="12" t="s">
        <v>531</v>
      </c>
      <c r="AG745" s="12" t="s">
        <v>402</v>
      </c>
      <c r="AH745" s="12" t="s">
        <v>374</v>
      </c>
      <c r="AI745" s="12" t="s">
        <v>403</v>
      </c>
      <c r="AJ745" s="12" t="s">
        <v>376</v>
      </c>
      <c r="AK745" s="12" t="s">
        <v>368</v>
      </c>
      <c r="AL745" s="12">
        <v>14</v>
      </c>
      <c r="AM745" s="12" t="s">
        <v>347</v>
      </c>
      <c r="AN745" s="12" t="s">
        <v>458</v>
      </c>
    </row>
    <row r="746" spans="1:40" ht="15" customHeight="1" x14ac:dyDescent="0.25">
      <c r="A746" s="15">
        <v>132770019</v>
      </c>
      <c r="B746" s="15" t="s">
        <v>580</v>
      </c>
      <c r="C746" s="12" t="s">
        <v>583</v>
      </c>
      <c r="D746" s="12" t="s">
        <v>161</v>
      </c>
      <c r="E746" s="15" t="s">
        <v>51</v>
      </c>
      <c r="F746" s="9" t="s">
        <v>189</v>
      </c>
      <c r="G746" s="17" t="s">
        <v>294</v>
      </c>
      <c r="H746" s="9" t="s">
        <v>35</v>
      </c>
      <c r="I746" s="15"/>
      <c r="J746" s="15"/>
      <c r="K746" s="15" t="s">
        <v>99</v>
      </c>
      <c r="L746" s="15">
        <v>45.474848000000001</v>
      </c>
      <c r="M746" s="12">
        <v>2.0977380000000001</v>
      </c>
      <c r="N746" s="11">
        <v>41428</v>
      </c>
      <c r="O746" s="7" t="s">
        <v>151</v>
      </c>
      <c r="P746" s="31">
        <v>18</v>
      </c>
      <c r="Q746" s="54" t="s">
        <v>161</v>
      </c>
      <c r="R746" s="15" t="s">
        <v>11</v>
      </c>
      <c r="S746" s="16" t="s">
        <v>601</v>
      </c>
      <c r="T746" s="53" t="s">
        <v>161</v>
      </c>
      <c r="U746" s="12">
        <f t="shared" si="46"/>
        <v>18</v>
      </c>
      <c r="V746" s="12">
        <f t="shared" si="47"/>
        <v>9</v>
      </c>
      <c r="W746" s="12">
        <f t="shared" si="48"/>
        <v>0.22222222222222221</v>
      </c>
      <c r="X746" s="12">
        <f t="shared" si="49"/>
        <v>1.2345679012345678E-2</v>
      </c>
      <c r="Y746" s="12">
        <v>11.23</v>
      </c>
      <c r="AA746" s="11"/>
      <c r="AB746" s="31">
        <v>133384</v>
      </c>
      <c r="AC746" s="12" t="s">
        <v>574</v>
      </c>
      <c r="AD746" s="12" t="s">
        <v>294</v>
      </c>
      <c r="AE746" s="12" t="s">
        <v>530</v>
      </c>
      <c r="AF746" s="12" t="s">
        <v>531</v>
      </c>
      <c r="AG746" s="12" t="s">
        <v>402</v>
      </c>
      <c r="AH746" s="12" t="s">
        <v>374</v>
      </c>
      <c r="AI746" s="12" t="s">
        <v>403</v>
      </c>
      <c r="AJ746" s="12" t="s">
        <v>376</v>
      </c>
      <c r="AK746" s="12" t="s">
        <v>368</v>
      </c>
      <c r="AL746" s="12">
        <v>14</v>
      </c>
      <c r="AM746" s="12" t="s">
        <v>347</v>
      </c>
      <c r="AN746" s="12" t="s">
        <v>458</v>
      </c>
    </row>
    <row r="747" spans="1:40" ht="15" customHeight="1" x14ac:dyDescent="0.25">
      <c r="A747" s="15">
        <v>132770019</v>
      </c>
      <c r="B747" s="15" t="s">
        <v>580</v>
      </c>
      <c r="C747" s="12" t="s">
        <v>583</v>
      </c>
      <c r="D747" s="12" t="s">
        <v>161</v>
      </c>
      <c r="E747" s="15" t="s">
        <v>51</v>
      </c>
      <c r="F747" s="9" t="s">
        <v>189</v>
      </c>
      <c r="G747" s="17" t="s">
        <v>294</v>
      </c>
      <c r="H747" s="9" t="s">
        <v>35</v>
      </c>
      <c r="I747" s="15"/>
      <c r="J747" s="15"/>
      <c r="K747" s="15" t="s">
        <v>99</v>
      </c>
      <c r="L747" s="15">
        <v>45.474848000000001</v>
      </c>
      <c r="M747" s="12">
        <v>2.0977380000000001</v>
      </c>
      <c r="N747" s="11">
        <v>41428</v>
      </c>
      <c r="O747" s="7" t="s">
        <v>157</v>
      </c>
      <c r="P747" s="31">
        <v>22</v>
      </c>
      <c r="Q747" s="54" t="s">
        <v>161</v>
      </c>
      <c r="R747" s="15" t="s">
        <v>11</v>
      </c>
      <c r="S747" s="16" t="s">
        <v>601</v>
      </c>
      <c r="T747" s="53" t="s">
        <v>161</v>
      </c>
      <c r="U747" s="12">
        <f t="shared" si="46"/>
        <v>22</v>
      </c>
      <c r="V747" s="12">
        <f t="shared" si="47"/>
        <v>11</v>
      </c>
      <c r="W747" s="12">
        <f t="shared" si="48"/>
        <v>0.18181818181818182</v>
      </c>
      <c r="X747" s="12">
        <f t="shared" si="49"/>
        <v>8.2644628099173556E-3</v>
      </c>
      <c r="Y747" s="12">
        <v>11.23</v>
      </c>
      <c r="AA747" s="11"/>
      <c r="AB747" s="31">
        <v>133384</v>
      </c>
      <c r="AC747" s="12" t="s">
        <v>574</v>
      </c>
      <c r="AD747" s="12" t="s">
        <v>294</v>
      </c>
      <c r="AE747" s="12" t="s">
        <v>530</v>
      </c>
      <c r="AF747" s="12" t="s">
        <v>531</v>
      </c>
      <c r="AG747" s="12" t="s">
        <v>402</v>
      </c>
      <c r="AH747" s="12" t="s">
        <v>374</v>
      </c>
      <c r="AI747" s="12" t="s">
        <v>403</v>
      </c>
      <c r="AJ747" s="12" t="s">
        <v>376</v>
      </c>
      <c r="AK747" s="12" t="s">
        <v>368</v>
      </c>
      <c r="AL747" s="12">
        <v>14</v>
      </c>
      <c r="AM747" s="12" t="s">
        <v>347</v>
      </c>
      <c r="AN747" s="12" t="s">
        <v>458</v>
      </c>
    </row>
    <row r="748" spans="1:40" ht="15" customHeight="1" x14ac:dyDescent="0.25">
      <c r="A748" s="15">
        <v>132770019</v>
      </c>
      <c r="B748" s="15" t="s">
        <v>580</v>
      </c>
      <c r="C748" s="12" t="s">
        <v>583</v>
      </c>
      <c r="D748" s="12" t="s">
        <v>161</v>
      </c>
      <c r="E748" s="15" t="s">
        <v>51</v>
      </c>
      <c r="F748" s="9" t="s">
        <v>189</v>
      </c>
      <c r="G748" s="17" t="s">
        <v>294</v>
      </c>
      <c r="H748" s="9" t="s">
        <v>35</v>
      </c>
      <c r="I748" s="15"/>
      <c r="J748" s="15"/>
      <c r="K748" s="15" t="s">
        <v>99</v>
      </c>
      <c r="L748" s="15">
        <v>45.474848000000001</v>
      </c>
      <c r="M748" s="12">
        <v>2.0977380000000001</v>
      </c>
      <c r="N748" s="11">
        <v>41428</v>
      </c>
      <c r="O748" s="7" t="s">
        <v>155</v>
      </c>
      <c r="P748" s="31">
        <v>23</v>
      </c>
      <c r="Q748" s="54" t="s">
        <v>161</v>
      </c>
      <c r="R748" s="15" t="s">
        <v>11</v>
      </c>
      <c r="S748" s="16" t="s">
        <v>601</v>
      </c>
      <c r="T748" s="53" t="s">
        <v>161</v>
      </c>
      <c r="U748" s="12">
        <f t="shared" si="46"/>
        <v>23</v>
      </c>
      <c r="V748" s="12">
        <f t="shared" si="47"/>
        <v>11.5</v>
      </c>
      <c r="W748" s="12">
        <f t="shared" si="48"/>
        <v>0.17391304347826086</v>
      </c>
      <c r="X748" s="12">
        <f t="shared" si="49"/>
        <v>7.5614366729678641E-3</v>
      </c>
      <c r="Y748" s="12">
        <v>11.23</v>
      </c>
      <c r="AA748" s="11"/>
      <c r="AB748" s="31">
        <v>133384</v>
      </c>
      <c r="AC748" s="12" t="s">
        <v>574</v>
      </c>
      <c r="AD748" s="12" t="s">
        <v>294</v>
      </c>
      <c r="AE748" s="12" t="s">
        <v>530</v>
      </c>
      <c r="AF748" s="12" t="s">
        <v>531</v>
      </c>
      <c r="AG748" s="12" t="s">
        <v>402</v>
      </c>
      <c r="AH748" s="12" t="s">
        <v>374</v>
      </c>
      <c r="AI748" s="12" t="s">
        <v>403</v>
      </c>
      <c r="AJ748" s="12" t="s">
        <v>376</v>
      </c>
      <c r="AK748" s="12" t="s">
        <v>368</v>
      </c>
      <c r="AL748" s="12">
        <v>14</v>
      </c>
      <c r="AM748" s="12" t="s">
        <v>347</v>
      </c>
      <c r="AN748" s="12" t="s">
        <v>458</v>
      </c>
    </row>
    <row r="749" spans="1:40" ht="15" customHeight="1" x14ac:dyDescent="0.25">
      <c r="A749" s="15">
        <v>132770019</v>
      </c>
      <c r="B749" s="15" t="s">
        <v>580</v>
      </c>
      <c r="C749" s="12" t="s">
        <v>583</v>
      </c>
      <c r="D749" s="12" t="s">
        <v>161</v>
      </c>
      <c r="E749" s="15" t="s">
        <v>51</v>
      </c>
      <c r="F749" s="9" t="s">
        <v>189</v>
      </c>
      <c r="G749" s="17" t="s">
        <v>294</v>
      </c>
      <c r="H749" s="9" t="s">
        <v>35</v>
      </c>
      <c r="I749" s="15"/>
      <c r="J749" s="15"/>
      <c r="K749" s="15" t="s">
        <v>99</v>
      </c>
      <c r="L749" s="12">
        <v>45.474848000000001</v>
      </c>
      <c r="M749" s="12">
        <v>2.0977380000000001</v>
      </c>
      <c r="N749" s="11">
        <v>41428</v>
      </c>
      <c r="O749" s="7" t="s">
        <v>159</v>
      </c>
      <c r="P749" s="31">
        <v>41</v>
      </c>
      <c r="Q749" s="15">
        <v>8</v>
      </c>
      <c r="R749" s="15" t="s">
        <v>11</v>
      </c>
      <c r="S749" s="48" t="s">
        <v>161</v>
      </c>
      <c r="T749" s="53" t="s">
        <v>161</v>
      </c>
      <c r="U749" s="12">
        <f t="shared" si="46"/>
        <v>41</v>
      </c>
      <c r="V749" s="12">
        <f t="shared" si="47"/>
        <v>8</v>
      </c>
      <c r="W749" s="12">
        <f t="shared" si="48"/>
        <v>0.640625</v>
      </c>
      <c r="X749" s="12">
        <f t="shared" si="49"/>
        <v>1.5625E-2</v>
      </c>
      <c r="Y749" s="12">
        <v>11.23</v>
      </c>
      <c r="AA749" s="11"/>
      <c r="AB749" s="31">
        <v>133384</v>
      </c>
      <c r="AC749" s="12" t="s">
        <v>574</v>
      </c>
      <c r="AD749" s="12" t="s">
        <v>294</v>
      </c>
      <c r="AE749" s="12" t="s">
        <v>530</v>
      </c>
      <c r="AF749" s="12" t="s">
        <v>531</v>
      </c>
      <c r="AG749" s="12" t="s">
        <v>402</v>
      </c>
      <c r="AH749" s="12" t="s">
        <v>374</v>
      </c>
      <c r="AI749" s="12" t="s">
        <v>403</v>
      </c>
      <c r="AJ749" s="12" t="s">
        <v>376</v>
      </c>
      <c r="AK749" s="12" t="s">
        <v>368</v>
      </c>
      <c r="AL749" s="12">
        <v>14</v>
      </c>
      <c r="AM749" s="12" t="s">
        <v>347</v>
      </c>
      <c r="AN749" s="12" t="s">
        <v>458</v>
      </c>
    </row>
    <row r="750" spans="1:40" ht="15" customHeight="1" x14ac:dyDescent="0.25">
      <c r="A750" s="15">
        <v>132770019</v>
      </c>
      <c r="B750" s="15" t="s">
        <v>580</v>
      </c>
      <c r="C750" s="12" t="s">
        <v>583</v>
      </c>
      <c r="D750" s="12" t="s">
        <v>161</v>
      </c>
      <c r="E750" s="15" t="s">
        <v>51</v>
      </c>
      <c r="F750" s="9" t="s">
        <v>189</v>
      </c>
      <c r="G750" s="17" t="s">
        <v>294</v>
      </c>
      <c r="H750" s="9" t="s">
        <v>35</v>
      </c>
      <c r="I750" s="15"/>
      <c r="J750" s="15"/>
      <c r="K750" s="15" t="s">
        <v>99</v>
      </c>
      <c r="L750" s="12">
        <v>45.474848000000001</v>
      </c>
      <c r="M750" s="12">
        <v>2.0977380000000001</v>
      </c>
      <c r="N750" s="11">
        <v>41428</v>
      </c>
      <c r="O750" s="7" t="s">
        <v>15</v>
      </c>
      <c r="P750" s="31">
        <v>48</v>
      </c>
      <c r="Q750" s="15">
        <v>8</v>
      </c>
      <c r="R750" s="15" t="s">
        <v>11</v>
      </c>
      <c r="S750" s="48" t="s">
        <v>161</v>
      </c>
      <c r="T750" s="53" t="s">
        <v>161</v>
      </c>
      <c r="U750" s="12">
        <f t="shared" si="46"/>
        <v>48</v>
      </c>
      <c r="V750" s="12">
        <f t="shared" si="47"/>
        <v>8</v>
      </c>
      <c r="W750" s="12">
        <f t="shared" si="48"/>
        <v>0.75</v>
      </c>
      <c r="X750" s="12">
        <f t="shared" si="49"/>
        <v>1.5625E-2</v>
      </c>
      <c r="Y750" s="12">
        <v>11.23</v>
      </c>
      <c r="AA750" s="11"/>
      <c r="AB750" s="31">
        <v>133384</v>
      </c>
      <c r="AC750" s="12" t="s">
        <v>574</v>
      </c>
      <c r="AD750" s="12" t="s">
        <v>294</v>
      </c>
      <c r="AE750" s="12" t="s">
        <v>530</v>
      </c>
      <c r="AF750" s="12" t="s">
        <v>531</v>
      </c>
      <c r="AG750" s="12" t="s">
        <v>402</v>
      </c>
      <c r="AH750" s="12" t="s">
        <v>374</v>
      </c>
      <c r="AI750" s="12" t="s">
        <v>403</v>
      </c>
      <c r="AJ750" s="12" t="s">
        <v>376</v>
      </c>
      <c r="AK750" s="12" t="s">
        <v>368</v>
      </c>
      <c r="AL750" s="12">
        <v>14</v>
      </c>
      <c r="AM750" s="12" t="s">
        <v>347</v>
      </c>
      <c r="AN750" s="12" t="s">
        <v>458</v>
      </c>
    </row>
    <row r="751" spans="1:40" ht="15" customHeight="1" x14ac:dyDescent="0.25">
      <c r="A751" s="15">
        <v>132770019</v>
      </c>
      <c r="B751" s="15" t="s">
        <v>580</v>
      </c>
      <c r="C751" s="12" t="s">
        <v>583</v>
      </c>
      <c r="D751" s="12" t="s">
        <v>161</v>
      </c>
      <c r="E751" s="15" t="s">
        <v>51</v>
      </c>
      <c r="F751" s="9" t="s">
        <v>189</v>
      </c>
      <c r="G751" s="17" t="s">
        <v>294</v>
      </c>
      <c r="H751" s="9" t="s">
        <v>35</v>
      </c>
      <c r="I751" s="15"/>
      <c r="J751" s="15"/>
      <c r="K751" s="15" t="s">
        <v>99</v>
      </c>
      <c r="L751" s="12">
        <v>45.474848000000001</v>
      </c>
      <c r="M751" s="12">
        <v>2.0977380000000001</v>
      </c>
      <c r="N751" s="11">
        <v>41428</v>
      </c>
      <c r="O751" s="7" t="s">
        <v>154</v>
      </c>
      <c r="P751" s="31">
        <v>50</v>
      </c>
      <c r="Q751" s="54" t="s">
        <v>161</v>
      </c>
      <c r="R751" s="15" t="s">
        <v>11</v>
      </c>
      <c r="S751" s="16" t="s">
        <v>601</v>
      </c>
      <c r="T751" s="53" t="s">
        <v>161</v>
      </c>
      <c r="U751" s="12">
        <f t="shared" si="46"/>
        <v>50</v>
      </c>
      <c r="V751" s="12">
        <f t="shared" si="47"/>
        <v>25</v>
      </c>
      <c r="W751" s="12">
        <f t="shared" si="48"/>
        <v>0.08</v>
      </c>
      <c r="X751" s="12">
        <f t="shared" si="49"/>
        <v>1.6000000000000001E-3</v>
      </c>
      <c r="Y751" s="12">
        <v>11.23</v>
      </c>
      <c r="AA751" s="11"/>
      <c r="AB751" s="31">
        <v>133384</v>
      </c>
      <c r="AC751" s="12" t="s">
        <v>574</v>
      </c>
      <c r="AD751" s="12" t="s">
        <v>294</v>
      </c>
      <c r="AE751" s="12" t="s">
        <v>530</v>
      </c>
      <c r="AF751" s="12" t="s">
        <v>531</v>
      </c>
      <c r="AG751" s="12" t="s">
        <v>402</v>
      </c>
      <c r="AH751" s="12" t="s">
        <v>374</v>
      </c>
      <c r="AI751" s="12" t="s">
        <v>403</v>
      </c>
      <c r="AJ751" s="12" t="s">
        <v>376</v>
      </c>
      <c r="AK751" s="12" t="s">
        <v>368</v>
      </c>
      <c r="AL751" s="12">
        <v>14</v>
      </c>
      <c r="AM751" s="12" t="s">
        <v>347</v>
      </c>
      <c r="AN751" s="12" t="s">
        <v>458</v>
      </c>
    </row>
    <row r="752" spans="1:40" ht="15" customHeight="1" x14ac:dyDescent="0.25">
      <c r="A752" s="15">
        <v>132770019</v>
      </c>
      <c r="B752" s="15" t="s">
        <v>580</v>
      </c>
      <c r="C752" s="12" t="s">
        <v>583</v>
      </c>
      <c r="D752" s="12" t="s">
        <v>161</v>
      </c>
      <c r="E752" s="15" t="s">
        <v>51</v>
      </c>
      <c r="F752" s="9" t="s">
        <v>189</v>
      </c>
      <c r="G752" s="17" t="s">
        <v>294</v>
      </c>
      <c r="H752" s="9" t="s">
        <v>35</v>
      </c>
      <c r="I752" s="15"/>
      <c r="J752" s="15"/>
      <c r="K752" s="15" t="s">
        <v>99</v>
      </c>
      <c r="L752" s="12">
        <v>45.474848000000001</v>
      </c>
      <c r="M752" s="12">
        <v>2.0977380000000001</v>
      </c>
      <c r="N752" s="11">
        <v>41428</v>
      </c>
      <c r="O752" s="7" t="s">
        <v>20</v>
      </c>
      <c r="P752" s="31">
        <v>50</v>
      </c>
      <c r="Q752" s="54" t="s">
        <v>161</v>
      </c>
      <c r="R752" s="15" t="s">
        <v>11</v>
      </c>
      <c r="S752" s="16" t="s">
        <v>601</v>
      </c>
      <c r="T752" s="53" t="s">
        <v>161</v>
      </c>
      <c r="U752" s="12">
        <f t="shared" si="46"/>
        <v>50</v>
      </c>
      <c r="V752" s="12">
        <f t="shared" si="47"/>
        <v>25</v>
      </c>
      <c r="W752" s="12">
        <f t="shared" si="48"/>
        <v>0.08</v>
      </c>
      <c r="X752" s="12">
        <f t="shared" si="49"/>
        <v>1.6000000000000001E-3</v>
      </c>
      <c r="Y752" s="12">
        <v>11.23</v>
      </c>
      <c r="AA752" s="11"/>
      <c r="AB752" s="31">
        <v>133384</v>
      </c>
      <c r="AC752" s="12" t="s">
        <v>574</v>
      </c>
      <c r="AD752" s="12" t="s">
        <v>294</v>
      </c>
      <c r="AE752" s="12" t="s">
        <v>530</v>
      </c>
      <c r="AF752" s="12" t="s">
        <v>531</v>
      </c>
      <c r="AG752" s="12" t="s">
        <v>402</v>
      </c>
      <c r="AH752" s="12" t="s">
        <v>374</v>
      </c>
      <c r="AI752" s="12" t="s">
        <v>403</v>
      </c>
      <c r="AJ752" s="12" t="s">
        <v>376</v>
      </c>
      <c r="AK752" s="12" t="s">
        <v>368</v>
      </c>
      <c r="AL752" s="12">
        <v>14</v>
      </c>
      <c r="AM752" s="12" t="s">
        <v>347</v>
      </c>
      <c r="AN752" s="12" t="s">
        <v>458</v>
      </c>
    </row>
    <row r="753" spans="1:40" ht="15" customHeight="1" x14ac:dyDescent="0.25">
      <c r="A753" s="15">
        <v>132770019</v>
      </c>
      <c r="B753" s="15" t="s">
        <v>580</v>
      </c>
      <c r="C753" s="12" t="s">
        <v>583</v>
      </c>
      <c r="D753" s="12" t="s">
        <v>161</v>
      </c>
      <c r="E753" s="15" t="s">
        <v>51</v>
      </c>
      <c r="F753" s="9" t="s">
        <v>189</v>
      </c>
      <c r="G753" s="17" t="s">
        <v>294</v>
      </c>
      <c r="H753" s="9" t="s">
        <v>35</v>
      </c>
      <c r="I753" s="15"/>
      <c r="J753" s="15"/>
      <c r="K753" s="15" t="s">
        <v>99</v>
      </c>
      <c r="L753" s="12">
        <v>45.474848000000001</v>
      </c>
      <c r="M753" s="12">
        <v>2.0977380000000001</v>
      </c>
      <c r="N753" s="11">
        <v>41428</v>
      </c>
      <c r="O753" s="7" t="s">
        <v>17</v>
      </c>
      <c r="P753" s="31">
        <v>62</v>
      </c>
      <c r="Q753" s="15">
        <v>13</v>
      </c>
      <c r="R753" s="15" t="s">
        <v>11</v>
      </c>
      <c r="S753" s="48" t="s">
        <v>161</v>
      </c>
      <c r="T753" s="53" t="s">
        <v>161</v>
      </c>
      <c r="U753" s="12">
        <f t="shared" si="46"/>
        <v>62</v>
      </c>
      <c r="V753" s="12">
        <f t="shared" si="47"/>
        <v>13</v>
      </c>
      <c r="W753" s="12">
        <f t="shared" si="48"/>
        <v>0.36686390532544377</v>
      </c>
      <c r="X753" s="12">
        <f t="shared" si="49"/>
        <v>5.9171597633136093E-3</v>
      </c>
      <c r="Y753" s="12">
        <v>11.23</v>
      </c>
      <c r="AA753" s="11"/>
      <c r="AB753" s="31">
        <v>133384</v>
      </c>
      <c r="AC753" s="12" t="s">
        <v>574</v>
      </c>
      <c r="AD753" s="12" t="s">
        <v>294</v>
      </c>
      <c r="AE753" s="12" t="s">
        <v>530</v>
      </c>
      <c r="AF753" s="12" t="s">
        <v>531</v>
      </c>
      <c r="AG753" s="12" t="s">
        <v>402</v>
      </c>
      <c r="AH753" s="12" t="s">
        <v>374</v>
      </c>
      <c r="AI753" s="12" t="s">
        <v>403</v>
      </c>
      <c r="AJ753" s="12" t="s">
        <v>376</v>
      </c>
      <c r="AK753" s="12" t="s">
        <v>368</v>
      </c>
      <c r="AL753" s="12">
        <v>14</v>
      </c>
      <c r="AM753" s="12" t="s">
        <v>347</v>
      </c>
      <c r="AN753" s="12" t="s">
        <v>458</v>
      </c>
    </row>
    <row r="754" spans="1:40" ht="15" customHeight="1" x14ac:dyDescent="0.25">
      <c r="A754" s="15">
        <v>132770019</v>
      </c>
      <c r="B754" s="15" t="s">
        <v>580</v>
      </c>
      <c r="C754" s="12" t="s">
        <v>583</v>
      </c>
      <c r="D754" s="12" t="s">
        <v>161</v>
      </c>
      <c r="E754" s="15" t="s">
        <v>51</v>
      </c>
      <c r="F754" s="9" t="s">
        <v>189</v>
      </c>
      <c r="G754" s="17" t="s">
        <v>294</v>
      </c>
      <c r="H754" s="9" t="s">
        <v>35</v>
      </c>
      <c r="I754" s="15"/>
      <c r="J754" s="15"/>
      <c r="K754" s="15" t="s">
        <v>99</v>
      </c>
      <c r="L754" s="12">
        <v>45.474848000000001</v>
      </c>
      <c r="M754" s="12">
        <v>2.0977380000000001</v>
      </c>
      <c r="N754" s="11">
        <v>41428</v>
      </c>
      <c r="O754" s="7" t="s">
        <v>16</v>
      </c>
      <c r="P754" s="31">
        <v>180</v>
      </c>
      <c r="Q754" s="54" t="s">
        <v>161</v>
      </c>
      <c r="R754" s="15" t="s">
        <v>11</v>
      </c>
      <c r="S754" s="16" t="s">
        <v>601</v>
      </c>
      <c r="T754" s="53" t="s">
        <v>161</v>
      </c>
      <c r="U754" s="12">
        <f t="shared" si="46"/>
        <v>180</v>
      </c>
      <c r="V754" s="12">
        <f t="shared" si="47"/>
        <v>90</v>
      </c>
      <c r="W754" s="12">
        <f t="shared" si="48"/>
        <v>2.2222222222222223E-2</v>
      </c>
      <c r="X754" s="12">
        <f t="shared" si="49"/>
        <v>1.2345679012345679E-4</v>
      </c>
      <c r="Y754" s="12">
        <v>11.23</v>
      </c>
      <c r="AA754" s="11"/>
      <c r="AB754" s="31">
        <v>133384</v>
      </c>
      <c r="AC754" s="12" t="s">
        <v>574</v>
      </c>
      <c r="AD754" s="12" t="s">
        <v>294</v>
      </c>
      <c r="AE754" s="12" t="s">
        <v>530</v>
      </c>
      <c r="AF754" s="12" t="s">
        <v>531</v>
      </c>
      <c r="AG754" s="12" t="s">
        <v>402</v>
      </c>
      <c r="AH754" s="12" t="s">
        <v>374</v>
      </c>
      <c r="AI754" s="12" t="s">
        <v>403</v>
      </c>
      <c r="AJ754" s="12" t="s">
        <v>376</v>
      </c>
      <c r="AK754" s="12" t="s">
        <v>368</v>
      </c>
      <c r="AL754" s="12">
        <v>14</v>
      </c>
      <c r="AM754" s="12" t="s">
        <v>347</v>
      </c>
      <c r="AN754" s="12" t="s">
        <v>458</v>
      </c>
    </row>
    <row r="755" spans="1:40" ht="15" customHeight="1" x14ac:dyDescent="0.25">
      <c r="A755" s="15">
        <v>132770019</v>
      </c>
      <c r="B755" s="15" t="s">
        <v>580</v>
      </c>
      <c r="C755" s="12" t="s">
        <v>583</v>
      </c>
      <c r="D755" s="12" t="s">
        <v>161</v>
      </c>
      <c r="E755" s="15" t="s">
        <v>51</v>
      </c>
      <c r="F755" s="9" t="s">
        <v>189</v>
      </c>
      <c r="G755" s="17" t="s">
        <v>294</v>
      </c>
      <c r="H755" s="9" t="s">
        <v>35</v>
      </c>
      <c r="I755" s="15"/>
      <c r="J755" s="15"/>
      <c r="K755" s="15" t="s">
        <v>99</v>
      </c>
      <c r="L755" s="12">
        <v>45.474848000000001</v>
      </c>
      <c r="M755" s="12">
        <v>2.0977380000000001</v>
      </c>
      <c r="N755" s="11">
        <v>41428</v>
      </c>
      <c r="O755" s="7" t="s">
        <v>54</v>
      </c>
      <c r="P755" s="31">
        <v>220</v>
      </c>
      <c r="Q755" s="15">
        <v>100</v>
      </c>
      <c r="R755" s="15" t="s">
        <v>11</v>
      </c>
      <c r="S755" s="48" t="s">
        <v>161</v>
      </c>
      <c r="T755" s="53" t="s">
        <v>161</v>
      </c>
      <c r="U755" s="12">
        <f t="shared" si="46"/>
        <v>220</v>
      </c>
      <c r="V755" s="12">
        <f t="shared" si="47"/>
        <v>100</v>
      </c>
      <c r="W755" s="12">
        <f t="shared" si="48"/>
        <v>2.1999999999999999E-2</v>
      </c>
      <c r="X755" s="12">
        <f t="shared" si="49"/>
        <v>1E-4</v>
      </c>
      <c r="Y755" s="12">
        <v>11.23</v>
      </c>
      <c r="AA755" s="11"/>
      <c r="AB755" s="31">
        <v>133384</v>
      </c>
      <c r="AC755" s="12" t="s">
        <v>574</v>
      </c>
      <c r="AD755" s="12" t="s">
        <v>294</v>
      </c>
      <c r="AE755" s="12" t="s">
        <v>530</v>
      </c>
      <c r="AF755" s="12" t="s">
        <v>531</v>
      </c>
      <c r="AG755" s="12" t="s">
        <v>402</v>
      </c>
      <c r="AH755" s="12" t="s">
        <v>374</v>
      </c>
      <c r="AI755" s="12" t="s">
        <v>403</v>
      </c>
      <c r="AJ755" s="12" t="s">
        <v>376</v>
      </c>
      <c r="AK755" s="12" t="s">
        <v>368</v>
      </c>
      <c r="AL755" s="12">
        <v>14</v>
      </c>
      <c r="AM755" s="12" t="s">
        <v>347</v>
      </c>
      <c r="AN755" s="12" t="s">
        <v>458</v>
      </c>
    </row>
    <row r="756" spans="1:40" ht="15" customHeight="1" x14ac:dyDescent="0.25">
      <c r="A756" s="15">
        <v>132770019</v>
      </c>
      <c r="B756" s="15" t="s">
        <v>580</v>
      </c>
      <c r="C756" s="12" t="s">
        <v>583</v>
      </c>
      <c r="D756" s="12" t="s">
        <v>161</v>
      </c>
      <c r="E756" s="15" t="s">
        <v>51</v>
      </c>
      <c r="F756" s="9" t="s">
        <v>189</v>
      </c>
      <c r="G756" s="17" t="s">
        <v>294</v>
      </c>
      <c r="H756" s="9" t="s">
        <v>35</v>
      </c>
      <c r="I756" s="15"/>
      <c r="J756" s="15"/>
      <c r="K756" s="15" t="s">
        <v>99</v>
      </c>
      <c r="L756" s="12">
        <v>45.474848000000001</v>
      </c>
      <c r="M756" s="12">
        <v>2.0977380000000001</v>
      </c>
      <c r="N756" s="11">
        <v>41428</v>
      </c>
      <c r="O756" s="7" t="s">
        <v>158</v>
      </c>
      <c r="P756" s="31">
        <v>400</v>
      </c>
      <c r="Q756" s="54" t="s">
        <v>161</v>
      </c>
      <c r="R756" s="15" t="s">
        <v>11</v>
      </c>
      <c r="S756" s="16" t="s">
        <v>601</v>
      </c>
      <c r="T756" s="53" t="s">
        <v>161</v>
      </c>
      <c r="U756" s="12">
        <f t="shared" si="46"/>
        <v>400</v>
      </c>
      <c r="V756" s="12">
        <f t="shared" si="47"/>
        <v>200</v>
      </c>
      <c r="W756" s="12">
        <f t="shared" si="48"/>
        <v>0.01</v>
      </c>
      <c r="X756" s="12">
        <f t="shared" si="49"/>
        <v>2.5000000000000001E-5</v>
      </c>
      <c r="Y756" s="12">
        <v>11.23</v>
      </c>
      <c r="AA756" s="11"/>
      <c r="AB756" s="31">
        <v>133384</v>
      </c>
      <c r="AC756" s="12" t="s">
        <v>574</v>
      </c>
      <c r="AD756" s="12" t="s">
        <v>294</v>
      </c>
      <c r="AE756" s="12" t="s">
        <v>530</v>
      </c>
      <c r="AF756" s="12" t="s">
        <v>531</v>
      </c>
      <c r="AG756" s="12" t="s">
        <v>402</v>
      </c>
      <c r="AH756" s="12" t="s">
        <v>374</v>
      </c>
      <c r="AI756" s="12" t="s">
        <v>403</v>
      </c>
      <c r="AJ756" s="12" t="s">
        <v>376</v>
      </c>
      <c r="AK756" s="12" t="s">
        <v>368</v>
      </c>
      <c r="AL756" s="12">
        <v>14</v>
      </c>
      <c r="AM756" s="12" t="s">
        <v>347</v>
      </c>
      <c r="AN756" s="12" t="s">
        <v>458</v>
      </c>
    </row>
    <row r="757" spans="1:40" ht="15" customHeight="1" x14ac:dyDescent="0.25">
      <c r="A757" s="15">
        <v>132770019</v>
      </c>
      <c r="B757" s="15" t="s">
        <v>580</v>
      </c>
      <c r="C757" s="12" t="s">
        <v>583</v>
      </c>
      <c r="D757" s="12" t="s">
        <v>161</v>
      </c>
      <c r="E757" s="15" t="s">
        <v>51</v>
      </c>
      <c r="F757" s="9" t="s">
        <v>189</v>
      </c>
      <c r="G757" s="17" t="s">
        <v>294</v>
      </c>
      <c r="H757" s="9" t="s">
        <v>35</v>
      </c>
      <c r="I757" s="15"/>
      <c r="J757" s="15"/>
      <c r="K757" s="15" t="s">
        <v>99</v>
      </c>
      <c r="L757" s="12">
        <v>45.474848000000001</v>
      </c>
      <c r="M757" s="12">
        <v>2.0977380000000001</v>
      </c>
      <c r="N757" s="11">
        <v>41428</v>
      </c>
      <c r="O757" s="7" t="s">
        <v>10</v>
      </c>
      <c r="P757" s="31">
        <v>720</v>
      </c>
      <c r="Q757" s="15">
        <v>100</v>
      </c>
      <c r="R757" s="15" t="s">
        <v>11</v>
      </c>
      <c r="S757" s="48" t="s">
        <v>161</v>
      </c>
      <c r="T757" s="53" t="s">
        <v>161</v>
      </c>
      <c r="U757" s="12">
        <f t="shared" si="46"/>
        <v>720</v>
      </c>
      <c r="V757" s="12">
        <f t="shared" si="47"/>
        <v>100</v>
      </c>
      <c r="W757" s="12">
        <f t="shared" si="48"/>
        <v>7.1999999999999995E-2</v>
      </c>
      <c r="X757" s="12">
        <f t="shared" si="49"/>
        <v>1E-4</v>
      </c>
      <c r="Y757" s="12">
        <v>11.23</v>
      </c>
      <c r="AA757" s="11"/>
      <c r="AB757" s="31">
        <v>133384</v>
      </c>
      <c r="AC757" s="12" t="s">
        <v>574</v>
      </c>
      <c r="AD757" s="12" t="s">
        <v>294</v>
      </c>
      <c r="AE757" s="12" t="s">
        <v>530</v>
      </c>
      <c r="AF757" s="12" t="s">
        <v>531</v>
      </c>
      <c r="AG757" s="12" t="s">
        <v>402</v>
      </c>
      <c r="AH757" s="12" t="s">
        <v>374</v>
      </c>
      <c r="AI757" s="12" t="s">
        <v>403</v>
      </c>
      <c r="AJ757" s="12" t="s">
        <v>376</v>
      </c>
      <c r="AK757" s="12" t="s">
        <v>368</v>
      </c>
      <c r="AL757" s="12">
        <v>14</v>
      </c>
      <c r="AM757" s="12" t="s">
        <v>347</v>
      </c>
      <c r="AN757" s="12" t="s">
        <v>458</v>
      </c>
    </row>
    <row r="758" spans="1:40" ht="15" customHeight="1" x14ac:dyDescent="0.25">
      <c r="A758" s="15">
        <v>132770019</v>
      </c>
      <c r="B758" s="15" t="s">
        <v>580</v>
      </c>
      <c r="C758" s="12" t="s">
        <v>583</v>
      </c>
      <c r="D758" s="12" t="s">
        <v>161</v>
      </c>
      <c r="E758" s="15" t="s">
        <v>51</v>
      </c>
      <c r="F758" s="9" t="s">
        <v>189</v>
      </c>
      <c r="G758" s="17" t="s">
        <v>294</v>
      </c>
      <c r="H758" s="9" t="s">
        <v>35</v>
      </c>
      <c r="I758" s="15"/>
      <c r="J758" s="15"/>
      <c r="K758" s="15" t="s">
        <v>99</v>
      </c>
      <c r="L758" s="12">
        <v>45.474848000000001</v>
      </c>
      <c r="M758" s="12">
        <v>2.0977380000000001</v>
      </c>
      <c r="N758" s="11">
        <v>41428</v>
      </c>
      <c r="O758" s="7" t="s">
        <v>28</v>
      </c>
      <c r="P758" s="31">
        <v>2400</v>
      </c>
      <c r="Q758" s="54" t="s">
        <v>161</v>
      </c>
      <c r="R758" s="15" t="s">
        <v>11</v>
      </c>
      <c r="S758" s="16" t="s">
        <v>601</v>
      </c>
      <c r="T758" s="53" t="s">
        <v>161</v>
      </c>
      <c r="U758" s="12">
        <f t="shared" si="46"/>
        <v>2400</v>
      </c>
      <c r="V758" s="12">
        <f t="shared" si="47"/>
        <v>1200</v>
      </c>
      <c r="W758" s="12">
        <f t="shared" si="48"/>
        <v>1.6666666666666668E-3</v>
      </c>
      <c r="X758" s="12">
        <f t="shared" si="49"/>
        <v>6.9444444444444448E-7</v>
      </c>
      <c r="Y758" s="12">
        <v>11.23</v>
      </c>
      <c r="AA758" s="11"/>
      <c r="AB758" s="31">
        <v>133384</v>
      </c>
      <c r="AC758" s="12" t="s">
        <v>574</v>
      </c>
      <c r="AD758" s="12" t="s">
        <v>294</v>
      </c>
      <c r="AE758" s="12" t="s">
        <v>530</v>
      </c>
      <c r="AF758" s="12" t="s">
        <v>531</v>
      </c>
      <c r="AG758" s="12" t="s">
        <v>402</v>
      </c>
      <c r="AH758" s="12" t="s">
        <v>374</v>
      </c>
      <c r="AI758" s="12" t="s">
        <v>403</v>
      </c>
      <c r="AJ758" s="12" t="s">
        <v>376</v>
      </c>
      <c r="AK758" s="12" t="s">
        <v>368</v>
      </c>
      <c r="AL758" s="12">
        <v>14</v>
      </c>
      <c r="AM758" s="12" t="s">
        <v>347</v>
      </c>
      <c r="AN758" s="12" t="s">
        <v>458</v>
      </c>
    </row>
    <row r="759" spans="1:40" ht="15" customHeight="1" x14ac:dyDescent="0.25">
      <c r="A759" s="12">
        <v>132770019</v>
      </c>
      <c r="B759" s="15" t="s">
        <v>580</v>
      </c>
      <c r="C759" s="12" t="s">
        <v>583</v>
      </c>
      <c r="D759" s="12" t="s">
        <v>161</v>
      </c>
      <c r="E759" s="12" t="s">
        <v>51</v>
      </c>
      <c r="F759" s="10" t="s">
        <v>189</v>
      </c>
      <c r="G759" s="17" t="s">
        <v>294</v>
      </c>
      <c r="H759" s="10" t="s">
        <v>35</v>
      </c>
      <c r="K759" s="15" t="s">
        <v>99</v>
      </c>
      <c r="L759" s="12">
        <v>45.474848000000001</v>
      </c>
      <c r="M759" s="12">
        <v>2.0977380000000001</v>
      </c>
      <c r="N759" s="11">
        <v>41428</v>
      </c>
      <c r="O759" s="6" t="s">
        <v>167</v>
      </c>
      <c r="P759" s="29">
        <v>1.98512</v>
      </c>
      <c r="Q759" s="54" t="s">
        <v>161</v>
      </c>
      <c r="R759" s="12" t="s">
        <v>148</v>
      </c>
      <c r="S759" s="16" t="s">
        <v>601</v>
      </c>
      <c r="T759" s="53" t="s">
        <v>161</v>
      </c>
      <c r="U759" s="12">
        <f t="shared" si="46"/>
        <v>1.98512</v>
      </c>
      <c r="V759" s="12">
        <f t="shared" si="47"/>
        <v>0.99256</v>
      </c>
      <c r="W759" s="12">
        <f t="shared" si="48"/>
        <v>2.0149915370355447</v>
      </c>
      <c r="X759" s="12">
        <f t="shared" si="49"/>
        <v>1.0150477235812165</v>
      </c>
      <c r="AA759" s="12"/>
      <c r="AC759" s="12" t="s">
        <v>183</v>
      </c>
      <c r="AD759" s="12" t="s">
        <v>294</v>
      </c>
      <c r="AE759" s="12" t="s">
        <v>530</v>
      </c>
      <c r="AF759" s="12" t="s">
        <v>531</v>
      </c>
      <c r="AG759" s="12" t="s">
        <v>402</v>
      </c>
      <c r="AH759" s="12" t="s">
        <v>374</v>
      </c>
      <c r="AI759" s="12" t="s">
        <v>403</v>
      </c>
      <c r="AJ759" s="12" t="s">
        <v>376</v>
      </c>
      <c r="AK759" s="12" t="s">
        <v>368</v>
      </c>
      <c r="AL759" s="12">
        <v>14</v>
      </c>
      <c r="AM759" s="12" t="s">
        <v>347</v>
      </c>
      <c r="AN759" s="12" t="s">
        <v>458</v>
      </c>
    </row>
    <row r="760" spans="1:40" ht="15" customHeight="1" x14ac:dyDescent="0.25">
      <c r="A760" s="12">
        <v>132770019</v>
      </c>
      <c r="B760" s="15" t="s">
        <v>580</v>
      </c>
      <c r="C760" s="12" t="s">
        <v>583</v>
      </c>
      <c r="D760" s="12" t="s">
        <v>161</v>
      </c>
      <c r="E760" s="12" t="s">
        <v>51</v>
      </c>
      <c r="F760" s="10" t="s">
        <v>189</v>
      </c>
      <c r="G760" s="17" t="s">
        <v>294</v>
      </c>
      <c r="H760" s="10" t="s">
        <v>35</v>
      </c>
      <c r="K760" s="15" t="s">
        <v>99</v>
      </c>
      <c r="L760" s="12">
        <v>45.474848000000001</v>
      </c>
      <c r="M760" s="12">
        <v>2.0977380000000001</v>
      </c>
      <c r="N760" s="11">
        <v>41428</v>
      </c>
      <c r="O760" s="6" t="s">
        <v>162</v>
      </c>
      <c r="P760" s="29">
        <v>5.3</v>
      </c>
      <c r="Q760" s="54" t="s">
        <v>161</v>
      </c>
      <c r="R760" s="12" t="s">
        <v>148</v>
      </c>
      <c r="S760" s="16" t="s">
        <v>601</v>
      </c>
      <c r="T760" s="53" t="s">
        <v>161</v>
      </c>
      <c r="U760" s="12">
        <f t="shared" si="46"/>
        <v>5.3</v>
      </c>
      <c r="V760" s="12">
        <f t="shared" si="47"/>
        <v>2.65</v>
      </c>
      <c r="W760" s="12">
        <f t="shared" si="48"/>
        <v>0.75471698113207542</v>
      </c>
      <c r="X760" s="12">
        <f t="shared" si="49"/>
        <v>0.1423994304022784</v>
      </c>
      <c r="AA760" s="12"/>
      <c r="AC760" s="12" t="s">
        <v>180</v>
      </c>
      <c r="AD760" s="12" t="s">
        <v>294</v>
      </c>
      <c r="AE760" s="12" t="s">
        <v>530</v>
      </c>
      <c r="AF760" s="12" t="s">
        <v>531</v>
      </c>
      <c r="AG760" s="12" t="s">
        <v>402</v>
      </c>
      <c r="AH760" s="12" t="s">
        <v>374</v>
      </c>
      <c r="AI760" s="12" t="s">
        <v>403</v>
      </c>
      <c r="AJ760" s="12" t="s">
        <v>376</v>
      </c>
      <c r="AK760" s="12" t="s">
        <v>368</v>
      </c>
      <c r="AL760" s="12">
        <v>14</v>
      </c>
      <c r="AM760" s="12" t="s">
        <v>347</v>
      </c>
      <c r="AN760" s="12" t="s">
        <v>458</v>
      </c>
    </row>
    <row r="761" spans="1:40" ht="15" customHeight="1" x14ac:dyDescent="0.25">
      <c r="A761" s="12">
        <v>132770019</v>
      </c>
      <c r="B761" s="15" t="s">
        <v>580</v>
      </c>
      <c r="C761" s="12" t="s">
        <v>583</v>
      </c>
      <c r="D761" s="12" t="s">
        <v>161</v>
      </c>
      <c r="E761" s="12" t="s">
        <v>51</v>
      </c>
      <c r="F761" s="10" t="s">
        <v>189</v>
      </c>
      <c r="G761" s="17" t="s">
        <v>294</v>
      </c>
      <c r="H761" s="10" t="s">
        <v>35</v>
      </c>
      <c r="K761" s="15" t="s">
        <v>99</v>
      </c>
      <c r="L761" s="12">
        <v>45.474848000000001</v>
      </c>
      <c r="M761" s="12">
        <v>2.0977380000000001</v>
      </c>
      <c r="N761" s="11">
        <v>41428</v>
      </c>
      <c r="O761" s="6" t="s">
        <v>57</v>
      </c>
      <c r="P761" s="29">
        <v>7.1820000000000004</v>
      </c>
      <c r="Q761" s="54" t="s">
        <v>161</v>
      </c>
      <c r="R761" s="12" t="s">
        <v>11</v>
      </c>
      <c r="S761" s="16" t="s">
        <v>601</v>
      </c>
      <c r="T761" s="53" t="s">
        <v>161</v>
      </c>
      <c r="U761" s="12">
        <f t="shared" si="46"/>
        <v>7.1820000000000004</v>
      </c>
      <c r="V761" s="12">
        <f t="shared" si="47"/>
        <v>3.5910000000000002</v>
      </c>
      <c r="W761" s="12">
        <f t="shared" si="48"/>
        <v>0.55694792536897797</v>
      </c>
      <c r="X761" s="12">
        <f t="shared" si="49"/>
        <v>7.7547747893202165E-2</v>
      </c>
      <c r="AA761" s="12"/>
      <c r="AC761" s="12" t="s">
        <v>179</v>
      </c>
      <c r="AD761" s="12" t="s">
        <v>294</v>
      </c>
      <c r="AE761" s="12" t="s">
        <v>530</v>
      </c>
      <c r="AF761" s="12" t="s">
        <v>531</v>
      </c>
      <c r="AG761" s="12" t="s">
        <v>402</v>
      </c>
      <c r="AH761" s="12" t="s">
        <v>374</v>
      </c>
      <c r="AI761" s="12" t="s">
        <v>403</v>
      </c>
      <c r="AJ761" s="12" t="s">
        <v>376</v>
      </c>
      <c r="AK761" s="12" t="s">
        <v>368</v>
      </c>
      <c r="AL761" s="12">
        <v>14</v>
      </c>
      <c r="AM761" s="12" t="s">
        <v>347</v>
      </c>
      <c r="AN761" s="12" t="s">
        <v>458</v>
      </c>
    </row>
    <row r="762" spans="1:40" ht="15" customHeight="1" x14ac:dyDescent="0.25">
      <c r="A762" s="12">
        <v>132770019</v>
      </c>
      <c r="B762" s="15" t="s">
        <v>580</v>
      </c>
      <c r="C762" s="12" t="s">
        <v>583</v>
      </c>
      <c r="D762" s="12" t="s">
        <v>161</v>
      </c>
      <c r="E762" s="12" t="s">
        <v>66</v>
      </c>
      <c r="F762" s="10" t="s">
        <v>189</v>
      </c>
      <c r="G762" s="17" t="s">
        <v>294</v>
      </c>
      <c r="H762" s="10" t="s">
        <v>35</v>
      </c>
      <c r="K762" s="15" t="s">
        <v>99</v>
      </c>
      <c r="L762" s="12">
        <v>45.474848000000001</v>
      </c>
      <c r="M762" s="12">
        <v>2.0977380000000001</v>
      </c>
      <c r="N762" s="11">
        <v>41428</v>
      </c>
      <c r="O762" s="6" t="s">
        <v>52</v>
      </c>
      <c r="P762" s="29">
        <v>8.3800858676670096</v>
      </c>
      <c r="Q762" s="54" t="s">
        <v>161</v>
      </c>
      <c r="R762" s="12" t="s">
        <v>166</v>
      </c>
      <c r="S762" s="16" t="s">
        <v>601</v>
      </c>
      <c r="T762" s="53" t="s">
        <v>161</v>
      </c>
      <c r="U762" s="12">
        <f t="shared" si="46"/>
        <v>8.3800858676670096</v>
      </c>
      <c r="V762" s="12">
        <f t="shared" si="47"/>
        <v>4.1900429338335048</v>
      </c>
      <c r="W762" s="12">
        <f t="shared" si="48"/>
        <v>0.47732207797932602</v>
      </c>
      <c r="X762" s="12">
        <f t="shared" si="49"/>
        <v>5.6959091531625441E-2</v>
      </c>
      <c r="AA762" s="12"/>
      <c r="AC762" s="12" t="s">
        <v>181</v>
      </c>
      <c r="AD762" s="12" t="s">
        <v>294</v>
      </c>
      <c r="AE762" s="12" t="s">
        <v>530</v>
      </c>
      <c r="AF762" s="12" t="s">
        <v>531</v>
      </c>
      <c r="AG762" s="12" t="s">
        <v>402</v>
      </c>
      <c r="AH762" s="12" t="s">
        <v>374</v>
      </c>
      <c r="AI762" s="12" t="s">
        <v>403</v>
      </c>
      <c r="AJ762" s="12" t="s">
        <v>376</v>
      </c>
      <c r="AK762" s="12" t="s">
        <v>368</v>
      </c>
      <c r="AL762" s="12">
        <v>14</v>
      </c>
      <c r="AM762" s="12" t="s">
        <v>347</v>
      </c>
      <c r="AN762" s="12" t="s">
        <v>458</v>
      </c>
    </row>
    <row r="763" spans="1:40" ht="15" customHeight="1" x14ac:dyDescent="0.25">
      <c r="A763" s="12">
        <v>132770019</v>
      </c>
      <c r="B763" s="15" t="s">
        <v>580</v>
      </c>
      <c r="C763" s="12" t="s">
        <v>583</v>
      </c>
      <c r="D763" s="12" t="s">
        <v>161</v>
      </c>
      <c r="E763" s="12" t="s">
        <v>51</v>
      </c>
      <c r="F763" s="10" t="s">
        <v>189</v>
      </c>
      <c r="G763" s="17" t="s">
        <v>294</v>
      </c>
      <c r="H763" s="10" t="s">
        <v>35</v>
      </c>
      <c r="K763" s="15" t="s">
        <v>99</v>
      </c>
      <c r="L763" s="12">
        <v>45.474848000000001</v>
      </c>
      <c r="M763" s="12">
        <v>2.0977380000000001</v>
      </c>
      <c r="N763" s="11">
        <v>41428</v>
      </c>
      <c r="O763" s="6" t="s">
        <v>61</v>
      </c>
      <c r="P763" s="29">
        <v>9.51</v>
      </c>
      <c r="Q763" s="54" t="s">
        <v>161</v>
      </c>
      <c r="R763" s="12" t="s">
        <v>11</v>
      </c>
      <c r="S763" s="16" t="s">
        <v>601</v>
      </c>
      <c r="T763" s="53" t="s">
        <v>161</v>
      </c>
      <c r="U763" s="12">
        <f t="shared" si="46"/>
        <v>9.51</v>
      </c>
      <c r="V763" s="12">
        <f t="shared" si="47"/>
        <v>4.7549999999999999</v>
      </c>
      <c r="W763" s="12">
        <f t="shared" si="48"/>
        <v>0.4206098843322818</v>
      </c>
      <c r="X763" s="12">
        <f t="shared" si="49"/>
        <v>4.422816869950387E-2</v>
      </c>
      <c r="AA763" s="12"/>
      <c r="AC763" s="12" t="s">
        <v>179</v>
      </c>
      <c r="AD763" s="12" t="s">
        <v>294</v>
      </c>
      <c r="AE763" s="12" t="s">
        <v>530</v>
      </c>
      <c r="AF763" s="12" t="s">
        <v>531</v>
      </c>
      <c r="AG763" s="12" t="s">
        <v>402</v>
      </c>
      <c r="AH763" s="12" t="s">
        <v>374</v>
      </c>
      <c r="AI763" s="12" t="s">
        <v>403</v>
      </c>
      <c r="AJ763" s="12" t="s">
        <v>376</v>
      </c>
      <c r="AK763" s="12" t="s">
        <v>368</v>
      </c>
      <c r="AL763" s="12">
        <v>14</v>
      </c>
      <c r="AM763" s="12" t="s">
        <v>347</v>
      </c>
      <c r="AN763" s="12" t="s">
        <v>458</v>
      </c>
    </row>
    <row r="764" spans="1:40" ht="15" customHeight="1" x14ac:dyDescent="0.25">
      <c r="A764" s="12">
        <v>132770019</v>
      </c>
      <c r="B764" s="15" t="s">
        <v>580</v>
      </c>
      <c r="C764" s="12" t="s">
        <v>583</v>
      </c>
      <c r="D764" s="12" t="s">
        <v>161</v>
      </c>
      <c r="E764" s="12" t="s">
        <v>51</v>
      </c>
      <c r="F764" s="10" t="s">
        <v>189</v>
      </c>
      <c r="G764" s="17" t="s">
        <v>294</v>
      </c>
      <c r="H764" s="10" t="s">
        <v>35</v>
      </c>
      <c r="K764" s="15" t="s">
        <v>99</v>
      </c>
      <c r="L764" s="12">
        <v>45.474848000000001</v>
      </c>
      <c r="M764" s="12">
        <v>2.0977380000000001</v>
      </c>
      <c r="N764" s="11">
        <v>41428</v>
      </c>
      <c r="O764" s="6" t="s">
        <v>12</v>
      </c>
      <c r="P764" s="29">
        <v>9.7000000000000011</v>
      </c>
      <c r="Q764" s="54" t="s">
        <v>161</v>
      </c>
      <c r="R764" s="12" t="s">
        <v>11</v>
      </c>
      <c r="S764" s="16" t="s">
        <v>601</v>
      </c>
      <c r="T764" s="53" t="s">
        <v>161</v>
      </c>
      <c r="U764" s="12">
        <f t="shared" si="46"/>
        <v>9.7000000000000011</v>
      </c>
      <c r="V764" s="12">
        <f t="shared" si="47"/>
        <v>4.8500000000000005</v>
      </c>
      <c r="W764" s="12">
        <f t="shared" si="48"/>
        <v>0.41237113402061853</v>
      </c>
      <c r="X764" s="12">
        <f t="shared" si="49"/>
        <v>4.2512488043362731E-2</v>
      </c>
      <c r="AA764" s="12"/>
      <c r="AC764" s="12" t="s">
        <v>179</v>
      </c>
      <c r="AD764" s="12" t="s">
        <v>294</v>
      </c>
      <c r="AE764" s="12" t="s">
        <v>530</v>
      </c>
      <c r="AF764" s="12" t="s">
        <v>531</v>
      </c>
      <c r="AG764" s="12" t="s">
        <v>402</v>
      </c>
      <c r="AH764" s="12" t="s">
        <v>374</v>
      </c>
      <c r="AI764" s="12" t="s">
        <v>403</v>
      </c>
      <c r="AJ764" s="12" t="s">
        <v>376</v>
      </c>
      <c r="AK764" s="12" t="s">
        <v>368</v>
      </c>
      <c r="AL764" s="12">
        <v>14</v>
      </c>
      <c r="AM764" s="12" t="s">
        <v>347</v>
      </c>
      <c r="AN764" s="12" t="s">
        <v>458</v>
      </c>
    </row>
    <row r="765" spans="1:40" ht="15" customHeight="1" x14ac:dyDescent="0.25">
      <c r="A765" s="12">
        <v>132770019</v>
      </c>
      <c r="B765" s="15" t="s">
        <v>580</v>
      </c>
      <c r="C765" s="12" t="s">
        <v>583</v>
      </c>
      <c r="D765" s="12" t="s">
        <v>161</v>
      </c>
      <c r="E765" s="12" t="s">
        <v>51</v>
      </c>
      <c r="F765" s="10" t="s">
        <v>189</v>
      </c>
      <c r="G765" s="17" t="s">
        <v>294</v>
      </c>
      <c r="H765" s="10" t="s">
        <v>35</v>
      </c>
      <c r="K765" s="15" t="s">
        <v>99</v>
      </c>
      <c r="L765" s="12">
        <v>45.474848000000001</v>
      </c>
      <c r="M765" s="12">
        <v>2.0977380000000001</v>
      </c>
      <c r="N765" s="11">
        <v>41428</v>
      </c>
      <c r="O765" s="6" t="s">
        <v>21</v>
      </c>
      <c r="P765" s="29">
        <v>11.200000000000001</v>
      </c>
      <c r="Q765" s="54" t="s">
        <v>161</v>
      </c>
      <c r="R765" s="12" t="s">
        <v>11</v>
      </c>
      <c r="S765" s="16" t="s">
        <v>601</v>
      </c>
      <c r="T765" s="53" t="s">
        <v>161</v>
      </c>
      <c r="U765" s="12">
        <f t="shared" si="46"/>
        <v>11.200000000000001</v>
      </c>
      <c r="V765" s="12">
        <f t="shared" si="47"/>
        <v>5.6000000000000005</v>
      </c>
      <c r="W765" s="12">
        <f t="shared" si="48"/>
        <v>0.3571428571428571</v>
      </c>
      <c r="X765" s="12">
        <f t="shared" si="49"/>
        <v>3.188775510204081E-2</v>
      </c>
      <c r="AA765" s="12"/>
      <c r="AC765" s="12" t="s">
        <v>179</v>
      </c>
      <c r="AD765" s="12" t="s">
        <v>294</v>
      </c>
      <c r="AE765" s="12" t="s">
        <v>530</v>
      </c>
      <c r="AF765" s="12" t="s">
        <v>531</v>
      </c>
      <c r="AG765" s="12" t="s">
        <v>402</v>
      </c>
      <c r="AH765" s="12" t="s">
        <v>374</v>
      </c>
      <c r="AI765" s="12" t="s">
        <v>403</v>
      </c>
      <c r="AJ765" s="12" t="s">
        <v>376</v>
      </c>
      <c r="AK765" s="12" t="s">
        <v>368</v>
      </c>
      <c r="AL765" s="12">
        <v>14</v>
      </c>
      <c r="AM765" s="12" t="s">
        <v>347</v>
      </c>
      <c r="AN765" s="12" t="s">
        <v>458</v>
      </c>
    </row>
    <row r="766" spans="1:40" ht="15" customHeight="1" x14ac:dyDescent="0.25">
      <c r="A766" s="12">
        <v>132770019</v>
      </c>
      <c r="B766" s="15" t="s">
        <v>580</v>
      </c>
      <c r="C766" s="12" t="s">
        <v>583</v>
      </c>
      <c r="D766" s="12" t="s">
        <v>161</v>
      </c>
      <c r="E766" s="12" t="s">
        <v>51</v>
      </c>
      <c r="F766" s="10" t="s">
        <v>189</v>
      </c>
      <c r="G766" s="17" t="s">
        <v>294</v>
      </c>
      <c r="H766" s="10" t="s">
        <v>35</v>
      </c>
      <c r="K766" s="15" t="s">
        <v>99</v>
      </c>
      <c r="L766" s="12">
        <v>45.474848000000001</v>
      </c>
      <c r="M766" s="12">
        <v>2.0977380000000001</v>
      </c>
      <c r="N766" s="11">
        <v>41428</v>
      </c>
      <c r="O766" s="6" t="s">
        <v>55</v>
      </c>
      <c r="P766" s="29">
        <v>11.5</v>
      </c>
      <c r="Q766" s="54" t="s">
        <v>161</v>
      </c>
      <c r="R766" s="12" t="s">
        <v>11</v>
      </c>
      <c r="S766" s="16" t="s">
        <v>601</v>
      </c>
      <c r="T766" s="53" t="s">
        <v>161</v>
      </c>
      <c r="U766" s="12">
        <f t="shared" si="46"/>
        <v>11.5</v>
      </c>
      <c r="V766" s="12">
        <f t="shared" si="47"/>
        <v>5.75</v>
      </c>
      <c r="W766" s="12">
        <f t="shared" si="48"/>
        <v>0.34782608695652173</v>
      </c>
      <c r="X766" s="12">
        <f t="shared" si="49"/>
        <v>3.0245746691871456E-2</v>
      </c>
      <c r="AA766" s="12"/>
      <c r="AC766" s="12" t="s">
        <v>179</v>
      </c>
      <c r="AD766" s="12" t="s">
        <v>294</v>
      </c>
      <c r="AE766" s="12" t="s">
        <v>530</v>
      </c>
      <c r="AF766" s="12" t="s">
        <v>531</v>
      </c>
      <c r="AG766" s="12" t="s">
        <v>402</v>
      </c>
      <c r="AH766" s="12" t="s">
        <v>374</v>
      </c>
      <c r="AI766" s="12" t="s">
        <v>403</v>
      </c>
      <c r="AJ766" s="12" t="s">
        <v>376</v>
      </c>
      <c r="AK766" s="12" t="s">
        <v>368</v>
      </c>
      <c r="AL766" s="12">
        <v>14</v>
      </c>
      <c r="AM766" s="12" t="s">
        <v>347</v>
      </c>
      <c r="AN766" s="12" t="s">
        <v>458</v>
      </c>
    </row>
    <row r="767" spans="1:40" ht="15" customHeight="1" x14ac:dyDescent="0.25">
      <c r="A767" s="12">
        <v>132770019</v>
      </c>
      <c r="B767" s="15" t="s">
        <v>580</v>
      </c>
      <c r="C767" s="12" t="s">
        <v>583</v>
      </c>
      <c r="D767" s="12" t="s">
        <v>161</v>
      </c>
      <c r="E767" s="12" t="s">
        <v>51</v>
      </c>
      <c r="F767" s="10" t="s">
        <v>189</v>
      </c>
      <c r="G767" s="17" t="s">
        <v>294</v>
      </c>
      <c r="H767" s="10" t="s">
        <v>35</v>
      </c>
      <c r="K767" s="15" t="s">
        <v>99</v>
      </c>
      <c r="L767" s="12">
        <v>45.474848000000001</v>
      </c>
      <c r="M767" s="12">
        <v>2.0977380000000001</v>
      </c>
      <c r="N767" s="11">
        <v>41428</v>
      </c>
      <c r="O767" s="6" t="s">
        <v>62</v>
      </c>
      <c r="P767" s="29">
        <v>12.700000000000001</v>
      </c>
      <c r="Q767" s="54" t="s">
        <v>161</v>
      </c>
      <c r="R767" s="12" t="s">
        <v>11</v>
      </c>
      <c r="S767" s="16" t="s">
        <v>601</v>
      </c>
      <c r="T767" s="53" t="s">
        <v>161</v>
      </c>
      <c r="U767" s="12">
        <f t="shared" si="46"/>
        <v>12.700000000000001</v>
      </c>
      <c r="V767" s="12">
        <f t="shared" si="47"/>
        <v>6.3500000000000005</v>
      </c>
      <c r="W767" s="12">
        <f t="shared" si="48"/>
        <v>0.31496062992125984</v>
      </c>
      <c r="X767" s="12">
        <f t="shared" si="49"/>
        <v>2.4800049600099197E-2</v>
      </c>
      <c r="AA767" s="12"/>
      <c r="AC767" s="12" t="s">
        <v>179</v>
      </c>
      <c r="AD767" s="12" t="s">
        <v>294</v>
      </c>
      <c r="AE767" s="12" t="s">
        <v>530</v>
      </c>
      <c r="AF767" s="12" t="s">
        <v>531</v>
      </c>
      <c r="AG767" s="12" t="s">
        <v>402</v>
      </c>
      <c r="AH767" s="12" t="s">
        <v>374</v>
      </c>
      <c r="AI767" s="12" t="s">
        <v>403</v>
      </c>
      <c r="AJ767" s="12" t="s">
        <v>376</v>
      </c>
      <c r="AK767" s="12" t="s">
        <v>368</v>
      </c>
      <c r="AL767" s="12">
        <v>14</v>
      </c>
      <c r="AM767" s="12" t="s">
        <v>347</v>
      </c>
      <c r="AN767" s="12" t="s">
        <v>458</v>
      </c>
    </row>
    <row r="768" spans="1:40" ht="15" customHeight="1" x14ac:dyDescent="0.25">
      <c r="A768" s="12">
        <v>132770019</v>
      </c>
      <c r="B768" s="15" t="s">
        <v>580</v>
      </c>
      <c r="C768" s="12" t="s">
        <v>583</v>
      </c>
      <c r="D768" s="12" t="s">
        <v>161</v>
      </c>
      <c r="E768" s="12" t="s">
        <v>51</v>
      </c>
      <c r="F768" s="10" t="s">
        <v>189</v>
      </c>
      <c r="G768" s="17" t="s">
        <v>294</v>
      </c>
      <c r="H768" s="10" t="s">
        <v>35</v>
      </c>
      <c r="K768" s="15" t="s">
        <v>99</v>
      </c>
      <c r="L768" s="12">
        <v>45.474848000000001</v>
      </c>
      <c r="M768" s="12">
        <v>2.0977380000000001</v>
      </c>
      <c r="N768" s="11">
        <v>41428</v>
      </c>
      <c r="O768" s="6" t="s">
        <v>56</v>
      </c>
      <c r="P768" s="29">
        <v>13</v>
      </c>
      <c r="Q768" s="54" t="s">
        <v>161</v>
      </c>
      <c r="R768" s="12" t="s">
        <v>11</v>
      </c>
      <c r="S768" s="16" t="s">
        <v>601</v>
      </c>
      <c r="T768" s="53" t="s">
        <v>161</v>
      </c>
      <c r="U768" s="12">
        <f t="shared" si="46"/>
        <v>13</v>
      </c>
      <c r="V768" s="12">
        <f t="shared" si="47"/>
        <v>6.5</v>
      </c>
      <c r="W768" s="12">
        <f t="shared" si="48"/>
        <v>0.30769230769230771</v>
      </c>
      <c r="X768" s="12">
        <f t="shared" si="49"/>
        <v>2.3668639053254437E-2</v>
      </c>
      <c r="AA768" s="12"/>
      <c r="AC768" s="12" t="s">
        <v>179</v>
      </c>
      <c r="AD768" s="12" t="s">
        <v>294</v>
      </c>
      <c r="AE768" s="12" t="s">
        <v>530</v>
      </c>
      <c r="AF768" s="12" t="s">
        <v>531</v>
      </c>
      <c r="AG768" s="12" t="s">
        <v>402</v>
      </c>
      <c r="AH768" s="12" t="s">
        <v>374</v>
      </c>
      <c r="AI768" s="12" t="s">
        <v>403</v>
      </c>
      <c r="AJ768" s="12" t="s">
        <v>376</v>
      </c>
      <c r="AK768" s="12" t="s">
        <v>368</v>
      </c>
      <c r="AL768" s="12">
        <v>14</v>
      </c>
      <c r="AM768" s="12" t="s">
        <v>347</v>
      </c>
      <c r="AN768" s="12" t="s">
        <v>458</v>
      </c>
    </row>
    <row r="769" spans="1:40" ht="15" customHeight="1" x14ac:dyDescent="0.25">
      <c r="A769" s="12">
        <v>132770019</v>
      </c>
      <c r="B769" s="15" t="s">
        <v>580</v>
      </c>
      <c r="C769" s="12" t="s">
        <v>583</v>
      </c>
      <c r="D769" s="12" t="s">
        <v>161</v>
      </c>
      <c r="E769" s="12" t="s">
        <v>51</v>
      </c>
      <c r="F769" s="10" t="s">
        <v>189</v>
      </c>
      <c r="G769" s="17" t="s">
        <v>294</v>
      </c>
      <c r="H769" s="10" t="s">
        <v>35</v>
      </c>
      <c r="K769" s="15" t="s">
        <v>99</v>
      </c>
      <c r="L769" s="12">
        <v>45.474848000000001</v>
      </c>
      <c r="M769" s="12">
        <v>2.0977380000000001</v>
      </c>
      <c r="N769" s="11">
        <v>41428</v>
      </c>
      <c r="O769" s="6" t="s">
        <v>19</v>
      </c>
      <c r="P769" s="29">
        <v>15.4</v>
      </c>
      <c r="Q769" s="54" t="s">
        <v>161</v>
      </c>
      <c r="R769" s="12" t="s">
        <v>11</v>
      </c>
      <c r="S769" s="16" t="s">
        <v>601</v>
      </c>
      <c r="T769" s="53" t="s">
        <v>161</v>
      </c>
      <c r="U769" s="12">
        <f t="shared" si="46"/>
        <v>15.4</v>
      </c>
      <c r="V769" s="12">
        <f t="shared" si="47"/>
        <v>7.7</v>
      </c>
      <c r="W769" s="12">
        <f t="shared" si="48"/>
        <v>0.25974025974025972</v>
      </c>
      <c r="X769" s="12">
        <f t="shared" si="49"/>
        <v>1.6866250632484397E-2</v>
      </c>
      <c r="AA769" s="12"/>
      <c r="AC769" s="12" t="s">
        <v>179</v>
      </c>
      <c r="AD769" s="12" t="s">
        <v>294</v>
      </c>
      <c r="AE769" s="12" t="s">
        <v>530</v>
      </c>
      <c r="AF769" s="12" t="s">
        <v>531</v>
      </c>
      <c r="AG769" s="12" t="s">
        <v>402</v>
      </c>
      <c r="AH769" s="12" t="s">
        <v>374</v>
      </c>
      <c r="AI769" s="12" t="s">
        <v>403</v>
      </c>
      <c r="AJ769" s="12" t="s">
        <v>376</v>
      </c>
      <c r="AK769" s="12" t="s">
        <v>368</v>
      </c>
      <c r="AL769" s="12">
        <v>14</v>
      </c>
      <c r="AM769" s="12" t="s">
        <v>347</v>
      </c>
      <c r="AN769" s="12" t="s">
        <v>458</v>
      </c>
    </row>
    <row r="770" spans="1:40" ht="15" customHeight="1" x14ac:dyDescent="0.25">
      <c r="A770" s="12">
        <v>132770019</v>
      </c>
      <c r="B770" s="15" t="s">
        <v>580</v>
      </c>
      <c r="C770" s="12" t="s">
        <v>583</v>
      </c>
      <c r="D770" s="12" t="s">
        <v>161</v>
      </c>
      <c r="E770" s="12" t="s">
        <v>51</v>
      </c>
      <c r="F770" s="10" t="s">
        <v>189</v>
      </c>
      <c r="G770" s="17" t="s">
        <v>294</v>
      </c>
      <c r="H770" s="10" t="s">
        <v>35</v>
      </c>
      <c r="K770" s="15" t="s">
        <v>99</v>
      </c>
      <c r="L770" s="12">
        <v>45.474848000000001</v>
      </c>
      <c r="M770" s="12">
        <v>2.0977380000000001</v>
      </c>
      <c r="N770" s="11">
        <v>41428</v>
      </c>
      <c r="O770" s="6" t="s">
        <v>22</v>
      </c>
      <c r="P770" s="29">
        <v>16.728000000000002</v>
      </c>
      <c r="Q770" s="54" t="s">
        <v>161</v>
      </c>
      <c r="R770" s="12" t="s">
        <v>11</v>
      </c>
      <c r="S770" s="16" t="s">
        <v>601</v>
      </c>
      <c r="T770" s="53" t="s">
        <v>161</v>
      </c>
      <c r="U770" s="12">
        <f t="shared" ref="U770:U833" si="50">IF(Q770="",P770,P770)</f>
        <v>16.728000000000002</v>
      </c>
      <c r="V770" s="12">
        <f t="shared" ref="V770:V833" si="51">IF(Q770="",P770/2,Q770)</f>
        <v>8.3640000000000008</v>
      </c>
      <c r="W770" s="12">
        <f t="shared" si="48"/>
        <v>0.23912003825920608</v>
      </c>
      <c r="X770" s="12">
        <f t="shared" si="49"/>
        <v>1.4294598174271046E-2</v>
      </c>
      <c r="AA770" s="12"/>
      <c r="AC770" s="12" t="s">
        <v>179</v>
      </c>
      <c r="AD770" s="12" t="s">
        <v>294</v>
      </c>
      <c r="AE770" s="12" t="s">
        <v>530</v>
      </c>
      <c r="AF770" s="12" t="s">
        <v>531</v>
      </c>
      <c r="AG770" s="12" t="s">
        <v>402</v>
      </c>
      <c r="AH770" s="12" t="s">
        <v>374</v>
      </c>
      <c r="AI770" s="12" t="s">
        <v>403</v>
      </c>
      <c r="AJ770" s="12" t="s">
        <v>376</v>
      </c>
      <c r="AK770" s="12" t="s">
        <v>368</v>
      </c>
      <c r="AL770" s="12">
        <v>14</v>
      </c>
      <c r="AM770" s="12" t="s">
        <v>347</v>
      </c>
      <c r="AN770" s="12" t="s">
        <v>458</v>
      </c>
    </row>
    <row r="771" spans="1:40" ht="15" customHeight="1" x14ac:dyDescent="0.25">
      <c r="A771" s="12">
        <v>132770019</v>
      </c>
      <c r="B771" s="15" t="s">
        <v>580</v>
      </c>
      <c r="C771" s="12" t="s">
        <v>583</v>
      </c>
      <c r="D771" s="12" t="s">
        <v>161</v>
      </c>
      <c r="E771" s="12" t="s">
        <v>51</v>
      </c>
      <c r="F771" s="10" t="s">
        <v>189</v>
      </c>
      <c r="G771" s="17" t="s">
        <v>294</v>
      </c>
      <c r="H771" s="10" t="s">
        <v>35</v>
      </c>
      <c r="K771" s="15" t="s">
        <v>99</v>
      </c>
      <c r="L771" s="12">
        <v>45.474848000000001</v>
      </c>
      <c r="M771" s="12">
        <v>2.0977380000000001</v>
      </c>
      <c r="N771" s="11">
        <v>41428</v>
      </c>
      <c r="O771" s="6" t="s">
        <v>63</v>
      </c>
      <c r="P771" s="29">
        <v>25.91</v>
      </c>
      <c r="Q771" s="12">
        <v>5.0006300000000001</v>
      </c>
      <c r="R771" s="12" t="s">
        <v>64</v>
      </c>
      <c r="S771" s="48" t="s">
        <v>161</v>
      </c>
      <c r="T771" s="53" t="s">
        <v>161</v>
      </c>
      <c r="U771" s="12">
        <f t="shared" si="50"/>
        <v>25.91</v>
      </c>
      <c r="V771" s="12">
        <f t="shared" si="51"/>
        <v>5.0006300000000001</v>
      </c>
      <c r="W771" s="12">
        <f t="shared" si="48"/>
        <v>1.0361388765533677</v>
      </c>
      <c r="X771" s="12">
        <f t="shared" si="49"/>
        <v>3.998992190479999E-2</v>
      </c>
      <c r="AA771" s="12"/>
      <c r="AC771" s="12" t="s">
        <v>179</v>
      </c>
      <c r="AD771" s="12" t="s">
        <v>294</v>
      </c>
      <c r="AE771" s="12" t="s">
        <v>530</v>
      </c>
      <c r="AF771" s="12" t="s">
        <v>531</v>
      </c>
      <c r="AG771" s="12" t="s">
        <v>402</v>
      </c>
      <c r="AH771" s="12" t="s">
        <v>374</v>
      </c>
      <c r="AI771" s="12" t="s">
        <v>403</v>
      </c>
      <c r="AJ771" s="12" t="s">
        <v>376</v>
      </c>
      <c r="AK771" s="12" t="s">
        <v>368</v>
      </c>
      <c r="AL771" s="12">
        <v>14</v>
      </c>
      <c r="AM771" s="12" t="s">
        <v>347</v>
      </c>
      <c r="AN771" s="12" t="s">
        <v>458</v>
      </c>
    </row>
    <row r="772" spans="1:40" ht="15" customHeight="1" x14ac:dyDescent="0.25">
      <c r="A772" s="12">
        <v>132770019</v>
      </c>
      <c r="B772" s="15" t="s">
        <v>580</v>
      </c>
      <c r="C772" s="12" t="s">
        <v>583</v>
      </c>
      <c r="D772" s="12" t="s">
        <v>161</v>
      </c>
      <c r="E772" s="12" t="s">
        <v>51</v>
      </c>
      <c r="F772" s="10" t="s">
        <v>189</v>
      </c>
      <c r="G772" s="17" t="s">
        <v>294</v>
      </c>
      <c r="H772" s="10" t="s">
        <v>35</v>
      </c>
      <c r="K772" s="15" t="s">
        <v>99</v>
      </c>
      <c r="L772" s="12">
        <v>45.474848000000001</v>
      </c>
      <c r="M772" s="12">
        <v>2.0977380000000001</v>
      </c>
      <c r="N772" s="11">
        <v>41428</v>
      </c>
      <c r="O772" s="6" t="s">
        <v>18</v>
      </c>
      <c r="P772" s="29">
        <v>30.6</v>
      </c>
      <c r="Q772" s="12">
        <v>20.168500000000002</v>
      </c>
      <c r="R772" s="12" t="s">
        <v>11</v>
      </c>
      <c r="S772" s="48" t="s">
        <v>161</v>
      </c>
      <c r="T772" s="53" t="s">
        <v>161</v>
      </c>
      <c r="U772" s="12">
        <f t="shared" si="50"/>
        <v>30.6</v>
      </c>
      <c r="V772" s="12">
        <f t="shared" si="51"/>
        <v>20.168500000000002</v>
      </c>
      <c r="W772" s="12">
        <f t="shared" si="48"/>
        <v>7.5227083969673883E-2</v>
      </c>
      <c r="X772" s="12">
        <f t="shared" si="49"/>
        <v>2.4584014369174473E-3</v>
      </c>
      <c r="AA772" s="12"/>
      <c r="AC772" s="12" t="s">
        <v>179</v>
      </c>
      <c r="AD772" s="12" t="s">
        <v>294</v>
      </c>
      <c r="AE772" s="12" t="s">
        <v>530</v>
      </c>
      <c r="AF772" s="12" t="s">
        <v>531</v>
      </c>
      <c r="AG772" s="12" t="s">
        <v>402</v>
      </c>
      <c r="AH772" s="12" t="s">
        <v>374</v>
      </c>
      <c r="AI772" s="12" t="s">
        <v>403</v>
      </c>
      <c r="AJ772" s="12" t="s">
        <v>376</v>
      </c>
      <c r="AK772" s="12" t="s">
        <v>368</v>
      </c>
      <c r="AL772" s="12">
        <v>14</v>
      </c>
      <c r="AM772" s="12" t="s">
        <v>347</v>
      </c>
      <c r="AN772" s="12" t="s">
        <v>458</v>
      </c>
    </row>
    <row r="773" spans="1:40" ht="15" customHeight="1" x14ac:dyDescent="0.25">
      <c r="A773" s="12">
        <v>132770019</v>
      </c>
      <c r="B773" s="15" t="s">
        <v>580</v>
      </c>
      <c r="C773" s="12" t="s">
        <v>583</v>
      </c>
      <c r="D773" s="12" t="s">
        <v>161</v>
      </c>
      <c r="E773" s="12" t="s">
        <v>51</v>
      </c>
      <c r="F773" s="10" t="s">
        <v>189</v>
      </c>
      <c r="G773" s="17" t="s">
        <v>294</v>
      </c>
      <c r="H773" s="10" t="s">
        <v>35</v>
      </c>
      <c r="K773" s="15" t="s">
        <v>99</v>
      </c>
      <c r="L773" s="12">
        <v>45.474848000000001</v>
      </c>
      <c r="M773" s="12">
        <v>2.0977380000000001</v>
      </c>
      <c r="N773" s="11">
        <v>41428</v>
      </c>
      <c r="O773" s="6" t="s">
        <v>59</v>
      </c>
      <c r="P773" s="29">
        <v>30.650000000000002</v>
      </c>
      <c r="Q773" s="54" t="s">
        <v>161</v>
      </c>
      <c r="R773" s="12" t="s">
        <v>11</v>
      </c>
      <c r="S773" s="16" t="s">
        <v>601</v>
      </c>
      <c r="T773" s="53" t="s">
        <v>161</v>
      </c>
      <c r="U773" s="12">
        <f t="shared" si="50"/>
        <v>30.650000000000002</v>
      </c>
      <c r="V773" s="12">
        <f t="shared" si="51"/>
        <v>15.325000000000001</v>
      </c>
      <c r="W773" s="12">
        <f t="shared" si="48"/>
        <v>0.13050570962479607</v>
      </c>
      <c r="X773" s="12">
        <f t="shared" si="49"/>
        <v>4.257935061167898E-3</v>
      </c>
      <c r="AA773" s="12"/>
      <c r="AC773" s="12" t="s">
        <v>179</v>
      </c>
      <c r="AD773" s="12" t="s">
        <v>294</v>
      </c>
      <c r="AE773" s="12" t="s">
        <v>530</v>
      </c>
      <c r="AF773" s="12" t="s">
        <v>531</v>
      </c>
      <c r="AG773" s="12" t="s">
        <v>402</v>
      </c>
      <c r="AH773" s="12" t="s">
        <v>374</v>
      </c>
      <c r="AI773" s="12" t="s">
        <v>403</v>
      </c>
      <c r="AJ773" s="12" t="s">
        <v>376</v>
      </c>
      <c r="AK773" s="12" t="s">
        <v>368</v>
      </c>
      <c r="AL773" s="12">
        <v>14</v>
      </c>
      <c r="AM773" s="12" t="s">
        <v>347</v>
      </c>
      <c r="AN773" s="12" t="s">
        <v>458</v>
      </c>
    </row>
    <row r="774" spans="1:40" ht="15" customHeight="1" x14ac:dyDescent="0.25">
      <c r="A774" s="12">
        <v>132770019</v>
      </c>
      <c r="B774" s="15" t="s">
        <v>580</v>
      </c>
      <c r="C774" s="12" t="s">
        <v>583</v>
      </c>
      <c r="D774" s="12" t="s">
        <v>161</v>
      </c>
      <c r="E774" s="12" t="s">
        <v>51</v>
      </c>
      <c r="F774" s="10" t="s">
        <v>189</v>
      </c>
      <c r="G774" s="17" t="s">
        <v>294</v>
      </c>
      <c r="H774" s="10" t="s">
        <v>35</v>
      </c>
      <c r="K774" s="15" t="s">
        <v>99</v>
      </c>
      <c r="L774" s="12">
        <v>45.474848000000001</v>
      </c>
      <c r="M774" s="12">
        <v>2.0977380000000001</v>
      </c>
      <c r="N774" s="11">
        <v>41428</v>
      </c>
      <c r="O774" s="6" t="s">
        <v>58</v>
      </c>
      <c r="P774" s="29">
        <v>31</v>
      </c>
      <c r="Q774" s="54" t="s">
        <v>161</v>
      </c>
      <c r="R774" s="12" t="s">
        <v>11</v>
      </c>
      <c r="S774" s="16" t="s">
        <v>601</v>
      </c>
      <c r="T774" s="53" t="s">
        <v>161</v>
      </c>
      <c r="U774" s="12">
        <f t="shared" si="50"/>
        <v>31</v>
      </c>
      <c r="V774" s="12">
        <f t="shared" si="51"/>
        <v>15.5</v>
      </c>
      <c r="W774" s="12">
        <f t="shared" ref="W774:W837" si="52">U774/V774^2</f>
        <v>0.12903225806451613</v>
      </c>
      <c r="X774" s="12">
        <f t="shared" ref="X774:X837" si="53">1/V774^2</f>
        <v>4.1623309053069723E-3</v>
      </c>
      <c r="AA774" s="12"/>
      <c r="AC774" s="12" t="s">
        <v>179</v>
      </c>
      <c r="AD774" s="12" t="s">
        <v>294</v>
      </c>
      <c r="AE774" s="12" t="s">
        <v>530</v>
      </c>
      <c r="AF774" s="12" t="s">
        <v>531</v>
      </c>
      <c r="AG774" s="12" t="s">
        <v>402</v>
      </c>
      <c r="AH774" s="12" t="s">
        <v>374</v>
      </c>
      <c r="AI774" s="12" t="s">
        <v>403</v>
      </c>
      <c r="AJ774" s="12" t="s">
        <v>376</v>
      </c>
      <c r="AK774" s="12" t="s">
        <v>368</v>
      </c>
      <c r="AL774" s="12">
        <v>14</v>
      </c>
      <c r="AM774" s="12" t="s">
        <v>347</v>
      </c>
      <c r="AN774" s="12" t="s">
        <v>458</v>
      </c>
    </row>
    <row r="775" spans="1:40" ht="15" customHeight="1" x14ac:dyDescent="0.25">
      <c r="A775" s="12">
        <v>132770019</v>
      </c>
      <c r="B775" s="15" t="s">
        <v>580</v>
      </c>
      <c r="C775" s="12" t="s">
        <v>583</v>
      </c>
      <c r="D775" s="12" t="s">
        <v>161</v>
      </c>
      <c r="E775" s="12" t="s">
        <v>51</v>
      </c>
      <c r="F775" s="10" t="s">
        <v>189</v>
      </c>
      <c r="G775" s="17" t="s">
        <v>294</v>
      </c>
      <c r="H775" s="10" t="s">
        <v>35</v>
      </c>
      <c r="K775" s="15" t="s">
        <v>99</v>
      </c>
      <c r="L775" s="12">
        <v>45.474848000000001</v>
      </c>
      <c r="M775" s="12">
        <v>2.0977380000000001</v>
      </c>
      <c r="N775" s="11">
        <v>41428</v>
      </c>
      <c r="O775" s="6" t="s">
        <v>60</v>
      </c>
      <c r="P775" s="29">
        <v>45.9</v>
      </c>
      <c r="Q775" s="54" t="s">
        <v>161</v>
      </c>
      <c r="R775" s="12" t="s">
        <v>11</v>
      </c>
      <c r="S775" s="16" t="s">
        <v>601</v>
      </c>
      <c r="T775" s="53" t="s">
        <v>161</v>
      </c>
      <c r="U775" s="12">
        <f t="shared" si="50"/>
        <v>45.9</v>
      </c>
      <c r="V775" s="12">
        <f t="shared" si="51"/>
        <v>22.95</v>
      </c>
      <c r="W775" s="12">
        <f t="shared" si="52"/>
        <v>8.714596949891068E-2</v>
      </c>
      <c r="X775" s="12">
        <f t="shared" si="53"/>
        <v>1.8986049999762675E-3</v>
      </c>
      <c r="AA775" s="12"/>
      <c r="AC775" s="12" t="s">
        <v>179</v>
      </c>
      <c r="AD775" s="12" t="s">
        <v>294</v>
      </c>
      <c r="AE775" s="12" t="s">
        <v>530</v>
      </c>
      <c r="AF775" s="12" t="s">
        <v>531</v>
      </c>
      <c r="AG775" s="12" t="s">
        <v>402</v>
      </c>
      <c r="AH775" s="12" t="s">
        <v>374</v>
      </c>
      <c r="AI775" s="12" t="s">
        <v>403</v>
      </c>
      <c r="AJ775" s="12" t="s">
        <v>376</v>
      </c>
      <c r="AK775" s="12" t="s">
        <v>368</v>
      </c>
      <c r="AL775" s="12">
        <v>14</v>
      </c>
      <c r="AM775" s="12" t="s">
        <v>347</v>
      </c>
      <c r="AN775" s="12" t="s">
        <v>458</v>
      </c>
    </row>
    <row r="776" spans="1:40" ht="15" customHeight="1" x14ac:dyDescent="0.25">
      <c r="A776" s="12">
        <v>132770019</v>
      </c>
      <c r="B776" s="15" t="s">
        <v>580</v>
      </c>
      <c r="C776" s="12" t="s">
        <v>583</v>
      </c>
      <c r="D776" s="12" t="s">
        <v>161</v>
      </c>
      <c r="E776" s="12" t="s">
        <v>51</v>
      </c>
      <c r="F776" s="10" t="s">
        <v>189</v>
      </c>
      <c r="G776" s="17" t="s">
        <v>294</v>
      </c>
      <c r="H776" s="10" t="s">
        <v>35</v>
      </c>
      <c r="K776" s="15" t="s">
        <v>99</v>
      </c>
      <c r="L776" s="12">
        <v>45.474848000000001</v>
      </c>
      <c r="M776" s="12">
        <v>2.0977380000000001</v>
      </c>
      <c r="N776" s="11">
        <v>41428</v>
      </c>
      <c r="O776" s="6" t="s">
        <v>159</v>
      </c>
      <c r="P776" s="29">
        <v>57.6</v>
      </c>
      <c r="Q776" s="12">
        <v>15.073919999999999</v>
      </c>
      <c r="R776" s="12" t="s">
        <v>11</v>
      </c>
      <c r="S776" s="48" t="s">
        <v>161</v>
      </c>
      <c r="T776" s="53" t="s">
        <v>161</v>
      </c>
      <c r="U776" s="12">
        <f t="shared" si="50"/>
        <v>57.6</v>
      </c>
      <c r="V776" s="12">
        <f t="shared" si="51"/>
        <v>15.073919999999999</v>
      </c>
      <c r="W776" s="12">
        <f t="shared" si="52"/>
        <v>0.2534953932221351</v>
      </c>
      <c r="X776" s="12">
        <f t="shared" si="53"/>
        <v>4.4009616878842904E-3</v>
      </c>
      <c r="AA776" s="12"/>
      <c r="AC776" s="12" t="s">
        <v>179</v>
      </c>
      <c r="AD776" s="12" t="s">
        <v>294</v>
      </c>
      <c r="AE776" s="12" t="s">
        <v>530</v>
      </c>
      <c r="AF776" s="12" t="s">
        <v>531</v>
      </c>
      <c r="AG776" s="12" t="s">
        <v>402</v>
      </c>
      <c r="AH776" s="12" t="s">
        <v>374</v>
      </c>
      <c r="AI776" s="12" t="s">
        <v>403</v>
      </c>
      <c r="AJ776" s="12" t="s">
        <v>376</v>
      </c>
      <c r="AK776" s="12" t="s">
        <v>368</v>
      </c>
      <c r="AL776" s="12">
        <v>14</v>
      </c>
      <c r="AM776" s="12" t="s">
        <v>347</v>
      </c>
      <c r="AN776" s="12" t="s">
        <v>458</v>
      </c>
    </row>
    <row r="777" spans="1:40" ht="15" customHeight="1" x14ac:dyDescent="0.25">
      <c r="A777" s="12">
        <v>132770019</v>
      </c>
      <c r="B777" s="15" t="s">
        <v>580</v>
      </c>
      <c r="C777" s="12" t="s">
        <v>583</v>
      </c>
      <c r="D777" s="12" t="s">
        <v>161</v>
      </c>
      <c r="E777" s="12" t="s">
        <v>51</v>
      </c>
      <c r="F777" s="10" t="s">
        <v>189</v>
      </c>
      <c r="G777" s="17" t="s">
        <v>294</v>
      </c>
      <c r="H777" s="10" t="s">
        <v>35</v>
      </c>
      <c r="K777" s="15" t="s">
        <v>99</v>
      </c>
      <c r="L777" s="12">
        <v>45.474848000000001</v>
      </c>
      <c r="M777" s="12">
        <v>2.0977380000000001</v>
      </c>
      <c r="N777" s="11">
        <v>41428</v>
      </c>
      <c r="O777" s="6" t="s">
        <v>157</v>
      </c>
      <c r="P777" s="29">
        <v>61.78</v>
      </c>
      <c r="Q777" s="54" t="s">
        <v>161</v>
      </c>
      <c r="R777" s="12" t="s">
        <v>11</v>
      </c>
      <c r="S777" s="16" t="s">
        <v>601</v>
      </c>
      <c r="T777" s="53" t="s">
        <v>161</v>
      </c>
      <c r="U777" s="12">
        <f t="shared" si="50"/>
        <v>61.78</v>
      </c>
      <c r="V777" s="12">
        <f t="shared" si="51"/>
        <v>30.89</v>
      </c>
      <c r="W777" s="12">
        <f t="shared" si="52"/>
        <v>6.4745872450631278E-2</v>
      </c>
      <c r="X777" s="12">
        <f t="shared" si="53"/>
        <v>1.0480069998483534E-3</v>
      </c>
      <c r="AA777" s="12"/>
      <c r="AC777" s="12" t="s">
        <v>179</v>
      </c>
      <c r="AD777" s="12" t="s">
        <v>294</v>
      </c>
      <c r="AE777" s="12" t="s">
        <v>530</v>
      </c>
      <c r="AF777" s="12" t="s">
        <v>531</v>
      </c>
      <c r="AG777" s="12" t="s">
        <v>402</v>
      </c>
      <c r="AH777" s="12" t="s">
        <v>374</v>
      </c>
      <c r="AI777" s="12" t="s">
        <v>403</v>
      </c>
      <c r="AJ777" s="12" t="s">
        <v>376</v>
      </c>
      <c r="AK777" s="12" t="s">
        <v>368</v>
      </c>
      <c r="AL777" s="12">
        <v>14</v>
      </c>
      <c r="AM777" s="12" t="s">
        <v>347</v>
      </c>
      <c r="AN777" s="12" t="s">
        <v>458</v>
      </c>
    </row>
    <row r="778" spans="1:40" ht="15" customHeight="1" x14ac:dyDescent="0.25">
      <c r="A778" s="12">
        <v>132770019</v>
      </c>
      <c r="B778" s="15" t="s">
        <v>580</v>
      </c>
      <c r="C778" s="12" t="s">
        <v>583</v>
      </c>
      <c r="D778" s="12" t="s">
        <v>161</v>
      </c>
      <c r="E778" s="12" t="s">
        <v>51</v>
      </c>
      <c r="F778" s="10" t="s">
        <v>189</v>
      </c>
      <c r="G778" s="17" t="s">
        <v>294</v>
      </c>
      <c r="H778" s="10" t="s">
        <v>35</v>
      </c>
      <c r="K778" s="15" t="s">
        <v>99</v>
      </c>
      <c r="L778" s="12">
        <v>45.474848000000001</v>
      </c>
      <c r="M778" s="12">
        <v>2.0977380000000001</v>
      </c>
      <c r="N778" s="11">
        <v>41428</v>
      </c>
      <c r="O778" s="6" t="s">
        <v>163</v>
      </c>
      <c r="P778" s="29">
        <v>62.7</v>
      </c>
      <c r="Q778" s="54" t="s">
        <v>161</v>
      </c>
      <c r="R778" s="12" t="s">
        <v>148</v>
      </c>
      <c r="S778" s="16" t="s">
        <v>601</v>
      </c>
      <c r="T778" s="53" t="s">
        <v>161</v>
      </c>
      <c r="U778" s="12">
        <f t="shared" si="50"/>
        <v>62.7</v>
      </c>
      <c r="V778" s="12">
        <f t="shared" si="51"/>
        <v>31.35</v>
      </c>
      <c r="W778" s="12">
        <f t="shared" si="52"/>
        <v>6.3795853269537475E-2</v>
      </c>
      <c r="X778" s="12">
        <f t="shared" si="53"/>
        <v>1.0174777235970889E-3</v>
      </c>
      <c r="AA778" s="12"/>
      <c r="AC778" s="12" t="s">
        <v>180</v>
      </c>
      <c r="AD778" s="12" t="s">
        <v>294</v>
      </c>
      <c r="AE778" s="12" t="s">
        <v>530</v>
      </c>
      <c r="AF778" s="12" t="s">
        <v>531</v>
      </c>
      <c r="AG778" s="12" t="s">
        <v>402</v>
      </c>
      <c r="AH778" s="12" t="s">
        <v>374</v>
      </c>
      <c r="AI778" s="12" t="s">
        <v>403</v>
      </c>
      <c r="AJ778" s="12" t="s">
        <v>376</v>
      </c>
      <c r="AK778" s="12" t="s">
        <v>368</v>
      </c>
      <c r="AL778" s="12">
        <v>14</v>
      </c>
      <c r="AM778" s="12" t="s">
        <v>347</v>
      </c>
      <c r="AN778" s="12" t="s">
        <v>458</v>
      </c>
    </row>
    <row r="779" spans="1:40" ht="15" customHeight="1" x14ac:dyDescent="0.25">
      <c r="A779" s="12">
        <v>132770019</v>
      </c>
      <c r="B779" s="15" t="s">
        <v>580</v>
      </c>
      <c r="C779" s="12" t="s">
        <v>583</v>
      </c>
      <c r="D779" s="12" t="s">
        <v>161</v>
      </c>
      <c r="E779" s="12" t="s">
        <v>51</v>
      </c>
      <c r="F779" s="10" t="s">
        <v>189</v>
      </c>
      <c r="G779" s="17" t="s">
        <v>294</v>
      </c>
      <c r="H779" s="10" t="s">
        <v>35</v>
      </c>
      <c r="K779" s="15" t="s">
        <v>99</v>
      </c>
      <c r="L779" s="12">
        <v>45.474848000000001</v>
      </c>
      <c r="M779" s="12">
        <v>2.0977380000000001</v>
      </c>
      <c r="N779" s="11">
        <v>41428</v>
      </c>
      <c r="O779" s="6" t="s">
        <v>15</v>
      </c>
      <c r="P779" s="29">
        <v>63.9</v>
      </c>
      <c r="Q779" s="12">
        <v>15.074009999999999</v>
      </c>
      <c r="R779" s="12" t="s">
        <v>11</v>
      </c>
      <c r="S779" s="48" t="s">
        <v>161</v>
      </c>
      <c r="T779" s="53" t="s">
        <v>161</v>
      </c>
      <c r="U779" s="12">
        <f t="shared" si="50"/>
        <v>63.9</v>
      </c>
      <c r="V779" s="12">
        <f t="shared" si="51"/>
        <v>15.074009999999999</v>
      </c>
      <c r="W779" s="12">
        <f t="shared" si="52"/>
        <v>0.28121809377721785</v>
      </c>
      <c r="X779" s="12">
        <f t="shared" si="53"/>
        <v>4.4009091357937067E-3</v>
      </c>
      <c r="AA779" s="12"/>
      <c r="AC779" s="12" t="s">
        <v>179</v>
      </c>
      <c r="AD779" s="12" t="s">
        <v>294</v>
      </c>
      <c r="AE779" s="12" t="s">
        <v>530</v>
      </c>
      <c r="AF779" s="12" t="s">
        <v>531</v>
      </c>
      <c r="AG779" s="12" t="s">
        <v>402</v>
      </c>
      <c r="AH779" s="12" t="s">
        <v>374</v>
      </c>
      <c r="AI779" s="12" t="s">
        <v>403</v>
      </c>
      <c r="AJ779" s="12" t="s">
        <v>376</v>
      </c>
      <c r="AK779" s="12" t="s">
        <v>368</v>
      </c>
      <c r="AL779" s="12">
        <v>14</v>
      </c>
      <c r="AM779" s="12" t="s">
        <v>347</v>
      </c>
      <c r="AN779" s="12" t="s">
        <v>458</v>
      </c>
    </row>
    <row r="780" spans="1:40" ht="15" customHeight="1" x14ac:dyDescent="0.25">
      <c r="A780" s="12">
        <v>132770019</v>
      </c>
      <c r="B780" s="15" t="s">
        <v>580</v>
      </c>
      <c r="C780" s="12" t="s">
        <v>583</v>
      </c>
      <c r="D780" s="12" t="s">
        <v>161</v>
      </c>
      <c r="E780" s="12" t="s">
        <v>51</v>
      </c>
      <c r="F780" s="10" t="s">
        <v>189</v>
      </c>
      <c r="G780" s="17" t="s">
        <v>294</v>
      </c>
      <c r="H780" s="10" t="s">
        <v>35</v>
      </c>
      <c r="K780" s="15" t="s">
        <v>99</v>
      </c>
      <c r="L780" s="12">
        <v>45.474848000000001</v>
      </c>
      <c r="M780" s="12">
        <v>2.0977380000000001</v>
      </c>
      <c r="N780" s="11">
        <v>41428</v>
      </c>
      <c r="O780" s="6" t="s">
        <v>70</v>
      </c>
      <c r="P780" s="29">
        <v>85.16</v>
      </c>
      <c r="Q780" s="12">
        <v>8.516</v>
      </c>
      <c r="R780" s="12" t="s">
        <v>11</v>
      </c>
      <c r="S780" s="48" t="s">
        <v>161</v>
      </c>
      <c r="T780" s="53" t="s">
        <v>161</v>
      </c>
      <c r="U780" s="12">
        <f t="shared" si="50"/>
        <v>85.16</v>
      </c>
      <c r="V780" s="12">
        <f t="shared" si="51"/>
        <v>8.516</v>
      </c>
      <c r="W780" s="12">
        <f t="shared" si="52"/>
        <v>1.1742602160638798</v>
      </c>
      <c r="X780" s="12">
        <f t="shared" si="53"/>
        <v>1.3788870550303896E-2</v>
      </c>
      <c r="AA780" s="12"/>
      <c r="AC780" s="12" t="s">
        <v>182</v>
      </c>
      <c r="AD780" s="12" t="s">
        <v>294</v>
      </c>
      <c r="AE780" s="12" t="s">
        <v>530</v>
      </c>
      <c r="AF780" s="12" t="s">
        <v>531</v>
      </c>
      <c r="AG780" s="12" t="s">
        <v>402</v>
      </c>
      <c r="AH780" s="12" t="s">
        <v>374</v>
      </c>
      <c r="AI780" s="12" t="s">
        <v>403</v>
      </c>
      <c r="AJ780" s="12" t="s">
        <v>376</v>
      </c>
      <c r="AK780" s="12" t="s">
        <v>368</v>
      </c>
      <c r="AL780" s="12">
        <v>14</v>
      </c>
      <c r="AM780" s="12" t="s">
        <v>347</v>
      </c>
      <c r="AN780" s="12" t="s">
        <v>458</v>
      </c>
    </row>
    <row r="781" spans="1:40" ht="15" customHeight="1" x14ac:dyDescent="0.25">
      <c r="A781" s="12">
        <v>132770019</v>
      </c>
      <c r="B781" s="15" t="s">
        <v>580</v>
      </c>
      <c r="C781" s="12" t="s">
        <v>583</v>
      </c>
      <c r="D781" s="12" t="s">
        <v>161</v>
      </c>
      <c r="E781" s="12" t="s">
        <v>51</v>
      </c>
      <c r="F781" s="10" t="s">
        <v>189</v>
      </c>
      <c r="G781" s="17" t="s">
        <v>294</v>
      </c>
      <c r="H781" s="10" t="s">
        <v>35</v>
      </c>
      <c r="K781" s="15" t="s">
        <v>99</v>
      </c>
      <c r="L781" s="12">
        <v>45.474848000000001</v>
      </c>
      <c r="M781" s="12">
        <v>2.0977380000000001</v>
      </c>
      <c r="N781" s="11">
        <v>41428</v>
      </c>
      <c r="O781" s="6" t="s">
        <v>52</v>
      </c>
      <c r="P781" s="29">
        <v>86.592178770949687</v>
      </c>
      <c r="Q781" s="54" t="s">
        <v>161</v>
      </c>
      <c r="R781" s="12" t="s">
        <v>53</v>
      </c>
      <c r="S781" s="16" t="s">
        <v>601</v>
      </c>
      <c r="T781" s="53" t="s">
        <v>161</v>
      </c>
      <c r="U781" s="12">
        <f t="shared" si="50"/>
        <v>86.592178770949687</v>
      </c>
      <c r="V781" s="12">
        <f t="shared" si="51"/>
        <v>43.296089385474843</v>
      </c>
      <c r="W781" s="12">
        <f t="shared" si="52"/>
        <v>4.6193548387096793E-2</v>
      </c>
      <c r="X781" s="12">
        <f t="shared" si="53"/>
        <v>5.3346097814776323E-4</v>
      </c>
      <c r="AA781" s="12"/>
      <c r="AC781" s="12" t="s">
        <v>181</v>
      </c>
      <c r="AD781" s="12" t="s">
        <v>294</v>
      </c>
      <c r="AE781" s="12" t="s">
        <v>530</v>
      </c>
      <c r="AF781" s="12" t="s">
        <v>531</v>
      </c>
      <c r="AG781" s="12" t="s">
        <v>402</v>
      </c>
      <c r="AH781" s="12" t="s">
        <v>374</v>
      </c>
      <c r="AI781" s="12" t="s">
        <v>403</v>
      </c>
      <c r="AJ781" s="12" t="s">
        <v>376</v>
      </c>
      <c r="AK781" s="12" t="s">
        <v>368</v>
      </c>
      <c r="AL781" s="12">
        <v>14</v>
      </c>
      <c r="AM781" s="12" t="s">
        <v>347</v>
      </c>
      <c r="AN781" s="12" t="s">
        <v>458</v>
      </c>
    </row>
    <row r="782" spans="1:40" ht="15" customHeight="1" x14ac:dyDescent="0.25">
      <c r="A782" s="12">
        <v>132770019</v>
      </c>
      <c r="B782" s="15" t="s">
        <v>580</v>
      </c>
      <c r="C782" s="12" t="s">
        <v>583</v>
      </c>
      <c r="D782" s="12" t="s">
        <v>161</v>
      </c>
      <c r="E782" s="12" t="s">
        <v>51</v>
      </c>
      <c r="F782" s="10" t="s">
        <v>189</v>
      </c>
      <c r="G782" s="17" t="s">
        <v>294</v>
      </c>
      <c r="H782" s="10" t="s">
        <v>35</v>
      </c>
      <c r="K782" s="15" t="s">
        <v>99</v>
      </c>
      <c r="L782" s="12">
        <v>45.474848000000001</v>
      </c>
      <c r="M782" s="12">
        <v>2.0977380000000001</v>
      </c>
      <c r="N782" s="11">
        <v>41428</v>
      </c>
      <c r="O782" s="6" t="s">
        <v>52</v>
      </c>
      <c r="P782" s="29">
        <v>89.056166763173096</v>
      </c>
      <c r="Q782" s="54" t="s">
        <v>161</v>
      </c>
      <c r="R782" s="12" t="s">
        <v>53</v>
      </c>
      <c r="S782" s="16" t="s">
        <v>601</v>
      </c>
      <c r="T782" s="53" t="s">
        <v>161</v>
      </c>
      <c r="U782" s="12">
        <f t="shared" si="50"/>
        <v>89.056166763173096</v>
      </c>
      <c r="V782" s="12">
        <f t="shared" si="51"/>
        <v>44.528083381586548</v>
      </c>
      <c r="W782" s="12">
        <f t="shared" si="52"/>
        <v>4.491547464239274E-2</v>
      </c>
      <c r="X782" s="12">
        <f t="shared" si="53"/>
        <v>5.0434996558785627E-4</v>
      </c>
      <c r="AA782" s="12"/>
      <c r="AC782" s="12" t="s">
        <v>181</v>
      </c>
      <c r="AD782" s="12" t="s">
        <v>294</v>
      </c>
      <c r="AE782" s="12" t="s">
        <v>530</v>
      </c>
      <c r="AF782" s="12" t="s">
        <v>531</v>
      </c>
      <c r="AG782" s="12" t="s">
        <v>402</v>
      </c>
      <c r="AH782" s="12" t="s">
        <v>374</v>
      </c>
      <c r="AI782" s="12" t="s">
        <v>403</v>
      </c>
      <c r="AJ782" s="12" t="s">
        <v>376</v>
      </c>
      <c r="AK782" s="12" t="s">
        <v>368</v>
      </c>
      <c r="AL782" s="12">
        <v>14</v>
      </c>
      <c r="AM782" s="12" t="s">
        <v>347</v>
      </c>
      <c r="AN782" s="12" t="s">
        <v>458</v>
      </c>
    </row>
    <row r="783" spans="1:40" ht="15" customHeight="1" x14ac:dyDescent="0.25">
      <c r="A783" s="12">
        <v>132770019</v>
      </c>
      <c r="B783" s="15" t="s">
        <v>580</v>
      </c>
      <c r="C783" s="12" t="s">
        <v>583</v>
      </c>
      <c r="D783" s="12" t="s">
        <v>161</v>
      </c>
      <c r="E783" s="12" t="s">
        <v>66</v>
      </c>
      <c r="F783" s="10" t="s">
        <v>189</v>
      </c>
      <c r="G783" s="17" t="s">
        <v>294</v>
      </c>
      <c r="H783" s="10" t="s">
        <v>35</v>
      </c>
      <c r="K783" s="15" t="s">
        <v>99</v>
      </c>
      <c r="L783" s="12">
        <v>45.474848000000001</v>
      </c>
      <c r="M783" s="12">
        <v>2.0977380000000001</v>
      </c>
      <c r="N783" s="11">
        <v>41428</v>
      </c>
      <c r="O783" s="6" t="s">
        <v>52</v>
      </c>
      <c r="P783" s="29">
        <v>94.0988835725678</v>
      </c>
      <c r="Q783" s="54" t="s">
        <v>161</v>
      </c>
      <c r="R783" s="12" t="s">
        <v>165</v>
      </c>
      <c r="S783" s="16" t="s">
        <v>601</v>
      </c>
      <c r="T783" s="53" t="s">
        <v>161</v>
      </c>
      <c r="U783" s="12">
        <f t="shared" si="50"/>
        <v>94.0988835725678</v>
      </c>
      <c r="V783" s="12">
        <f t="shared" si="51"/>
        <v>47.0494417862839</v>
      </c>
      <c r="W783" s="12">
        <f t="shared" si="52"/>
        <v>4.2508474576271174E-2</v>
      </c>
      <c r="X783" s="12">
        <f t="shared" si="53"/>
        <v>4.5174260270037326E-4</v>
      </c>
      <c r="AA783" s="12"/>
      <c r="AC783" s="12" t="s">
        <v>181</v>
      </c>
      <c r="AD783" s="12" t="s">
        <v>294</v>
      </c>
      <c r="AE783" s="12" t="s">
        <v>530</v>
      </c>
      <c r="AF783" s="12" t="s">
        <v>531</v>
      </c>
      <c r="AG783" s="12" t="s">
        <v>402</v>
      </c>
      <c r="AH783" s="12" t="s">
        <v>374</v>
      </c>
      <c r="AI783" s="12" t="s">
        <v>403</v>
      </c>
      <c r="AJ783" s="12" t="s">
        <v>376</v>
      </c>
      <c r="AK783" s="12" t="s">
        <v>368</v>
      </c>
      <c r="AL783" s="12">
        <v>14</v>
      </c>
      <c r="AM783" s="12" t="s">
        <v>347</v>
      </c>
      <c r="AN783" s="12" t="s">
        <v>458</v>
      </c>
    </row>
    <row r="784" spans="1:40" ht="15" customHeight="1" x14ac:dyDescent="0.25">
      <c r="A784" s="12">
        <v>132770019</v>
      </c>
      <c r="B784" s="15" t="s">
        <v>580</v>
      </c>
      <c r="C784" s="12" t="s">
        <v>583</v>
      </c>
      <c r="D784" s="12" t="s">
        <v>161</v>
      </c>
      <c r="E784" s="12" t="s">
        <v>51</v>
      </c>
      <c r="F784" s="10" t="s">
        <v>189</v>
      </c>
      <c r="G784" s="17" t="s">
        <v>294</v>
      </c>
      <c r="H784" s="10" t="s">
        <v>35</v>
      </c>
      <c r="K784" s="15" t="s">
        <v>99</v>
      </c>
      <c r="L784" s="12">
        <v>45.474848000000001</v>
      </c>
      <c r="M784" s="12">
        <v>2.0977380000000001</v>
      </c>
      <c r="N784" s="11">
        <v>41428</v>
      </c>
      <c r="O784" s="6" t="s">
        <v>17</v>
      </c>
      <c r="P784" s="29">
        <v>95.4</v>
      </c>
      <c r="Q784" s="12">
        <v>37.310939999999995</v>
      </c>
      <c r="R784" s="12" t="s">
        <v>11</v>
      </c>
      <c r="S784" s="48" t="s">
        <v>161</v>
      </c>
      <c r="T784" s="53" t="s">
        <v>161</v>
      </c>
      <c r="U784" s="12">
        <f t="shared" si="50"/>
        <v>95.4</v>
      </c>
      <c r="V784" s="12">
        <f t="shared" si="51"/>
        <v>37.310939999999995</v>
      </c>
      <c r="W784" s="12">
        <f t="shared" si="52"/>
        <v>6.8529252298707946E-2</v>
      </c>
      <c r="X784" s="12">
        <f t="shared" si="53"/>
        <v>7.1833597797387784E-4</v>
      </c>
      <c r="AA784" s="12"/>
      <c r="AC784" s="12" t="s">
        <v>179</v>
      </c>
      <c r="AD784" s="12" t="s">
        <v>294</v>
      </c>
      <c r="AE784" s="12" t="s">
        <v>530</v>
      </c>
      <c r="AF784" s="12" t="s">
        <v>531</v>
      </c>
      <c r="AG784" s="12" t="s">
        <v>402</v>
      </c>
      <c r="AH784" s="12" t="s">
        <v>374</v>
      </c>
      <c r="AI784" s="12" t="s">
        <v>403</v>
      </c>
      <c r="AJ784" s="12" t="s">
        <v>376</v>
      </c>
      <c r="AK784" s="12" t="s">
        <v>368</v>
      </c>
      <c r="AL784" s="12">
        <v>14</v>
      </c>
      <c r="AM784" s="12" t="s">
        <v>347</v>
      </c>
      <c r="AN784" s="12" t="s">
        <v>458</v>
      </c>
    </row>
    <row r="785" spans="1:40" ht="15" customHeight="1" x14ac:dyDescent="0.25">
      <c r="A785" s="12">
        <v>132770019</v>
      </c>
      <c r="B785" s="15" t="s">
        <v>580</v>
      </c>
      <c r="C785" s="12" t="s">
        <v>583</v>
      </c>
      <c r="D785" s="12" t="s">
        <v>161</v>
      </c>
      <c r="E785" s="12" t="s">
        <v>164</v>
      </c>
      <c r="F785" s="10" t="s">
        <v>189</v>
      </c>
      <c r="G785" s="17" t="s">
        <v>294</v>
      </c>
      <c r="H785" s="10" t="s">
        <v>35</v>
      </c>
      <c r="K785" s="15" t="s">
        <v>99</v>
      </c>
      <c r="L785" s="12">
        <v>45.474848000000001</v>
      </c>
      <c r="M785" s="12">
        <v>2.0977380000000001</v>
      </c>
      <c r="N785" s="11">
        <v>41428</v>
      </c>
      <c r="O785" s="6" t="s">
        <v>163</v>
      </c>
      <c r="P785" s="29">
        <v>107.4</v>
      </c>
      <c r="Q785" s="54" t="s">
        <v>161</v>
      </c>
      <c r="R785" s="12" t="s">
        <v>148</v>
      </c>
      <c r="S785" s="16" t="s">
        <v>601</v>
      </c>
      <c r="T785" s="53" t="s">
        <v>161</v>
      </c>
      <c r="U785" s="12">
        <f t="shared" si="50"/>
        <v>107.4</v>
      </c>
      <c r="V785" s="12">
        <f t="shared" si="51"/>
        <v>53.7</v>
      </c>
      <c r="W785" s="12">
        <f t="shared" si="52"/>
        <v>3.7243947858472994E-2</v>
      </c>
      <c r="X785" s="12">
        <f t="shared" si="53"/>
        <v>3.4677791302116382E-4</v>
      </c>
      <c r="AA785" s="12"/>
      <c r="AC785" s="12" t="s">
        <v>180</v>
      </c>
      <c r="AD785" s="12" t="s">
        <v>294</v>
      </c>
      <c r="AE785" s="12" t="s">
        <v>530</v>
      </c>
      <c r="AF785" s="12" t="s">
        <v>531</v>
      </c>
      <c r="AG785" s="12" t="s">
        <v>402</v>
      </c>
      <c r="AH785" s="12" t="s">
        <v>374</v>
      </c>
      <c r="AI785" s="12" t="s">
        <v>403</v>
      </c>
      <c r="AJ785" s="12" t="s">
        <v>376</v>
      </c>
      <c r="AK785" s="12" t="s">
        <v>368</v>
      </c>
      <c r="AL785" s="12">
        <v>14</v>
      </c>
      <c r="AM785" s="12" t="s">
        <v>347</v>
      </c>
      <c r="AN785" s="12" t="s">
        <v>458</v>
      </c>
    </row>
    <row r="786" spans="1:40" ht="15" customHeight="1" x14ac:dyDescent="0.25">
      <c r="A786" s="12">
        <v>132770019</v>
      </c>
      <c r="B786" s="15" t="s">
        <v>580</v>
      </c>
      <c r="C786" s="12" t="s">
        <v>583</v>
      </c>
      <c r="D786" s="12" t="s">
        <v>161</v>
      </c>
      <c r="E786" s="12" t="s">
        <v>51</v>
      </c>
      <c r="F786" s="10" t="s">
        <v>189</v>
      </c>
      <c r="G786" s="17" t="s">
        <v>294</v>
      </c>
      <c r="H786" s="10" t="s">
        <v>35</v>
      </c>
      <c r="K786" s="15" t="s">
        <v>99</v>
      </c>
      <c r="L786" s="12">
        <v>45.474848000000001</v>
      </c>
      <c r="M786" s="12">
        <v>2.0977380000000001</v>
      </c>
      <c r="N786" s="11">
        <v>41428</v>
      </c>
      <c r="O786" s="6" t="s">
        <v>20</v>
      </c>
      <c r="P786" s="29">
        <v>132</v>
      </c>
      <c r="Q786" s="54" t="s">
        <v>161</v>
      </c>
      <c r="R786" s="12" t="s">
        <v>11</v>
      </c>
      <c r="S786" s="16" t="s">
        <v>601</v>
      </c>
      <c r="T786" s="53" t="s">
        <v>161</v>
      </c>
      <c r="U786" s="12">
        <f t="shared" si="50"/>
        <v>132</v>
      </c>
      <c r="V786" s="12">
        <f t="shared" si="51"/>
        <v>66</v>
      </c>
      <c r="W786" s="12">
        <f t="shared" si="52"/>
        <v>3.0303030303030304E-2</v>
      </c>
      <c r="X786" s="12">
        <f t="shared" si="53"/>
        <v>2.295684113865932E-4</v>
      </c>
      <c r="AA786" s="12"/>
      <c r="AC786" s="12" t="s">
        <v>179</v>
      </c>
      <c r="AD786" s="12" t="s">
        <v>294</v>
      </c>
      <c r="AE786" s="12" t="s">
        <v>530</v>
      </c>
      <c r="AF786" s="12" t="s">
        <v>531</v>
      </c>
      <c r="AG786" s="12" t="s">
        <v>402</v>
      </c>
      <c r="AH786" s="12" t="s">
        <v>374</v>
      </c>
      <c r="AI786" s="12" t="s">
        <v>403</v>
      </c>
      <c r="AJ786" s="12" t="s">
        <v>376</v>
      </c>
      <c r="AK786" s="12" t="s">
        <v>368</v>
      </c>
      <c r="AL786" s="12">
        <v>14</v>
      </c>
      <c r="AM786" s="12" t="s">
        <v>347</v>
      </c>
      <c r="AN786" s="12" t="s">
        <v>458</v>
      </c>
    </row>
    <row r="787" spans="1:40" ht="15" customHeight="1" x14ac:dyDescent="0.25">
      <c r="A787" s="12">
        <v>132770019</v>
      </c>
      <c r="B787" s="15" t="s">
        <v>580</v>
      </c>
      <c r="C787" s="12" t="s">
        <v>583</v>
      </c>
      <c r="D787" s="12" t="s">
        <v>161</v>
      </c>
      <c r="E787" s="12" t="s">
        <v>51</v>
      </c>
      <c r="F787" s="10" t="s">
        <v>189</v>
      </c>
      <c r="G787" s="17" t="s">
        <v>294</v>
      </c>
      <c r="H787" s="10" t="s">
        <v>35</v>
      </c>
      <c r="K787" s="15" t="s">
        <v>99</v>
      </c>
      <c r="L787" s="12">
        <v>45.474848000000001</v>
      </c>
      <c r="M787" s="12">
        <v>2.0977380000000001</v>
      </c>
      <c r="N787" s="11">
        <v>41428</v>
      </c>
      <c r="O787" s="6" t="s">
        <v>16</v>
      </c>
      <c r="P787" s="29">
        <v>269.05</v>
      </c>
      <c r="Q787" s="54" t="s">
        <v>161</v>
      </c>
      <c r="R787" s="12" t="s">
        <v>11</v>
      </c>
      <c r="S787" s="16" t="s">
        <v>601</v>
      </c>
      <c r="T787" s="53" t="s">
        <v>161</v>
      </c>
      <c r="U787" s="12">
        <f t="shared" si="50"/>
        <v>269.05</v>
      </c>
      <c r="V787" s="12">
        <f t="shared" si="51"/>
        <v>134.52500000000001</v>
      </c>
      <c r="W787" s="12">
        <f t="shared" si="52"/>
        <v>1.4867125069689647E-2</v>
      </c>
      <c r="X787" s="12">
        <f t="shared" si="53"/>
        <v>5.5257851959448603E-5</v>
      </c>
      <c r="AA787" s="12"/>
      <c r="AC787" s="12" t="s">
        <v>179</v>
      </c>
      <c r="AD787" s="12" t="s">
        <v>294</v>
      </c>
      <c r="AE787" s="12" t="s">
        <v>530</v>
      </c>
      <c r="AF787" s="12" t="s">
        <v>531</v>
      </c>
      <c r="AG787" s="12" t="s">
        <v>402</v>
      </c>
      <c r="AH787" s="12" t="s">
        <v>374</v>
      </c>
      <c r="AI787" s="12" t="s">
        <v>403</v>
      </c>
      <c r="AJ787" s="12" t="s">
        <v>376</v>
      </c>
      <c r="AK787" s="12" t="s">
        <v>368</v>
      </c>
      <c r="AL787" s="12">
        <v>14</v>
      </c>
      <c r="AM787" s="12" t="s">
        <v>347</v>
      </c>
      <c r="AN787" s="12" t="s">
        <v>458</v>
      </c>
    </row>
    <row r="788" spans="1:40" ht="15" customHeight="1" x14ac:dyDescent="0.25">
      <c r="A788" s="12">
        <v>132770019</v>
      </c>
      <c r="B788" s="15" t="s">
        <v>580</v>
      </c>
      <c r="C788" s="12" t="s">
        <v>583</v>
      </c>
      <c r="D788" s="12" t="s">
        <v>161</v>
      </c>
      <c r="E788" s="12" t="s">
        <v>51</v>
      </c>
      <c r="F788" s="10" t="s">
        <v>189</v>
      </c>
      <c r="G788" s="17" t="s">
        <v>294</v>
      </c>
      <c r="H788" s="10" t="s">
        <v>35</v>
      </c>
      <c r="K788" s="15" t="s">
        <v>99</v>
      </c>
      <c r="L788" s="12">
        <v>45.474848000000001</v>
      </c>
      <c r="M788" s="12">
        <v>2.0977380000000001</v>
      </c>
      <c r="N788" s="11">
        <v>41428</v>
      </c>
      <c r="O788" s="6" t="s">
        <v>54</v>
      </c>
      <c r="P788" s="29">
        <v>426</v>
      </c>
      <c r="Q788" s="54" t="s">
        <v>161</v>
      </c>
      <c r="R788" s="12" t="s">
        <v>11</v>
      </c>
      <c r="S788" s="16" t="s">
        <v>601</v>
      </c>
      <c r="T788" s="53" t="s">
        <v>161</v>
      </c>
      <c r="U788" s="12">
        <f t="shared" si="50"/>
        <v>426</v>
      </c>
      <c r="V788" s="12">
        <f t="shared" si="51"/>
        <v>213</v>
      </c>
      <c r="W788" s="12">
        <f t="shared" si="52"/>
        <v>9.3896713615023476E-3</v>
      </c>
      <c r="X788" s="12">
        <f t="shared" si="53"/>
        <v>2.2041482069254335E-5</v>
      </c>
      <c r="AA788" s="12"/>
      <c r="AC788" s="12" t="s">
        <v>179</v>
      </c>
      <c r="AD788" s="12" t="s">
        <v>294</v>
      </c>
      <c r="AE788" s="12" t="s">
        <v>530</v>
      </c>
      <c r="AF788" s="12" t="s">
        <v>531</v>
      </c>
      <c r="AG788" s="12" t="s">
        <v>402</v>
      </c>
      <c r="AH788" s="12" t="s">
        <v>374</v>
      </c>
      <c r="AI788" s="12" t="s">
        <v>403</v>
      </c>
      <c r="AJ788" s="12" t="s">
        <v>376</v>
      </c>
      <c r="AK788" s="12" t="s">
        <v>368</v>
      </c>
      <c r="AL788" s="12">
        <v>14</v>
      </c>
      <c r="AM788" s="12" t="s">
        <v>347</v>
      </c>
      <c r="AN788" s="12" t="s">
        <v>458</v>
      </c>
    </row>
    <row r="789" spans="1:40" ht="15" customHeight="1" x14ac:dyDescent="0.25">
      <c r="A789" s="12">
        <v>132770019</v>
      </c>
      <c r="B789" s="15" t="s">
        <v>580</v>
      </c>
      <c r="C789" s="12" t="s">
        <v>583</v>
      </c>
      <c r="D789" s="12" t="s">
        <v>161</v>
      </c>
      <c r="E789" s="12" t="s">
        <v>51</v>
      </c>
      <c r="F789" s="10" t="s">
        <v>189</v>
      </c>
      <c r="G789" s="17" t="s">
        <v>294</v>
      </c>
      <c r="H789" s="10" t="s">
        <v>35</v>
      </c>
      <c r="K789" s="15" t="s">
        <v>99</v>
      </c>
      <c r="L789" s="12">
        <v>45.474848000000001</v>
      </c>
      <c r="M789" s="12">
        <v>2.0977380000000001</v>
      </c>
      <c r="N789" s="11">
        <v>41428</v>
      </c>
      <c r="O789" s="6" t="s">
        <v>10</v>
      </c>
      <c r="P789" s="29">
        <v>803</v>
      </c>
      <c r="Q789" s="12">
        <v>155.30020000000002</v>
      </c>
      <c r="R789" s="12" t="s">
        <v>11</v>
      </c>
      <c r="S789" s="48" t="s">
        <v>161</v>
      </c>
      <c r="T789" s="53" t="s">
        <v>161</v>
      </c>
      <c r="U789" s="12">
        <f t="shared" si="50"/>
        <v>803</v>
      </c>
      <c r="V789" s="12">
        <f t="shared" si="51"/>
        <v>155.30020000000002</v>
      </c>
      <c r="W789" s="12">
        <f t="shared" si="52"/>
        <v>3.3294424713938987E-2</v>
      </c>
      <c r="X789" s="12">
        <f t="shared" si="53"/>
        <v>4.1462546343635104E-5</v>
      </c>
      <c r="AA789" s="12"/>
      <c r="AC789" s="12" t="s">
        <v>179</v>
      </c>
      <c r="AD789" s="12" t="s">
        <v>294</v>
      </c>
      <c r="AE789" s="12" t="s">
        <v>530</v>
      </c>
      <c r="AF789" s="12" t="s">
        <v>531</v>
      </c>
      <c r="AG789" s="12" t="s">
        <v>402</v>
      </c>
      <c r="AH789" s="12" t="s">
        <v>374</v>
      </c>
      <c r="AI789" s="12" t="s">
        <v>403</v>
      </c>
      <c r="AJ789" s="12" t="s">
        <v>376</v>
      </c>
      <c r="AK789" s="12" t="s">
        <v>368</v>
      </c>
      <c r="AL789" s="12">
        <v>14</v>
      </c>
      <c r="AM789" s="12" t="s">
        <v>347</v>
      </c>
      <c r="AN789" s="12" t="s">
        <v>458</v>
      </c>
    </row>
    <row r="790" spans="1:40" ht="15" customHeight="1" x14ac:dyDescent="0.25">
      <c r="A790" s="12">
        <v>132770019</v>
      </c>
      <c r="B790" s="15" t="s">
        <v>580</v>
      </c>
      <c r="C790" s="12" t="s">
        <v>583</v>
      </c>
      <c r="D790" s="12" t="s">
        <v>161</v>
      </c>
      <c r="E790" s="12" t="s">
        <v>164</v>
      </c>
      <c r="F790" s="10" t="s">
        <v>189</v>
      </c>
      <c r="G790" s="17" t="s">
        <v>294</v>
      </c>
      <c r="H790" s="10" t="s">
        <v>35</v>
      </c>
      <c r="K790" s="15" t="s">
        <v>99</v>
      </c>
      <c r="L790" s="12">
        <v>45.474848000000001</v>
      </c>
      <c r="M790" s="12">
        <v>2.0977380000000001</v>
      </c>
      <c r="N790" s="11">
        <v>41428</v>
      </c>
      <c r="O790" s="6" t="s">
        <v>163</v>
      </c>
      <c r="P790" s="29">
        <v>863.5</v>
      </c>
      <c r="Q790" s="54" t="s">
        <v>161</v>
      </c>
      <c r="R790" s="12" t="s">
        <v>148</v>
      </c>
      <c r="S790" s="16" t="s">
        <v>601</v>
      </c>
      <c r="T790" s="53" t="s">
        <v>161</v>
      </c>
      <c r="U790" s="12">
        <f t="shared" si="50"/>
        <v>863.5</v>
      </c>
      <c r="V790" s="12">
        <f t="shared" si="51"/>
        <v>431.75</v>
      </c>
      <c r="W790" s="12">
        <f t="shared" si="52"/>
        <v>4.6323103647944409E-3</v>
      </c>
      <c r="X790" s="12">
        <f t="shared" si="53"/>
        <v>5.3645748289455022E-6</v>
      </c>
      <c r="AA790" s="12"/>
      <c r="AC790" s="12" t="s">
        <v>180</v>
      </c>
      <c r="AD790" s="12" t="s">
        <v>294</v>
      </c>
      <c r="AE790" s="12" t="s">
        <v>530</v>
      </c>
      <c r="AF790" s="12" t="s">
        <v>531</v>
      </c>
      <c r="AG790" s="12" t="s">
        <v>402</v>
      </c>
      <c r="AH790" s="12" t="s">
        <v>374</v>
      </c>
      <c r="AI790" s="12" t="s">
        <v>403</v>
      </c>
      <c r="AJ790" s="12" t="s">
        <v>376</v>
      </c>
      <c r="AK790" s="12" t="s">
        <v>368</v>
      </c>
      <c r="AL790" s="12">
        <v>14</v>
      </c>
      <c r="AM790" s="12" t="s">
        <v>347</v>
      </c>
      <c r="AN790" s="12" t="s">
        <v>458</v>
      </c>
    </row>
    <row r="791" spans="1:40" ht="15" customHeight="1" x14ac:dyDescent="0.25">
      <c r="A791" s="12">
        <v>132770019</v>
      </c>
      <c r="B791" s="15" t="s">
        <v>580</v>
      </c>
      <c r="C791" s="12" t="s">
        <v>583</v>
      </c>
      <c r="D791" s="12" t="s">
        <v>161</v>
      </c>
      <c r="E791" s="12" t="s">
        <v>51</v>
      </c>
      <c r="F791" s="10" t="s">
        <v>189</v>
      </c>
      <c r="G791" s="17" t="s">
        <v>294</v>
      </c>
      <c r="H791" s="10" t="s">
        <v>35</v>
      </c>
      <c r="K791" s="15" t="s">
        <v>99</v>
      </c>
      <c r="L791" s="12">
        <v>45.474848000000001</v>
      </c>
      <c r="M791" s="12">
        <v>2.0977380000000001</v>
      </c>
      <c r="N791" s="11">
        <v>41428</v>
      </c>
      <c r="O791" s="6" t="s">
        <v>14</v>
      </c>
      <c r="P791" s="29">
        <v>1206</v>
      </c>
      <c r="Q791" s="54" t="s">
        <v>161</v>
      </c>
      <c r="R791" s="12" t="s">
        <v>11</v>
      </c>
      <c r="S791" s="16" t="s">
        <v>601</v>
      </c>
      <c r="T791" s="53" t="s">
        <v>161</v>
      </c>
      <c r="U791" s="12">
        <f t="shared" si="50"/>
        <v>1206</v>
      </c>
      <c r="V791" s="12">
        <f t="shared" si="51"/>
        <v>603</v>
      </c>
      <c r="W791" s="12">
        <f t="shared" si="52"/>
        <v>3.3167495854063019E-3</v>
      </c>
      <c r="X791" s="12">
        <f t="shared" si="53"/>
        <v>2.7502069530732189E-6</v>
      </c>
      <c r="AA791" s="12"/>
      <c r="AC791" s="12" t="s">
        <v>179</v>
      </c>
      <c r="AD791" s="12" t="s">
        <v>294</v>
      </c>
      <c r="AE791" s="12" t="s">
        <v>530</v>
      </c>
      <c r="AF791" s="12" t="s">
        <v>531</v>
      </c>
      <c r="AG791" s="12" t="s">
        <v>402</v>
      </c>
      <c r="AH791" s="12" t="s">
        <v>374</v>
      </c>
      <c r="AI791" s="12" t="s">
        <v>403</v>
      </c>
      <c r="AJ791" s="12" t="s">
        <v>376</v>
      </c>
      <c r="AK791" s="12" t="s">
        <v>368</v>
      </c>
      <c r="AL791" s="12">
        <v>14</v>
      </c>
      <c r="AM791" s="12" t="s">
        <v>347</v>
      </c>
      <c r="AN791" s="12" t="s">
        <v>458</v>
      </c>
    </row>
    <row r="792" spans="1:40" ht="15" customHeight="1" x14ac:dyDescent="0.25">
      <c r="A792" s="15">
        <v>132770020</v>
      </c>
      <c r="B792" s="15" t="s">
        <v>580</v>
      </c>
      <c r="C792" s="12" t="s">
        <v>583</v>
      </c>
      <c r="D792" s="12" t="s">
        <v>161</v>
      </c>
      <c r="E792" s="15" t="s">
        <v>51</v>
      </c>
      <c r="F792" s="9" t="s">
        <v>190</v>
      </c>
      <c r="G792" s="17" t="s">
        <v>295</v>
      </c>
      <c r="H792" s="9" t="s">
        <v>35</v>
      </c>
      <c r="I792" s="15"/>
      <c r="J792" s="15"/>
      <c r="K792" s="15" t="s">
        <v>239</v>
      </c>
      <c r="L792" s="12">
        <v>45.431229299999998</v>
      </c>
      <c r="M792" s="12">
        <v>2.1000261999999998</v>
      </c>
      <c r="N792" s="11">
        <v>41428</v>
      </c>
      <c r="O792" s="7" t="s">
        <v>150</v>
      </c>
      <c r="P792" s="31">
        <v>2.2000000000000002</v>
      </c>
      <c r="Q792" s="54" t="s">
        <v>161</v>
      </c>
      <c r="R792" s="15" t="s">
        <v>11</v>
      </c>
      <c r="S792" s="16" t="s">
        <v>601</v>
      </c>
      <c r="T792" s="53" t="s">
        <v>161</v>
      </c>
      <c r="U792" s="12">
        <f t="shared" si="50"/>
        <v>2.2000000000000002</v>
      </c>
      <c r="V792" s="12">
        <f t="shared" si="51"/>
        <v>1.1000000000000001</v>
      </c>
      <c r="W792" s="12">
        <f t="shared" si="52"/>
        <v>1.8181818181818181</v>
      </c>
      <c r="X792" s="12">
        <f t="shared" si="53"/>
        <v>0.82644628099173545</v>
      </c>
      <c r="Y792" s="12">
        <v>12.45</v>
      </c>
      <c r="AA792" s="11"/>
      <c r="AB792" s="31">
        <v>133385</v>
      </c>
      <c r="AC792" s="12" t="s">
        <v>574</v>
      </c>
      <c r="AD792" s="12" t="s">
        <v>295</v>
      </c>
      <c r="AE792" s="12" t="s">
        <v>518</v>
      </c>
      <c r="AF792" s="12" t="s">
        <v>519</v>
      </c>
      <c r="AG792" s="12" t="s">
        <v>402</v>
      </c>
      <c r="AH792" s="12" t="s">
        <v>374</v>
      </c>
      <c r="AI792" s="12" t="s">
        <v>403</v>
      </c>
      <c r="AJ792" s="12" t="s">
        <v>376</v>
      </c>
      <c r="AK792" s="12" t="s">
        <v>368</v>
      </c>
      <c r="AL792" s="12">
        <v>14</v>
      </c>
      <c r="AM792" s="12" t="s">
        <v>347</v>
      </c>
      <c r="AN792" s="12" t="s">
        <v>458</v>
      </c>
    </row>
    <row r="793" spans="1:40" ht="15" customHeight="1" x14ac:dyDescent="0.25">
      <c r="A793" s="15">
        <v>132770020</v>
      </c>
      <c r="B793" s="15" t="s">
        <v>580</v>
      </c>
      <c r="C793" s="12" t="s">
        <v>583</v>
      </c>
      <c r="D793" s="12" t="s">
        <v>161</v>
      </c>
      <c r="E793" s="15" t="s">
        <v>51</v>
      </c>
      <c r="F793" s="9" t="s">
        <v>190</v>
      </c>
      <c r="G793" s="17" t="s">
        <v>295</v>
      </c>
      <c r="H793" s="9" t="s">
        <v>35</v>
      </c>
      <c r="I793" s="15"/>
      <c r="J793" s="15"/>
      <c r="K793" s="15" t="s">
        <v>239</v>
      </c>
      <c r="L793" s="12">
        <v>45.431229299999998</v>
      </c>
      <c r="M793" s="12">
        <v>2.1000261999999998</v>
      </c>
      <c r="N793" s="11">
        <v>41428</v>
      </c>
      <c r="O793" s="7" t="s">
        <v>57</v>
      </c>
      <c r="P793" s="31">
        <v>2.2999999999999998</v>
      </c>
      <c r="Q793" s="54" t="s">
        <v>161</v>
      </c>
      <c r="R793" s="15" t="s">
        <v>11</v>
      </c>
      <c r="S793" s="16" t="s">
        <v>601</v>
      </c>
      <c r="T793" s="53" t="s">
        <v>161</v>
      </c>
      <c r="U793" s="12">
        <f t="shared" si="50"/>
        <v>2.2999999999999998</v>
      </c>
      <c r="V793" s="12">
        <f t="shared" si="51"/>
        <v>1.1499999999999999</v>
      </c>
      <c r="W793" s="12">
        <f t="shared" si="52"/>
        <v>1.7391304347826089</v>
      </c>
      <c r="X793" s="12">
        <f t="shared" si="53"/>
        <v>0.7561436672967865</v>
      </c>
      <c r="Y793" s="12">
        <v>12.45</v>
      </c>
      <c r="AA793" s="11"/>
      <c r="AB793" s="31">
        <v>133385</v>
      </c>
      <c r="AC793" s="12" t="s">
        <v>574</v>
      </c>
      <c r="AD793" s="12" t="s">
        <v>295</v>
      </c>
      <c r="AE793" s="12" t="s">
        <v>518</v>
      </c>
      <c r="AF793" s="12" t="s">
        <v>519</v>
      </c>
      <c r="AG793" s="12" t="s">
        <v>402</v>
      </c>
      <c r="AH793" s="12" t="s">
        <v>374</v>
      </c>
      <c r="AI793" s="12" t="s">
        <v>403</v>
      </c>
      <c r="AJ793" s="12" t="s">
        <v>376</v>
      </c>
      <c r="AK793" s="12" t="s">
        <v>368</v>
      </c>
      <c r="AL793" s="12">
        <v>14</v>
      </c>
      <c r="AM793" s="12" t="s">
        <v>347</v>
      </c>
      <c r="AN793" s="12" t="s">
        <v>458</v>
      </c>
    </row>
    <row r="794" spans="1:40" ht="15" customHeight="1" x14ac:dyDescent="0.25">
      <c r="A794" s="15">
        <v>132770020</v>
      </c>
      <c r="B794" s="15" t="s">
        <v>580</v>
      </c>
      <c r="C794" s="12" t="s">
        <v>583</v>
      </c>
      <c r="D794" s="12" t="s">
        <v>161</v>
      </c>
      <c r="E794" s="15" t="s">
        <v>51</v>
      </c>
      <c r="F794" s="10" t="s">
        <v>190</v>
      </c>
      <c r="G794" s="17" t="s">
        <v>295</v>
      </c>
      <c r="H794" s="9" t="s">
        <v>35</v>
      </c>
      <c r="K794" s="15" t="s">
        <v>239</v>
      </c>
      <c r="L794" s="12">
        <v>45.431229299999998</v>
      </c>
      <c r="M794" s="12">
        <v>2.1000261999999998</v>
      </c>
      <c r="N794" s="11">
        <v>41428</v>
      </c>
      <c r="O794" s="6" t="s">
        <v>12</v>
      </c>
      <c r="P794" s="31">
        <v>4</v>
      </c>
      <c r="Q794" s="54" t="s">
        <v>161</v>
      </c>
      <c r="R794" s="15" t="s">
        <v>11</v>
      </c>
      <c r="S794" s="16" t="s">
        <v>601</v>
      </c>
      <c r="T794" s="53" t="s">
        <v>161</v>
      </c>
      <c r="U794" s="12">
        <f t="shared" si="50"/>
        <v>4</v>
      </c>
      <c r="V794" s="12">
        <f t="shared" si="51"/>
        <v>2</v>
      </c>
      <c r="W794" s="12">
        <f t="shared" si="52"/>
        <v>1</v>
      </c>
      <c r="X794" s="12">
        <f t="shared" si="53"/>
        <v>0.25</v>
      </c>
      <c r="Y794" s="12">
        <v>12.45</v>
      </c>
      <c r="AA794" s="11"/>
      <c r="AB794" s="31">
        <v>133385</v>
      </c>
      <c r="AC794" s="12" t="s">
        <v>574</v>
      </c>
      <c r="AD794" s="12" t="s">
        <v>295</v>
      </c>
      <c r="AE794" s="12" t="s">
        <v>518</v>
      </c>
      <c r="AF794" s="12" t="s">
        <v>519</v>
      </c>
      <c r="AG794" s="12" t="s">
        <v>402</v>
      </c>
      <c r="AH794" s="12" t="s">
        <v>374</v>
      </c>
      <c r="AI794" s="12" t="s">
        <v>403</v>
      </c>
      <c r="AJ794" s="12" t="s">
        <v>376</v>
      </c>
      <c r="AK794" s="12" t="s">
        <v>368</v>
      </c>
      <c r="AL794" s="12">
        <v>14</v>
      </c>
      <c r="AM794" s="12" t="s">
        <v>347</v>
      </c>
      <c r="AN794" s="12" t="s">
        <v>458</v>
      </c>
    </row>
    <row r="795" spans="1:40" ht="15" customHeight="1" x14ac:dyDescent="0.25">
      <c r="A795" s="15">
        <v>132770020</v>
      </c>
      <c r="B795" s="15" t="s">
        <v>580</v>
      </c>
      <c r="C795" s="12" t="s">
        <v>583</v>
      </c>
      <c r="D795" s="12" t="s">
        <v>161</v>
      </c>
      <c r="E795" s="15" t="s">
        <v>51</v>
      </c>
      <c r="F795" s="10" t="s">
        <v>190</v>
      </c>
      <c r="G795" s="17" t="s">
        <v>295</v>
      </c>
      <c r="H795" s="9" t="s">
        <v>35</v>
      </c>
      <c r="K795" s="15" t="s">
        <v>239</v>
      </c>
      <c r="L795" s="12">
        <v>45.431229299999998</v>
      </c>
      <c r="M795" s="12">
        <v>2.1000261999999998</v>
      </c>
      <c r="N795" s="11">
        <v>41428</v>
      </c>
      <c r="O795" s="7" t="s">
        <v>152</v>
      </c>
      <c r="P795" s="31">
        <v>4</v>
      </c>
      <c r="Q795" s="54" t="s">
        <v>161</v>
      </c>
      <c r="R795" s="15" t="s">
        <v>11</v>
      </c>
      <c r="S795" s="16" t="s">
        <v>601</v>
      </c>
      <c r="T795" s="53" t="s">
        <v>161</v>
      </c>
      <c r="U795" s="12">
        <f t="shared" si="50"/>
        <v>4</v>
      </c>
      <c r="V795" s="12">
        <f t="shared" si="51"/>
        <v>2</v>
      </c>
      <c r="W795" s="12">
        <f t="shared" si="52"/>
        <v>1</v>
      </c>
      <c r="X795" s="12">
        <f t="shared" si="53"/>
        <v>0.25</v>
      </c>
      <c r="Y795" s="12">
        <v>12.45</v>
      </c>
      <c r="AA795" s="11"/>
      <c r="AB795" s="31">
        <v>133385</v>
      </c>
      <c r="AC795" s="12" t="s">
        <v>574</v>
      </c>
      <c r="AD795" s="12" t="s">
        <v>295</v>
      </c>
      <c r="AE795" s="12" t="s">
        <v>518</v>
      </c>
      <c r="AF795" s="12" t="s">
        <v>519</v>
      </c>
      <c r="AG795" s="12" t="s">
        <v>402</v>
      </c>
      <c r="AH795" s="12" t="s">
        <v>374</v>
      </c>
      <c r="AI795" s="12" t="s">
        <v>403</v>
      </c>
      <c r="AJ795" s="12" t="s">
        <v>376</v>
      </c>
      <c r="AK795" s="12" t="s">
        <v>368</v>
      </c>
      <c r="AL795" s="12">
        <v>14</v>
      </c>
      <c r="AM795" s="12" t="s">
        <v>347</v>
      </c>
      <c r="AN795" s="12" t="s">
        <v>458</v>
      </c>
    </row>
    <row r="796" spans="1:40" ht="15" customHeight="1" x14ac:dyDescent="0.25">
      <c r="A796" s="15">
        <v>132770020</v>
      </c>
      <c r="B796" s="15" t="s">
        <v>580</v>
      </c>
      <c r="C796" s="12" t="s">
        <v>583</v>
      </c>
      <c r="D796" s="12" t="s">
        <v>161</v>
      </c>
      <c r="E796" s="15" t="s">
        <v>51</v>
      </c>
      <c r="F796" s="10" t="s">
        <v>190</v>
      </c>
      <c r="G796" s="17" t="s">
        <v>295</v>
      </c>
      <c r="H796" s="9" t="s">
        <v>35</v>
      </c>
      <c r="K796" s="15" t="s">
        <v>239</v>
      </c>
      <c r="L796" s="12">
        <v>45.431229299999998</v>
      </c>
      <c r="M796" s="12">
        <v>2.1000261999999998</v>
      </c>
      <c r="N796" s="11">
        <v>41428</v>
      </c>
      <c r="O796" s="7" t="s">
        <v>61</v>
      </c>
      <c r="P796" s="31">
        <v>5</v>
      </c>
      <c r="Q796" s="54" t="s">
        <v>161</v>
      </c>
      <c r="R796" s="15" t="s">
        <v>11</v>
      </c>
      <c r="S796" s="16" t="s">
        <v>601</v>
      </c>
      <c r="T796" s="53" t="s">
        <v>161</v>
      </c>
      <c r="U796" s="12">
        <f t="shared" si="50"/>
        <v>5</v>
      </c>
      <c r="V796" s="12">
        <f t="shared" si="51"/>
        <v>2.5</v>
      </c>
      <c r="W796" s="12">
        <f t="shared" si="52"/>
        <v>0.8</v>
      </c>
      <c r="X796" s="12">
        <f t="shared" si="53"/>
        <v>0.16</v>
      </c>
      <c r="Y796" s="12">
        <v>12.45</v>
      </c>
      <c r="AA796" s="11"/>
      <c r="AB796" s="31">
        <v>133385</v>
      </c>
      <c r="AC796" s="12" t="s">
        <v>574</v>
      </c>
      <c r="AD796" s="12" t="s">
        <v>295</v>
      </c>
      <c r="AE796" s="12" t="s">
        <v>518</v>
      </c>
      <c r="AF796" s="12" t="s">
        <v>519</v>
      </c>
      <c r="AG796" s="12" t="s">
        <v>402</v>
      </c>
      <c r="AH796" s="12" t="s">
        <v>374</v>
      </c>
      <c r="AI796" s="12" t="s">
        <v>403</v>
      </c>
      <c r="AJ796" s="12" t="s">
        <v>376</v>
      </c>
      <c r="AK796" s="12" t="s">
        <v>368</v>
      </c>
      <c r="AL796" s="12">
        <v>14</v>
      </c>
      <c r="AM796" s="12" t="s">
        <v>347</v>
      </c>
      <c r="AN796" s="12" t="s">
        <v>458</v>
      </c>
    </row>
    <row r="797" spans="1:40" ht="15" customHeight="1" x14ac:dyDescent="0.25">
      <c r="A797" s="15">
        <v>132770020</v>
      </c>
      <c r="B797" s="15" t="s">
        <v>580</v>
      </c>
      <c r="C797" s="12" t="s">
        <v>583</v>
      </c>
      <c r="D797" s="12" t="s">
        <v>161</v>
      </c>
      <c r="E797" s="15" t="s">
        <v>51</v>
      </c>
      <c r="F797" s="10" t="s">
        <v>190</v>
      </c>
      <c r="G797" s="17" t="s">
        <v>295</v>
      </c>
      <c r="H797" s="9" t="s">
        <v>35</v>
      </c>
      <c r="K797" s="15" t="s">
        <v>239</v>
      </c>
      <c r="L797" s="12">
        <v>45.431229299999998</v>
      </c>
      <c r="M797" s="12">
        <v>2.1000261999999998</v>
      </c>
      <c r="N797" s="11">
        <v>41428</v>
      </c>
      <c r="O797" s="7" t="s">
        <v>55</v>
      </c>
      <c r="P797" s="31">
        <v>6</v>
      </c>
      <c r="Q797" s="54" t="s">
        <v>161</v>
      </c>
      <c r="R797" s="15" t="s">
        <v>11</v>
      </c>
      <c r="S797" s="16" t="s">
        <v>601</v>
      </c>
      <c r="T797" s="53" t="s">
        <v>161</v>
      </c>
      <c r="U797" s="12">
        <f t="shared" si="50"/>
        <v>6</v>
      </c>
      <c r="V797" s="12">
        <f t="shared" si="51"/>
        <v>3</v>
      </c>
      <c r="W797" s="12">
        <f t="shared" si="52"/>
        <v>0.66666666666666663</v>
      </c>
      <c r="X797" s="12">
        <f t="shared" si="53"/>
        <v>0.1111111111111111</v>
      </c>
      <c r="Y797" s="12">
        <v>12.45</v>
      </c>
      <c r="AA797" s="11"/>
      <c r="AB797" s="31">
        <v>133385</v>
      </c>
      <c r="AC797" s="12" t="s">
        <v>574</v>
      </c>
      <c r="AD797" s="12" t="s">
        <v>295</v>
      </c>
      <c r="AE797" s="12" t="s">
        <v>518</v>
      </c>
      <c r="AF797" s="12" t="s">
        <v>519</v>
      </c>
      <c r="AG797" s="12" t="s">
        <v>402</v>
      </c>
      <c r="AH797" s="12" t="s">
        <v>374</v>
      </c>
      <c r="AI797" s="12" t="s">
        <v>403</v>
      </c>
      <c r="AJ797" s="12" t="s">
        <v>376</v>
      </c>
      <c r="AK797" s="12" t="s">
        <v>368</v>
      </c>
      <c r="AL797" s="12">
        <v>14</v>
      </c>
      <c r="AM797" s="12" t="s">
        <v>347</v>
      </c>
      <c r="AN797" s="12" t="s">
        <v>458</v>
      </c>
    </row>
    <row r="798" spans="1:40" ht="15" customHeight="1" x14ac:dyDescent="0.25">
      <c r="A798" s="15">
        <v>132770020</v>
      </c>
      <c r="B798" s="15" t="s">
        <v>580</v>
      </c>
      <c r="C798" s="12" t="s">
        <v>583</v>
      </c>
      <c r="D798" s="12" t="s">
        <v>161</v>
      </c>
      <c r="E798" s="15" t="s">
        <v>51</v>
      </c>
      <c r="F798" s="10" t="s">
        <v>190</v>
      </c>
      <c r="G798" s="17" t="s">
        <v>295</v>
      </c>
      <c r="H798" s="9" t="s">
        <v>35</v>
      </c>
      <c r="K798" s="15" t="s">
        <v>239</v>
      </c>
      <c r="L798" s="12">
        <v>45.431229299999998</v>
      </c>
      <c r="M798" s="12">
        <v>2.1000261999999998</v>
      </c>
      <c r="N798" s="11">
        <v>41428</v>
      </c>
      <c r="O798" s="7" t="s">
        <v>56</v>
      </c>
      <c r="P798" s="31">
        <v>6</v>
      </c>
      <c r="Q798" s="54" t="s">
        <v>161</v>
      </c>
      <c r="R798" s="15" t="s">
        <v>11</v>
      </c>
      <c r="S798" s="16" t="s">
        <v>601</v>
      </c>
      <c r="T798" s="53" t="s">
        <v>161</v>
      </c>
      <c r="U798" s="12">
        <f t="shared" si="50"/>
        <v>6</v>
      </c>
      <c r="V798" s="12">
        <f t="shared" si="51"/>
        <v>3</v>
      </c>
      <c r="W798" s="12">
        <f t="shared" si="52"/>
        <v>0.66666666666666663</v>
      </c>
      <c r="X798" s="12">
        <f t="shared" si="53"/>
        <v>0.1111111111111111</v>
      </c>
      <c r="Y798" s="12">
        <v>12.45</v>
      </c>
      <c r="AA798" s="11"/>
      <c r="AB798" s="31">
        <v>133385</v>
      </c>
      <c r="AC798" s="12" t="s">
        <v>574</v>
      </c>
      <c r="AD798" s="12" t="s">
        <v>295</v>
      </c>
      <c r="AE798" s="12" t="s">
        <v>518</v>
      </c>
      <c r="AF798" s="12" t="s">
        <v>519</v>
      </c>
      <c r="AG798" s="12" t="s">
        <v>402</v>
      </c>
      <c r="AH798" s="12" t="s">
        <v>374</v>
      </c>
      <c r="AI798" s="12" t="s">
        <v>403</v>
      </c>
      <c r="AJ798" s="12" t="s">
        <v>376</v>
      </c>
      <c r="AK798" s="12" t="s">
        <v>368</v>
      </c>
      <c r="AL798" s="12">
        <v>14</v>
      </c>
      <c r="AM798" s="12" t="s">
        <v>347</v>
      </c>
      <c r="AN798" s="12" t="s">
        <v>458</v>
      </c>
    </row>
    <row r="799" spans="1:40" ht="15" customHeight="1" x14ac:dyDescent="0.25">
      <c r="A799" s="15">
        <v>132770020</v>
      </c>
      <c r="B799" s="15" t="s">
        <v>580</v>
      </c>
      <c r="C799" s="12" t="s">
        <v>583</v>
      </c>
      <c r="D799" s="12" t="s">
        <v>161</v>
      </c>
      <c r="E799" s="15" t="s">
        <v>51</v>
      </c>
      <c r="F799" s="10" t="s">
        <v>190</v>
      </c>
      <c r="G799" s="17" t="s">
        <v>295</v>
      </c>
      <c r="H799" s="9" t="s">
        <v>35</v>
      </c>
      <c r="K799" s="15" t="s">
        <v>239</v>
      </c>
      <c r="L799" s="12">
        <v>45.431229299999998</v>
      </c>
      <c r="M799" s="12">
        <v>2.1000261999999998</v>
      </c>
      <c r="N799" s="11">
        <v>41428</v>
      </c>
      <c r="O799" s="7" t="s">
        <v>149</v>
      </c>
      <c r="P799" s="31">
        <v>8</v>
      </c>
      <c r="Q799" s="54" t="s">
        <v>161</v>
      </c>
      <c r="R799" s="15" t="s">
        <v>11</v>
      </c>
      <c r="S799" s="16" t="s">
        <v>601</v>
      </c>
      <c r="T799" s="53" t="s">
        <v>161</v>
      </c>
      <c r="U799" s="12">
        <f t="shared" si="50"/>
        <v>8</v>
      </c>
      <c r="V799" s="12">
        <f t="shared" si="51"/>
        <v>4</v>
      </c>
      <c r="W799" s="12">
        <f t="shared" si="52"/>
        <v>0.5</v>
      </c>
      <c r="X799" s="12">
        <f t="shared" si="53"/>
        <v>6.25E-2</v>
      </c>
      <c r="Y799" s="12">
        <v>12.45</v>
      </c>
      <c r="AA799" s="11"/>
      <c r="AB799" s="31">
        <v>133385</v>
      </c>
      <c r="AC799" s="12" t="s">
        <v>574</v>
      </c>
      <c r="AD799" s="12" t="s">
        <v>295</v>
      </c>
      <c r="AE799" s="12" t="s">
        <v>518</v>
      </c>
      <c r="AF799" s="12" t="s">
        <v>519</v>
      </c>
      <c r="AG799" s="12" t="s">
        <v>402</v>
      </c>
      <c r="AH799" s="12" t="s">
        <v>374</v>
      </c>
      <c r="AI799" s="12" t="s">
        <v>403</v>
      </c>
      <c r="AJ799" s="12" t="s">
        <v>376</v>
      </c>
      <c r="AK799" s="12" t="s">
        <v>368</v>
      </c>
      <c r="AL799" s="12">
        <v>14</v>
      </c>
      <c r="AM799" s="12" t="s">
        <v>347</v>
      </c>
      <c r="AN799" s="12" t="s">
        <v>458</v>
      </c>
    </row>
    <row r="800" spans="1:40" ht="15" customHeight="1" x14ac:dyDescent="0.25">
      <c r="A800" s="15">
        <v>132770020</v>
      </c>
      <c r="B800" s="15" t="s">
        <v>580</v>
      </c>
      <c r="C800" s="12" t="s">
        <v>583</v>
      </c>
      <c r="D800" s="12" t="s">
        <v>161</v>
      </c>
      <c r="E800" s="15" t="s">
        <v>51</v>
      </c>
      <c r="F800" s="10" t="s">
        <v>190</v>
      </c>
      <c r="G800" s="17" t="s">
        <v>295</v>
      </c>
      <c r="H800" s="9" t="s">
        <v>35</v>
      </c>
      <c r="K800" s="15" t="s">
        <v>239</v>
      </c>
      <c r="L800" s="12">
        <v>45.431229299999998</v>
      </c>
      <c r="M800" s="12">
        <v>2.1000261999999998</v>
      </c>
      <c r="N800" s="11">
        <v>41428</v>
      </c>
      <c r="O800" s="7" t="s">
        <v>153</v>
      </c>
      <c r="P800" s="31">
        <v>8</v>
      </c>
      <c r="Q800" s="54" t="s">
        <v>161</v>
      </c>
      <c r="R800" s="15" t="s">
        <v>11</v>
      </c>
      <c r="S800" s="16" t="s">
        <v>601</v>
      </c>
      <c r="T800" s="53" t="s">
        <v>161</v>
      </c>
      <c r="U800" s="12">
        <f t="shared" si="50"/>
        <v>8</v>
      </c>
      <c r="V800" s="12">
        <f t="shared" si="51"/>
        <v>4</v>
      </c>
      <c r="W800" s="12">
        <f t="shared" si="52"/>
        <v>0.5</v>
      </c>
      <c r="X800" s="12">
        <f t="shared" si="53"/>
        <v>6.25E-2</v>
      </c>
      <c r="Y800" s="12">
        <v>12.45</v>
      </c>
      <c r="AA800" s="11"/>
      <c r="AB800" s="31">
        <v>133385</v>
      </c>
      <c r="AC800" s="12" t="s">
        <v>574</v>
      </c>
      <c r="AD800" s="12" t="s">
        <v>295</v>
      </c>
      <c r="AE800" s="12" t="s">
        <v>518</v>
      </c>
      <c r="AF800" s="12" t="s">
        <v>519</v>
      </c>
      <c r="AG800" s="12" t="s">
        <v>402</v>
      </c>
      <c r="AH800" s="12" t="s">
        <v>374</v>
      </c>
      <c r="AI800" s="12" t="s">
        <v>403</v>
      </c>
      <c r="AJ800" s="12" t="s">
        <v>376</v>
      </c>
      <c r="AK800" s="12" t="s">
        <v>368</v>
      </c>
      <c r="AL800" s="12">
        <v>14</v>
      </c>
      <c r="AM800" s="12" t="s">
        <v>347</v>
      </c>
      <c r="AN800" s="12" t="s">
        <v>458</v>
      </c>
    </row>
    <row r="801" spans="1:40" ht="15" customHeight="1" x14ac:dyDescent="0.25">
      <c r="A801" s="15">
        <v>132770020</v>
      </c>
      <c r="B801" s="15" t="s">
        <v>580</v>
      </c>
      <c r="C801" s="12" t="s">
        <v>583</v>
      </c>
      <c r="D801" s="12" t="s">
        <v>161</v>
      </c>
      <c r="E801" s="15" t="s">
        <v>51</v>
      </c>
      <c r="F801" s="10" t="s">
        <v>190</v>
      </c>
      <c r="G801" s="17" t="s">
        <v>295</v>
      </c>
      <c r="H801" s="9" t="s">
        <v>35</v>
      </c>
      <c r="K801" s="15" t="s">
        <v>239</v>
      </c>
      <c r="L801" s="12">
        <v>45.431229299999998</v>
      </c>
      <c r="M801" s="12">
        <v>2.1000261999999998</v>
      </c>
      <c r="N801" s="11">
        <v>41428</v>
      </c>
      <c r="O801" s="7" t="s">
        <v>19</v>
      </c>
      <c r="P801" s="31">
        <v>10</v>
      </c>
      <c r="Q801" s="54" t="s">
        <v>161</v>
      </c>
      <c r="R801" s="15" t="s">
        <v>11</v>
      </c>
      <c r="S801" s="16" t="s">
        <v>601</v>
      </c>
      <c r="T801" s="53" t="s">
        <v>161</v>
      </c>
      <c r="U801" s="12">
        <f t="shared" si="50"/>
        <v>10</v>
      </c>
      <c r="V801" s="12">
        <f t="shared" si="51"/>
        <v>5</v>
      </c>
      <c r="W801" s="12">
        <f t="shared" si="52"/>
        <v>0.4</v>
      </c>
      <c r="X801" s="12">
        <f t="shared" si="53"/>
        <v>0.04</v>
      </c>
      <c r="Y801" s="12">
        <v>12.45</v>
      </c>
      <c r="AA801" s="11"/>
      <c r="AB801" s="31">
        <v>133385</v>
      </c>
      <c r="AC801" s="12" t="s">
        <v>574</v>
      </c>
      <c r="AD801" s="12" t="s">
        <v>295</v>
      </c>
      <c r="AE801" s="12" t="s">
        <v>518</v>
      </c>
      <c r="AF801" s="12" t="s">
        <v>519</v>
      </c>
      <c r="AG801" s="12" t="s">
        <v>402</v>
      </c>
      <c r="AH801" s="12" t="s">
        <v>374</v>
      </c>
      <c r="AI801" s="12" t="s">
        <v>403</v>
      </c>
      <c r="AJ801" s="12" t="s">
        <v>376</v>
      </c>
      <c r="AK801" s="12" t="s">
        <v>368</v>
      </c>
      <c r="AL801" s="12">
        <v>14</v>
      </c>
      <c r="AM801" s="12" t="s">
        <v>347</v>
      </c>
      <c r="AN801" s="12" t="s">
        <v>458</v>
      </c>
    </row>
    <row r="802" spans="1:40" ht="15" customHeight="1" x14ac:dyDescent="0.25">
      <c r="A802" s="15">
        <v>132770020</v>
      </c>
      <c r="B802" s="15" t="s">
        <v>580</v>
      </c>
      <c r="C802" s="12" t="s">
        <v>583</v>
      </c>
      <c r="D802" s="12" t="s">
        <v>161</v>
      </c>
      <c r="E802" s="15" t="s">
        <v>51</v>
      </c>
      <c r="F802" s="10" t="s">
        <v>190</v>
      </c>
      <c r="G802" s="17" t="s">
        <v>295</v>
      </c>
      <c r="H802" s="9" t="s">
        <v>35</v>
      </c>
      <c r="K802" s="15" t="s">
        <v>239</v>
      </c>
      <c r="L802" s="12">
        <v>45.431229299999998</v>
      </c>
      <c r="M802" s="12">
        <v>2.1000261999999998</v>
      </c>
      <c r="N802" s="11">
        <v>41428</v>
      </c>
      <c r="O802" s="7" t="s">
        <v>156</v>
      </c>
      <c r="P802" s="31">
        <v>13</v>
      </c>
      <c r="Q802" s="54" t="s">
        <v>161</v>
      </c>
      <c r="R802" s="15" t="s">
        <v>11</v>
      </c>
      <c r="S802" s="16" t="s">
        <v>601</v>
      </c>
      <c r="T802" s="53" t="s">
        <v>161</v>
      </c>
      <c r="U802" s="12">
        <f t="shared" si="50"/>
        <v>13</v>
      </c>
      <c r="V802" s="12">
        <f t="shared" si="51"/>
        <v>6.5</v>
      </c>
      <c r="W802" s="12">
        <f t="shared" si="52"/>
        <v>0.30769230769230771</v>
      </c>
      <c r="X802" s="12">
        <f t="shared" si="53"/>
        <v>2.3668639053254437E-2</v>
      </c>
      <c r="Y802" s="12">
        <v>12.45</v>
      </c>
      <c r="AA802" s="11"/>
      <c r="AB802" s="31">
        <v>133385</v>
      </c>
      <c r="AC802" s="12" t="s">
        <v>574</v>
      </c>
      <c r="AD802" s="12" t="s">
        <v>295</v>
      </c>
      <c r="AE802" s="12" t="s">
        <v>518</v>
      </c>
      <c r="AF802" s="12" t="s">
        <v>519</v>
      </c>
      <c r="AG802" s="12" t="s">
        <v>402</v>
      </c>
      <c r="AH802" s="12" t="s">
        <v>374</v>
      </c>
      <c r="AI802" s="12" t="s">
        <v>403</v>
      </c>
      <c r="AJ802" s="12" t="s">
        <v>376</v>
      </c>
      <c r="AK802" s="12" t="s">
        <v>368</v>
      </c>
      <c r="AL802" s="12">
        <v>14</v>
      </c>
      <c r="AM802" s="12" t="s">
        <v>347</v>
      </c>
      <c r="AN802" s="12" t="s">
        <v>458</v>
      </c>
    </row>
    <row r="803" spans="1:40" ht="15" customHeight="1" x14ac:dyDescent="0.25">
      <c r="A803" s="12">
        <v>132770020</v>
      </c>
      <c r="B803" s="15" t="s">
        <v>580</v>
      </c>
      <c r="C803" s="12" t="s">
        <v>583</v>
      </c>
      <c r="D803" s="12" t="s">
        <v>161</v>
      </c>
      <c r="E803" s="15" t="s">
        <v>51</v>
      </c>
      <c r="F803" s="10" t="s">
        <v>190</v>
      </c>
      <c r="G803" s="17" t="s">
        <v>295</v>
      </c>
      <c r="H803" s="10" t="s">
        <v>35</v>
      </c>
      <c r="K803" s="15" t="s">
        <v>239</v>
      </c>
      <c r="L803" s="12">
        <v>45.431229299999998</v>
      </c>
      <c r="M803" s="12">
        <v>2.1000261999999998</v>
      </c>
      <c r="N803" s="11">
        <v>41428</v>
      </c>
      <c r="O803" s="6" t="s">
        <v>21</v>
      </c>
      <c r="P803" s="31">
        <v>14</v>
      </c>
      <c r="Q803" s="54" t="s">
        <v>161</v>
      </c>
      <c r="R803" s="15" t="s">
        <v>11</v>
      </c>
      <c r="S803" s="16" t="s">
        <v>601</v>
      </c>
      <c r="T803" s="53" t="s">
        <v>161</v>
      </c>
      <c r="U803" s="12">
        <f t="shared" si="50"/>
        <v>14</v>
      </c>
      <c r="V803" s="12">
        <f t="shared" si="51"/>
        <v>7</v>
      </c>
      <c r="W803" s="12">
        <f t="shared" si="52"/>
        <v>0.2857142857142857</v>
      </c>
      <c r="X803" s="12">
        <f t="shared" si="53"/>
        <v>2.0408163265306121E-2</v>
      </c>
      <c r="Y803" s="12">
        <v>12.45</v>
      </c>
      <c r="AA803" s="11"/>
      <c r="AB803" s="31">
        <v>133385</v>
      </c>
      <c r="AC803" s="12" t="s">
        <v>574</v>
      </c>
      <c r="AD803" s="12" t="s">
        <v>295</v>
      </c>
      <c r="AE803" s="12" t="s">
        <v>518</v>
      </c>
      <c r="AF803" s="12" t="s">
        <v>519</v>
      </c>
      <c r="AG803" s="12" t="s">
        <v>402</v>
      </c>
      <c r="AH803" s="12" t="s">
        <v>374</v>
      </c>
      <c r="AI803" s="12" t="s">
        <v>403</v>
      </c>
      <c r="AJ803" s="12" t="s">
        <v>376</v>
      </c>
      <c r="AK803" s="12" t="s">
        <v>368</v>
      </c>
      <c r="AL803" s="12">
        <v>14</v>
      </c>
      <c r="AM803" s="12" t="s">
        <v>347</v>
      </c>
      <c r="AN803" s="12" t="s">
        <v>458</v>
      </c>
    </row>
    <row r="804" spans="1:40" ht="15" customHeight="1" x14ac:dyDescent="0.25">
      <c r="A804" s="12">
        <v>132770020</v>
      </c>
      <c r="B804" s="15" t="s">
        <v>580</v>
      </c>
      <c r="C804" s="12" t="s">
        <v>583</v>
      </c>
      <c r="D804" s="12" t="s">
        <v>161</v>
      </c>
      <c r="E804" s="15" t="s">
        <v>51</v>
      </c>
      <c r="F804" s="10" t="s">
        <v>190</v>
      </c>
      <c r="G804" s="17" t="s">
        <v>295</v>
      </c>
      <c r="H804" s="10" t="s">
        <v>35</v>
      </c>
      <c r="K804" s="15" t="s">
        <v>239</v>
      </c>
      <c r="L804" s="12">
        <v>45.431229299999998</v>
      </c>
      <c r="M804" s="12">
        <v>2.1000261999999998</v>
      </c>
      <c r="N804" s="11">
        <v>41428</v>
      </c>
      <c r="O804" s="6" t="s">
        <v>159</v>
      </c>
      <c r="P804" s="31">
        <v>25</v>
      </c>
      <c r="Q804" s="54" t="s">
        <v>161</v>
      </c>
      <c r="R804" s="15" t="s">
        <v>11</v>
      </c>
      <c r="S804" s="16" t="s">
        <v>601</v>
      </c>
      <c r="T804" s="53" t="s">
        <v>161</v>
      </c>
      <c r="U804" s="12">
        <f t="shared" si="50"/>
        <v>25</v>
      </c>
      <c r="V804" s="12">
        <f t="shared" si="51"/>
        <v>12.5</v>
      </c>
      <c r="W804" s="12">
        <f t="shared" si="52"/>
        <v>0.16</v>
      </c>
      <c r="X804" s="12">
        <f t="shared" si="53"/>
        <v>6.4000000000000003E-3</v>
      </c>
      <c r="Y804" s="12">
        <v>12.45</v>
      </c>
      <c r="AA804" s="11"/>
      <c r="AB804" s="31">
        <v>133385</v>
      </c>
      <c r="AC804" s="12" t="s">
        <v>574</v>
      </c>
      <c r="AD804" s="12" t="s">
        <v>295</v>
      </c>
      <c r="AE804" s="12" t="s">
        <v>518</v>
      </c>
      <c r="AF804" s="12" t="s">
        <v>519</v>
      </c>
      <c r="AG804" s="12" t="s">
        <v>402</v>
      </c>
      <c r="AH804" s="12" t="s">
        <v>374</v>
      </c>
      <c r="AI804" s="12" t="s">
        <v>403</v>
      </c>
      <c r="AJ804" s="12" t="s">
        <v>376</v>
      </c>
      <c r="AK804" s="12" t="s">
        <v>368</v>
      </c>
      <c r="AL804" s="12">
        <v>14</v>
      </c>
      <c r="AM804" s="12" t="s">
        <v>347</v>
      </c>
      <c r="AN804" s="12" t="s">
        <v>458</v>
      </c>
    </row>
    <row r="805" spans="1:40" ht="15" customHeight="1" x14ac:dyDescent="0.25">
      <c r="A805" s="12">
        <v>132770020</v>
      </c>
      <c r="B805" s="15" t="s">
        <v>580</v>
      </c>
      <c r="C805" s="12" t="s">
        <v>583</v>
      </c>
      <c r="D805" s="12" t="s">
        <v>161</v>
      </c>
      <c r="E805" s="15" t="s">
        <v>51</v>
      </c>
      <c r="F805" s="10" t="s">
        <v>190</v>
      </c>
      <c r="G805" s="17" t="s">
        <v>295</v>
      </c>
      <c r="H805" s="10" t="s">
        <v>35</v>
      </c>
      <c r="K805" s="15" t="s">
        <v>239</v>
      </c>
      <c r="L805" s="12">
        <v>45.431229299999998</v>
      </c>
      <c r="M805" s="12">
        <v>2.1000261999999998</v>
      </c>
      <c r="N805" s="11">
        <v>41428</v>
      </c>
      <c r="O805" s="6" t="s">
        <v>151</v>
      </c>
      <c r="P805" s="31">
        <v>26</v>
      </c>
      <c r="Q805" s="54" t="s">
        <v>161</v>
      </c>
      <c r="R805" s="15" t="s">
        <v>11</v>
      </c>
      <c r="S805" s="16" t="s">
        <v>601</v>
      </c>
      <c r="T805" s="53" t="s">
        <v>161</v>
      </c>
      <c r="U805" s="12">
        <f t="shared" si="50"/>
        <v>26</v>
      </c>
      <c r="V805" s="12">
        <f t="shared" si="51"/>
        <v>13</v>
      </c>
      <c r="W805" s="12">
        <f t="shared" si="52"/>
        <v>0.15384615384615385</v>
      </c>
      <c r="X805" s="12">
        <f t="shared" si="53"/>
        <v>5.9171597633136093E-3</v>
      </c>
      <c r="Y805" s="12">
        <v>12.45</v>
      </c>
      <c r="AA805" s="11"/>
      <c r="AB805" s="31">
        <v>133385</v>
      </c>
      <c r="AC805" s="12" t="s">
        <v>574</v>
      </c>
      <c r="AD805" s="12" t="s">
        <v>295</v>
      </c>
      <c r="AE805" s="12" t="s">
        <v>518</v>
      </c>
      <c r="AF805" s="12" t="s">
        <v>519</v>
      </c>
      <c r="AG805" s="12" t="s">
        <v>402</v>
      </c>
      <c r="AH805" s="12" t="s">
        <v>374</v>
      </c>
      <c r="AI805" s="12" t="s">
        <v>403</v>
      </c>
      <c r="AJ805" s="12" t="s">
        <v>376</v>
      </c>
      <c r="AK805" s="12" t="s">
        <v>368</v>
      </c>
      <c r="AL805" s="12">
        <v>14</v>
      </c>
      <c r="AM805" s="12" t="s">
        <v>347</v>
      </c>
      <c r="AN805" s="12" t="s">
        <v>458</v>
      </c>
    </row>
    <row r="806" spans="1:40" ht="15" customHeight="1" x14ac:dyDescent="0.25">
      <c r="A806" s="12">
        <v>132770020</v>
      </c>
      <c r="B806" s="15" t="s">
        <v>580</v>
      </c>
      <c r="C806" s="12" t="s">
        <v>583</v>
      </c>
      <c r="D806" s="12" t="s">
        <v>161</v>
      </c>
      <c r="E806" s="15" t="s">
        <v>51</v>
      </c>
      <c r="F806" s="10" t="s">
        <v>190</v>
      </c>
      <c r="G806" s="17" t="s">
        <v>295</v>
      </c>
      <c r="H806" s="10" t="s">
        <v>35</v>
      </c>
      <c r="K806" s="15" t="s">
        <v>239</v>
      </c>
      <c r="L806" s="12">
        <v>45.431229299999998</v>
      </c>
      <c r="M806" s="12">
        <v>2.1000261999999998</v>
      </c>
      <c r="N806" s="11">
        <v>41428</v>
      </c>
      <c r="O806" s="6" t="s">
        <v>155</v>
      </c>
      <c r="P806" s="31">
        <v>31</v>
      </c>
      <c r="Q806" s="54" t="s">
        <v>161</v>
      </c>
      <c r="R806" s="15" t="s">
        <v>11</v>
      </c>
      <c r="S806" s="16" t="s">
        <v>601</v>
      </c>
      <c r="T806" s="53" t="s">
        <v>161</v>
      </c>
      <c r="U806" s="12">
        <f t="shared" si="50"/>
        <v>31</v>
      </c>
      <c r="V806" s="12">
        <f t="shared" si="51"/>
        <v>15.5</v>
      </c>
      <c r="W806" s="12">
        <f t="shared" si="52"/>
        <v>0.12903225806451613</v>
      </c>
      <c r="X806" s="12">
        <f t="shared" si="53"/>
        <v>4.1623309053069723E-3</v>
      </c>
      <c r="Y806" s="12">
        <v>12.45</v>
      </c>
      <c r="AA806" s="11"/>
      <c r="AB806" s="31">
        <v>133385</v>
      </c>
      <c r="AC806" s="12" t="s">
        <v>574</v>
      </c>
      <c r="AD806" s="12" t="s">
        <v>295</v>
      </c>
      <c r="AE806" s="12" t="s">
        <v>518</v>
      </c>
      <c r="AF806" s="12" t="s">
        <v>519</v>
      </c>
      <c r="AG806" s="12" t="s">
        <v>402</v>
      </c>
      <c r="AH806" s="12" t="s">
        <v>374</v>
      </c>
      <c r="AI806" s="12" t="s">
        <v>403</v>
      </c>
      <c r="AJ806" s="12" t="s">
        <v>376</v>
      </c>
      <c r="AK806" s="12" t="s">
        <v>368</v>
      </c>
      <c r="AL806" s="12">
        <v>14</v>
      </c>
      <c r="AM806" s="12" t="s">
        <v>347</v>
      </c>
      <c r="AN806" s="12" t="s">
        <v>458</v>
      </c>
    </row>
    <row r="807" spans="1:40" ht="15" customHeight="1" x14ac:dyDescent="0.25">
      <c r="A807" s="12">
        <v>132770020</v>
      </c>
      <c r="B807" s="15" t="s">
        <v>580</v>
      </c>
      <c r="C807" s="12" t="s">
        <v>583</v>
      </c>
      <c r="D807" s="12" t="s">
        <v>161</v>
      </c>
      <c r="E807" s="15" t="s">
        <v>51</v>
      </c>
      <c r="F807" s="10" t="s">
        <v>190</v>
      </c>
      <c r="G807" s="17" t="s">
        <v>295</v>
      </c>
      <c r="H807" s="10" t="s">
        <v>35</v>
      </c>
      <c r="K807" s="15" t="s">
        <v>239</v>
      </c>
      <c r="L807" s="12">
        <v>45.431229299999998</v>
      </c>
      <c r="M807" s="12">
        <v>2.1000261999999998</v>
      </c>
      <c r="N807" s="11">
        <v>41428</v>
      </c>
      <c r="O807" s="6" t="s">
        <v>15</v>
      </c>
      <c r="P807" s="31">
        <v>40</v>
      </c>
      <c r="Q807" s="54" t="s">
        <v>161</v>
      </c>
      <c r="R807" s="15" t="s">
        <v>11</v>
      </c>
      <c r="S807" s="16" t="s">
        <v>601</v>
      </c>
      <c r="T807" s="53" t="s">
        <v>161</v>
      </c>
      <c r="U807" s="12">
        <f t="shared" si="50"/>
        <v>40</v>
      </c>
      <c r="V807" s="12">
        <f t="shared" si="51"/>
        <v>20</v>
      </c>
      <c r="W807" s="12">
        <f t="shared" si="52"/>
        <v>0.1</v>
      </c>
      <c r="X807" s="12">
        <f t="shared" si="53"/>
        <v>2.5000000000000001E-3</v>
      </c>
      <c r="Y807" s="12">
        <v>12.45</v>
      </c>
      <c r="AA807" s="11"/>
      <c r="AB807" s="31">
        <v>133385</v>
      </c>
      <c r="AC807" s="12" t="s">
        <v>574</v>
      </c>
      <c r="AD807" s="12" t="s">
        <v>295</v>
      </c>
      <c r="AE807" s="12" t="s">
        <v>518</v>
      </c>
      <c r="AF807" s="12" t="s">
        <v>519</v>
      </c>
      <c r="AG807" s="12" t="s">
        <v>402</v>
      </c>
      <c r="AH807" s="12" t="s">
        <v>374</v>
      </c>
      <c r="AI807" s="12" t="s">
        <v>403</v>
      </c>
      <c r="AJ807" s="12" t="s">
        <v>376</v>
      </c>
      <c r="AK807" s="12" t="s">
        <v>368</v>
      </c>
      <c r="AL807" s="12">
        <v>14</v>
      </c>
      <c r="AM807" s="12" t="s">
        <v>347</v>
      </c>
      <c r="AN807" s="12" t="s">
        <v>458</v>
      </c>
    </row>
    <row r="808" spans="1:40" ht="15" customHeight="1" x14ac:dyDescent="0.25">
      <c r="A808" s="12">
        <v>132770020</v>
      </c>
      <c r="B808" s="15" t="s">
        <v>580</v>
      </c>
      <c r="C808" s="12" t="s">
        <v>583</v>
      </c>
      <c r="D808" s="12" t="s">
        <v>161</v>
      </c>
      <c r="E808" s="15" t="s">
        <v>51</v>
      </c>
      <c r="F808" s="10" t="s">
        <v>190</v>
      </c>
      <c r="G808" s="17" t="s">
        <v>295</v>
      </c>
      <c r="H808" s="10" t="s">
        <v>35</v>
      </c>
      <c r="K808" s="15" t="s">
        <v>239</v>
      </c>
      <c r="L808" s="12">
        <v>45.431229299999998</v>
      </c>
      <c r="M808" s="12">
        <v>2.1000261999999998</v>
      </c>
      <c r="N808" s="11">
        <v>41428</v>
      </c>
      <c r="O808" s="6" t="s">
        <v>154</v>
      </c>
      <c r="P808" s="31">
        <v>50</v>
      </c>
      <c r="Q808" s="54" t="s">
        <v>161</v>
      </c>
      <c r="R808" s="15" t="s">
        <v>11</v>
      </c>
      <c r="S808" s="16" t="s">
        <v>601</v>
      </c>
      <c r="T808" s="53" t="s">
        <v>161</v>
      </c>
      <c r="U808" s="12">
        <f t="shared" si="50"/>
        <v>50</v>
      </c>
      <c r="V808" s="12">
        <f t="shared" si="51"/>
        <v>25</v>
      </c>
      <c r="W808" s="12">
        <f t="shared" si="52"/>
        <v>0.08</v>
      </c>
      <c r="X808" s="12">
        <f t="shared" si="53"/>
        <v>1.6000000000000001E-3</v>
      </c>
      <c r="Y808" s="12">
        <v>12.45</v>
      </c>
      <c r="AA808" s="11"/>
      <c r="AB808" s="31">
        <v>133385</v>
      </c>
      <c r="AC808" s="12" t="s">
        <v>574</v>
      </c>
      <c r="AD808" s="12" t="s">
        <v>295</v>
      </c>
      <c r="AE808" s="12" t="s">
        <v>518</v>
      </c>
      <c r="AF808" s="12" t="s">
        <v>519</v>
      </c>
      <c r="AG808" s="12" t="s">
        <v>402</v>
      </c>
      <c r="AH808" s="12" t="s">
        <v>374</v>
      </c>
      <c r="AI808" s="12" t="s">
        <v>403</v>
      </c>
      <c r="AJ808" s="12" t="s">
        <v>376</v>
      </c>
      <c r="AK808" s="12" t="s">
        <v>368</v>
      </c>
      <c r="AL808" s="12">
        <v>14</v>
      </c>
      <c r="AM808" s="12" t="s">
        <v>347</v>
      </c>
      <c r="AN808" s="12" t="s">
        <v>458</v>
      </c>
    </row>
    <row r="809" spans="1:40" ht="15" customHeight="1" x14ac:dyDescent="0.25">
      <c r="A809" s="12">
        <v>132770020</v>
      </c>
      <c r="B809" s="15" t="s">
        <v>580</v>
      </c>
      <c r="C809" s="12" t="s">
        <v>583</v>
      </c>
      <c r="D809" s="12" t="s">
        <v>161</v>
      </c>
      <c r="E809" s="15" t="s">
        <v>51</v>
      </c>
      <c r="F809" s="10" t="s">
        <v>190</v>
      </c>
      <c r="G809" s="17" t="s">
        <v>295</v>
      </c>
      <c r="H809" s="10" t="s">
        <v>35</v>
      </c>
      <c r="K809" s="15" t="s">
        <v>239</v>
      </c>
      <c r="L809" s="12">
        <v>45.431229299999998</v>
      </c>
      <c r="M809" s="12">
        <v>2.1000261999999998</v>
      </c>
      <c r="N809" s="11">
        <v>41428</v>
      </c>
      <c r="O809" s="6" t="s">
        <v>18</v>
      </c>
      <c r="P809" s="31">
        <v>50</v>
      </c>
      <c r="Q809" s="54" t="s">
        <v>161</v>
      </c>
      <c r="R809" s="15" t="s">
        <v>11</v>
      </c>
      <c r="S809" s="16" t="s">
        <v>601</v>
      </c>
      <c r="T809" s="53" t="s">
        <v>161</v>
      </c>
      <c r="U809" s="12">
        <f t="shared" si="50"/>
        <v>50</v>
      </c>
      <c r="V809" s="12">
        <f t="shared" si="51"/>
        <v>25</v>
      </c>
      <c r="W809" s="12">
        <f t="shared" si="52"/>
        <v>0.08</v>
      </c>
      <c r="X809" s="12">
        <f t="shared" si="53"/>
        <v>1.6000000000000001E-3</v>
      </c>
      <c r="Y809" s="12">
        <v>12.45</v>
      </c>
      <c r="AA809" s="11"/>
      <c r="AB809" s="31">
        <v>133385</v>
      </c>
      <c r="AC809" s="12" t="s">
        <v>574</v>
      </c>
      <c r="AD809" s="12" t="s">
        <v>295</v>
      </c>
      <c r="AE809" s="12" t="s">
        <v>518</v>
      </c>
      <c r="AF809" s="12" t="s">
        <v>519</v>
      </c>
      <c r="AG809" s="12" t="s">
        <v>402</v>
      </c>
      <c r="AH809" s="12" t="s">
        <v>374</v>
      </c>
      <c r="AI809" s="12" t="s">
        <v>403</v>
      </c>
      <c r="AJ809" s="12" t="s">
        <v>376</v>
      </c>
      <c r="AK809" s="12" t="s">
        <v>368</v>
      </c>
      <c r="AL809" s="12">
        <v>14</v>
      </c>
      <c r="AM809" s="12" t="s">
        <v>347</v>
      </c>
      <c r="AN809" s="12" t="s">
        <v>458</v>
      </c>
    </row>
    <row r="810" spans="1:40" ht="15" customHeight="1" x14ac:dyDescent="0.25">
      <c r="A810" s="12">
        <v>132770020</v>
      </c>
      <c r="B810" s="15" t="s">
        <v>580</v>
      </c>
      <c r="C810" s="12" t="s">
        <v>583</v>
      </c>
      <c r="D810" s="12" t="s">
        <v>161</v>
      </c>
      <c r="E810" s="15" t="s">
        <v>51</v>
      </c>
      <c r="F810" s="10" t="s">
        <v>190</v>
      </c>
      <c r="G810" s="17" t="s">
        <v>295</v>
      </c>
      <c r="H810" s="10" t="s">
        <v>35</v>
      </c>
      <c r="K810" s="15" t="s">
        <v>239</v>
      </c>
      <c r="L810" s="12">
        <v>45.431229299999998</v>
      </c>
      <c r="M810" s="12">
        <v>2.1000261999999998</v>
      </c>
      <c r="N810" s="11">
        <v>41428</v>
      </c>
      <c r="O810" s="6" t="s">
        <v>20</v>
      </c>
      <c r="P810" s="31">
        <v>60</v>
      </c>
      <c r="Q810" s="54" t="s">
        <v>161</v>
      </c>
      <c r="R810" s="15" t="s">
        <v>11</v>
      </c>
      <c r="S810" s="16" t="s">
        <v>601</v>
      </c>
      <c r="T810" s="53" t="s">
        <v>161</v>
      </c>
      <c r="U810" s="12">
        <f t="shared" si="50"/>
        <v>60</v>
      </c>
      <c r="V810" s="12">
        <f t="shared" si="51"/>
        <v>30</v>
      </c>
      <c r="W810" s="12">
        <f t="shared" si="52"/>
        <v>6.6666666666666666E-2</v>
      </c>
      <c r="X810" s="12">
        <f t="shared" si="53"/>
        <v>1.1111111111111111E-3</v>
      </c>
      <c r="Y810" s="12">
        <v>12.45</v>
      </c>
      <c r="AA810" s="11"/>
      <c r="AB810" s="31">
        <v>133385</v>
      </c>
      <c r="AC810" s="12" t="s">
        <v>574</v>
      </c>
      <c r="AD810" s="12" t="s">
        <v>295</v>
      </c>
      <c r="AE810" s="12" t="s">
        <v>518</v>
      </c>
      <c r="AF810" s="12" t="s">
        <v>519</v>
      </c>
      <c r="AG810" s="12" t="s">
        <v>402</v>
      </c>
      <c r="AH810" s="12" t="s">
        <v>374</v>
      </c>
      <c r="AI810" s="12" t="s">
        <v>403</v>
      </c>
      <c r="AJ810" s="12" t="s">
        <v>376</v>
      </c>
      <c r="AK810" s="12" t="s">
        <v>368</v>
      </c>
      <c r="AL810" s="12">
        <v>14</v>
      </c>
      <c r="AM810" s="12" t="s">
        <v>347</v>
      </c>
      <c r="AN810" s="12" t="s">
        <v>458</v>
      </c>
    </row>
    <row r="811" spans="1:40" ht="15" customHeight="1" x14ac:dyDescent="0.25">
      <c r="A811" s="12">
        <v>132770020</v>
      </c>
      <c r="B811" s="15" t="s">
        <v>580</v>
      </c>
      <c r="C811" s="12" t="s">
        <v>583</v>
      </c>
      <c r="D811" s="12" t="s">
        <v>161</v>
      </c>
      <c r="E811" s="15" t="s">
        <v>51</v>
      </c>
      <c r="F811" s="10" t="s">
        <v>190</v>
      </c>
      <c r="G811" s="17" t="s">
        <v>295</v>
      </c>
      <c r="H811" s="10" t="s">
        <v>35</v>
      </c>
      <c r="K811" s="15" t="s">
        <v>239</v>
      </c>
      <c r="L811" s="12">
        <v>45.431229299999998</v>
      </c>
      <c r="M811" s="12">
        <v>2.1000261999999998</v>
      </c>
      <c r="N811" s="11">
        <v>41428</v>
      </c>
      <c r="O811" s="6" t="s">
        <v>157</v>
      </c>
      <c r="P811" s="31">
        <v>70</v>
      </c>
      <c r="Q811" s="54" t="s">
        <v>161</v>
      </c>
      <c r="R811" s="15" t="s">
        <v>11</v>
      </c>
      <c r="S811" s="16" t="s">
        <v>601</v>
      </c>
      <c r="T811" s="53" t="s">
        <v>161</v>
      </c>
      <c r="U811" s="12">
        <f t="shared" si="50"/>
        <v>70</v>
      </c>
      <c r="V811" s="12">
        <f t="shared" si="51"/>
        <v>35</v>
      </c>
      <c r="W811" s="12">
        <f t="shared" si="52"/>
        <v>5.7142857142857141E-2</v>
      </c>
      <c r="X811" s="12">
        <f t="shared" si="53"/>
        <v>8.1632653061224493E-4</v>
      </c>
      <c r="Y811" s="12">
        <v>12.45</v>
      </c>
      <c r="AA811" s="11"/>
      <c r="AB811" s="31">
        <v>133385</v>
      </c>
      <c r="AC811" s="12" t="s">
        <v>574</v>
      </c>
      <c r="AD811" s="12" t="s">
        <v>295</v>
      </c>
      <c r="AE811" s="12" t="s">
        <v>518</v>
      </c>
      <c r="AF811" s="12" t="s">
        <v>519</v>
      </c>
      <c r="AG811" s="12" t="s">
        <v>402</v>
      </c>
      <c r="AH811" s="12" t="s">
        <v>374</v>
      </c>
      <c r="AI811" s="12" t="s">
        <v>403</v>
      </c>
      <c r="AJ811" s="12" t="s">
        <v>376</v>
      </c>
      <c r="AK811" s="12" t="s">
        <v>368</v>
      </c>
      <c r="AL811" s="12">
        <v>14</v>
      </c>
      <c r="AM811" s="12" t="s">
        <v>347</v>
      </c>
      <c r="AN811" s="12" t="s">
        <v>458</v>
      </c>
    </row>
    <row r="812" spans="1:40" ht="15" customHeight="1" x14ac:dyDescent="0.25">
      <c r="A812" s="12">
        <v>132770020</v>
      </c>
      <c r="B812" s="15" t="s">
        <v>580</v>
      </c>
      <c r="C812" s="12" t="s">
        <v>583</v>
      </c>
      <c r="D812" s="12" t="s">
        <v>161</v>
      </c>
      <c r="E812" s="15" t="s">
        <v>51</v>
      </c>
      <c r="F812" s="10" t="s">
        <v>190</v>
      </c>
      <c r="G812" s="17" t="s">
        <v>295</v>
      </c>
      <c r="H812" s="10" t="s">
        <v>35</v>
      </c>
      <c r="K812" s="15" t="s">
        <v>239</v>
      </c>
      <c r="L812" s="12">
        <v>45.431229299999998</v>
      </c>
      <c r="M812" s="12">
        <v>2.1000261999999998</v>
      </c>
      <c r="N812" s="11">
        <v>41428</v>
      </c>
      <c r="O812" s="6" t="s">
        <v>17</v>
      </c>
      <c r="P812" s="31">
        <v>70</v>
      </c>
      <c r="Q812" s="54" t="s">
        <v>161</v>
      </c>
      <c r="R812" s="15" t="s">
        <v>11</v>
      </c>
      <c r="S812" s="16" t="s">
        <v>601</v>
      </c>
      <c r="T812" s="53" t="s">
        <v>161</v>
      </c>
      <c r="U812" s="12">
        <f t="shared" si="50"/>
        <v>70</v>
      </c>
      <c r="V812" s="12">
        <f t="shared" si="51"/>
        <v>35</v>
      </c>
      <c r="W812" s="12">
        <f t="shared" si="52"/>
        <v>5.7142857142857141E-2</v>
      </c>
      <c r="X812" s="12">
        <f t="shared" si="53"/>
        <v>8.1632653061224493E-4</v>
      </c>
      <c r="Y812" s="12">
        <v>12.45</v>
      </c>
      <c r="AA812" s="11"/>
      <c r="AB812" s="31">
        <v>133385</v>
      </c>
      <c r="AC812" s="12" t="s">
        <v>574</v>
      </c>
      <c r="AD812" s="12" t="s">
        <v>295</v>
      </c>
      <c r="AE812" s="12" t="s">
        <v>518</v>
      </c>
      <c r="AF812" s="12" t="s">
        <v>519</v>
      </c>
      <c r="AG812" s="12" t="s">
        <v>402</v>
      </c>
      <c r="AH812" s="12" t="s">
        <v>374</v>
      </c>
      <c r="AI812" s="12" t="s">
        <v>403</v>
      </c>
      <c r="AJ812" s="12" t="s">
        <v>376</v>
      </c>
      <c r="AK812" s="12" t="s">
        <v>368</v>
      </c>
      <c r="AL812" s="12">
        <v>14</v>
      </c>
      <c r="AM812" s="12" t="s">
        <v>347</v>
      </c>
      <c r="AN812" s="12" t="s">
        <v>458</v>
      </c>
    </row>
    <row r="813" spans="1:40" ht="15" customHeight="1" x14ac:dyDescent="0.25">
      <c r="A813" s="12">
        <v>132770020</v>
      </c>
      <c r="B813" s="15" t="s">
        <v>580</v>
      </c>
      <c r="C813" s="12" t="s">
        <v>583</v>
      </c>
      <c r="D813" s="12" t="s">
        <v>161</v>
      </c>
      <c r="E813" s="15" t="s">
        <v>51</v>
      </c>
      <c r="F813" s="10" t="s">
        <v>190</v>
      </c>
      <c r="G813" s="17" t="s">
        <v>295</v>
      </c>
      <c r="H813" s="10" t="s">
        <v>35</v>
      </c>
      <c r="K813" s="15" t="s">
        <v>239</v>
      </c>
      <c r="L813" s="12">
        <v>45.431229299999998</v>
      </c>
      <c r="M813" s="12">
        <v>2.1000261999999998</v>
      </c>
      <c r="N813" s="11">
        <v>41428</v>
      </c>
      <c r="O813" s="6" t="s">
        <v>16</v>
      </c>
      <c r="P813" s="31">
        <v>150</v>
      </c>
      <c r="Q813" s="54" t="s">
        <v>161</v>
      </c>
      <c r="R813" s="15" t="s">
        <v>11</v>
      </c>
      <c r="S813" s="16" t="s">
        <v>601</v>
      </c>
      <c r="T813" s="53" t="s">
        <v>161</v>
      </c>
      <c r="U813" s="12">
        <f t="shared" si="50"/>
        <v>150</v>
      </c>
      <c r="V813" s="12">
        <f t="shared" si="51"/>
        <v>75</v>
      </c>
      <c r="W813" s="12">
        <f t="shared" si="52"/>
        <v>2.6666666666666668E-2</v>
      </c>
      <c r="X813" s="12">
        <f t="shared" si="53"/>
        <v>1.7777777777777779E-4</v>
      </c>
      <c r="Y813" s="12">
        <v>12.45</v>
      </c>
      <c r="AA813" s="11"/>
      <c r="AB813" s="31">
        <v>133385</v>
      </c>
      <c r="AC813" s="12" t="s">
        <v>574</v>
      </c>
      <c r="AD813" s="12" t="s">
        <v>295</v>
      </c>
      <c r="AE813" s="12" t="s">
        <v>518</v>
      </c>
      <c r="AF813" s="12" t="s">
        <v>519</v>
      </c>
      <c r="AG813" s="12" t="s">
        <v>402</v>
      </c>
      <c r="AH813" s="12" t="s">
        <v>374</v>
      </c>
      <c r="AI813" s="12" t="s">
        <v>403</v>
      </c>
      <c r="AJ813" s="12" t="s">
        <v>376</v>
      </c>
      <c r="AK813" s="12" t="s">
        <v>368</v>
      </c>
      <c r="AL813" s="12">
        <v>14</v>
      </c>
      <c r="AM813" s="12" t="s">
        <v>347</v>
      </c>
      <c r="AN813" s="12" t="s">
        <v>458</v>
      </c>
    </row>
    <row r="814" spans="1:40" ht="15" customHeight="1" x14ac:dyDescent="0.25">
      <c r="A814" s="12">
        <v>132770020</v>
      </c>
      <c r="B814" s="15" t="s">
        <v>580</v>
      </c>
      <c r="C814" s="12" t="s">
        <v>583</v>
      </c>
      <c r="D814" s="12" t="s">
        <v>161</v>
      </c>
      <c r="E814" s="15" t="s">
        <v>51</v>
      </c>
      <c r="F814" s="10" t="s">
        <v>190</v>
      </c>
      <c r="G814" s="17" t="s">
        <v>295</v>
      </c>
      <c r="H814" s="10" t="s">
        <v>35</v>
      </c>
      <c r="K814" s="15" t="s">
        <v>239</v>
      </c>
      <c r="L814" s="12">
        <v>45.431229299999998</v>
      </c>
      <c r="M814" s="12">
        <v>2.1000261999999998</v>
      </c>
      <c r="N814" s="11">
        <v>41428</v>
      </c>
      <c r="O814" s="6" t="s">
        <v>54</v>
      </c>
      <c r="P814" s="31">
        <v>310</v>
      </c>
      <c r="Q814" s="54" t="s">
        <v>161</v>
      </c>
      <c r="R814" s="15" t="s">
        <v>11</v>
      </c>
      <c r="S814" s="16" t="s">
        <v>601</v>
      </c>
      <c r="T814" s="53" t="s">
        <v>161</v>
      </c>
      <c r="U814" s="12">
        <f t="shared" si="50"/>
        <v>310</v>
      </c>
      <c r="V814" s="12">
        <f t="shared" si="51"/>
        <v>155</v>
      </c>
      <c r="W814" s="12">
        <f t="shared" si="52"/>
        <v>1.2903225806451613E-2</v>
      </c>
      <c r="X814" s="12">
        <f t="shared" si="53"/>
        <v>4.1623309053069721E-5</v>
      </c>
      <c r="Y814" s="12">
        <v>12.45</v>
      </c>
      <c r="AA814" s="11"/>
      <c r="AB814" s="31">
        <v>133385</v>
      </c>
      <c r="AC814" s="12" t="s">
        <v>574</v>
      </c>
      <c r="AD814" s="12" t="s">
        <v>295</v>
      </c>
      <c r="AE814" s="12" t="s">
        <v>518</v>
      </c>
      <c r="AF814" s="12" t="s">
        <v>519</v>
      </c>
      <c r="AG814" s="12" t="s">
        <v>402</v>
      </c>
      <c r="AH814" s="12" t="s">
        <v>374</v>
      </c>
      <c r="AI814" s="12" t="s">
        <v>403</v>
      </c>
      <c r="AJ814" s="12" t="s">
        <v>376</v>
      </c>
      <c r="AK814" s="12" t="s">
        <v>368</v>
      </c>
      <c r="AL814" s="12">
        <v>14</v>
      </c>
      <c r="AM814" s="12" t="s">
        <v>347</v>
      </c>
      <c r="AN814" s="12" t="s">
        <v>458</v>
      </c>
    </row>
    <row r="815" spans="1:40" ht="15" customHeight="1" x14ac:dyDescent="0.25">
      <c r="A815" s="12">
        <v>132770020</v>
      </c>
      <c r="B815" s="15" t="s">
        <v>580</v>
      </c>
      <c r="C815" s="12" t="s">
        <v>583</v>
      </c>
      <c r="D815" s="12" t="s">
        <v>161</v>
      </c>
      <c r="E815" s="15" t="s">
        <v>51</v>
      </c>
      <c r="F815" s="10" t="s">
        <v>190</v>
      </c>
      <c r="G815" s="17" t="s">
        <v>295</v>
      </c>
      <c r="H815" s="10" t="s">
        <v>35</v>
      </c>
      <c r="K815" s="15" t="s">
        <v>239</v>
      </c>
      <c r="L815" s="12">
        <v>45.431229299999998</v>
      </c>
      <c r="M815" s="12">
        <v>2.1000261999999998</v>
      </c>
      <c r="N815" s="11">
        <v>41428</v>
      </c>
      <c r="O815" s="6" t="s">
        <v>158</v>
      </c>
      <c r="P815" s="31">
        <v>500</v>
      </c>
      <c r="Q815" s="54" t="s">
        <v>161</v>
      </c>
      <c r="R815" s="15" t="s">
        <v>11</v>
      </c>
      <c r="S815" s="16" t="s">
        <v>601</v>
      </c>
      <c r="T815" s="53" t="s">
        <v>161</v>
      </c>
      <c r="U815" s="12">
        <f t="shared" si="50"/>
        <v>500</v>
      </c>
      <c r="V815" s="12">
        <f t="shared" si="51"/>
        <v>250</v>
      </c>
      <c r="W815" s="12">
        <f t="shared" si="52"/>
        <v>8.0000000000000002E-3</v>
      </c>
      <c r="X815" s="12">
        <f t="shared" si="53"/>
        <v>1.5999999999999999E-5</v>
      </c>
      <c r="Y815" s="12">
        <v>12.45</v>
      </c>
      <c r="AA815" s="11"/>
      <c r="AB815" s="31">
        <v>133385</v>
      </c>
      <c r="AC815" s="12" t="s">
        <v>574</v>
      </c>
      <c r="AD815" s="12" t="s">
        <v>295</v>
      </c>
      <c r="AE815" s="12" t="s">
        <v>518</v>
      </c>
      <c r="AF815" s="12" t="s">
        <v>519</v>
      </c>
      <c r="AG815" s="12" t="s">
        <v>402</v>
      </c>
      <c r="AH815" s="12" t="s">
        <v>374</v>
      </c>
      <c r="AI815" s="12" t="s">
        <v>403</v>
      </c>
      <c r="AJ815" s="12" t="s">
        <v>376</v>
      </c>
      <c r="AK815" s="12" t="s">
        <v>368</v>
      </c>
      <c r="AL815" s="12">
        <v>14</v>
      </c>
      <c r="AM815" s="12" t="s">
        <v>347</v>
      </c>
      <c r="AN815" s="12" t="s">
        <v>458</v>
      </c>
    </row>
    <row r="816" spans="1:40" ht="15" customHeight="1" x14ac:dyDescent="0.25">
      <c r="A816" s="12">
        <v>132770020</v>
      </c>
      <c r="B816" s="15" t="s">
        <v>580</v>
      </c>
      <c r="C816" s="12" t="s">
        <v>583</v>
      </c>
      <c r="D816" s="12" t="s">
        <v>161</v>
      </c>
      <c r="E816" s="15" t="s">
        <v>51</v>
      </c>
      <c r="F816" s="10" t="s">
        <v>190</v>
      </c>
      <c r="G816" s="17" t="s">
        <v>295</v>
      </c>
      <c r="H816" s="10" t="s">
        <v>35</v>
      </c>
      <c r="K816" s="15" t="s">
        <v>239</v>
      </c>
      <c r="L816" s="12">
        <v>45.431229299999998</v>
      </c>
      <c r="M816" s="12">
        <v>2.1000261999999998</v>
      </c>
      <c r="N816" s="11">
        <v>41428</v>
      </c>
      <c r="O816" s="6" t="s">
        <v>10</v>
      </c>
      <c r="P816" s="31">
        <v>990</v>
      </c>
      <c r="Q816" s="12">
        <v>130</v>
      </c>
      <c r="R816" s="15" t="s">
        <v>11</v>
      </c>
      <c r="S816" s="48" t="s">
        <v>161</v>
      </c>
      <c r="T816" s="53" t="s">
        <v>161</v>
      </c>
      <c r="U816" s="12">
        <f t="shared" si="50"/>
        <v>990</v>
      </c>
      <c r="V816" s="12">
        <f t="shared" si="51"/>
        <v>130</v>
      </c>
      <c r="W816" s="12">
        <f t="shared" si="52"/>
        <v>5.8579881656804736E-2</v>
      </c>
      <c r="X816" s="12">
        <f t="shared" si="53"/>
        <v>5.9171597633136094E-5</v>
      </c>
      <c r="Y816" s="12">
        <v>12.45</v>
      </c>
      <c r="AA816" s="11"/>
      <c r="AB816" s="31">
        <v>133385</v>
      </c>
      <c r="AC816" s="12" t="s">
        <v>574</v>
      </c>
      <c r="AD816" s="12" t="s">
        <v>295</v>
      </c>
      <c r="AE816" s="12" t="s">
        <v>518</v>
      </c>
      <c r="AF816" s="12" t="s">
        <v>519</v>
      </c>
      <c r="AG816" s="12" t="s">
        <v>402</v>
      </c>
      <c r="AH816" s="12" t="s">
        <v>374</v>
      </c>
      <c r="AI816" s="12" t="s">
        <v>403</v>
      </c>
      <c r="AJ816" s="12" t="s">
        <v>376</v>
      </c>
      <c r="AK816" s="12" t="s">
        <v>368</v>
      </c>
      <c r="AL816" s="12">
        <v>14</v>
      </c>
      <c r="AM816" s="12" t="s">
        <v>347</v>
      </c>
      <c r="AN816" s="12" t="s">
        <v>458</v>
      </c>
    </row>
    <row r="817" spans="1:40" ht="15" customHeight="1" x14ac:dyDescent="0.25">
      <c r="A817" s="12">
        <v>132770020</v>
      </c>
      <c r="B817" s="15" t="s">
        <v>580</v>
      </c>
      <c r="C817" s="12" t="s">
        <v>583</v>
      </c>
      <c r="D817" s="12" t="s">
        <v>161</v>
      </c>
      <c r="E817" s="15" t="s">
        <v>51</v>
      </c>
      <c r="F817" s="10" t="s">
        <v>190</v>
      </c>
      <c r="G817" s="17" t="s">
        <v>295</v>
      </c>
      <c r="H817" s="10" t="s">
        <v>35</v>
      </c>
      <c r="K817" s="15" t="s">
        <v>239</v>
      </c>
      <c r="L817" s="12">
        <v>45.431229299999998</v>
      </c>
      <c r="M817" s="12">
        <v>2.1000261999999998</v>
      </c>
      <c r="N817" s="11">
        <v>41428</v>
      </c>
      <c r="O817" s="6" t="s">
        <v>28</v>
      </c>
      <c r="P817" s="31">
        <v>2600</v>
      </c>
      <c r="Q817" s="54" t="s">
        <v>161</v>
      </c>
      <c r="R817" s="15" t="s">
        <v>11</v>
      </c>
      <c r="S817" s="16" t="s">
        <v>601</v>
      </c>
      <c r="T817" s="53" t="s">
        <v>161</v>
      </c>
      <c r="U817" s="12">
        <f t="shared" si="50"/>
        <v>2600</v>
      </c>
      <c r="V817" s="12">
        <f t="shared" si="51"/>
        <v>1300</v>
      </c>
      <c r="W817" s="12">
        <f t="shared" si="52"/>
        <v>1.5384615384615385E-3</v>
      </c>
      <c r="X817" s="12">
        <f t="shared" si="53"/>
        <v>5.917159763313609E-7</v>
      </c>
      <c r="Y817" s="12">
        <v>12.45</v>
      </c>
      <c r="AA817" s="11"/>
      <c r="AB817" s="31">
        <v>133385</v>
      </c>
      <c r="AC817" s="12" t="s">
        <v>574</v>
      </c>
      <c r="AD817" s="12" t="s">
        <v>295</v>
      </c>
      <c r="AE817" s="12" t="s">
        <v>518</v>
      </c>
      <c r="AF817" s="12" t="s">
        <v>519</v>
      </c>
      <c r="AG817" s="12" t="s">
        <v>402</v>
      </c>
      <c r="AH817" s="12" t="s">
        <v>374</v>
      </c>
      <c r="AI817" s="12" t="s">
        <v>403</v>
      </c>
      <c r="AJ817" s="12" t="s">
        <v>376</v>
      </c>
      <c r="AK817" s="12" t="s">
        <v>368</v>
      </c>
      <c r="AL817" s="12">
        <v>14</v>
      </c>
      <c r="AM817" s="12" t="s">
        <v>347</v>
      </c>
      <c r="AN817" s="12" t="s">
        <v>458</v>
      </c>
    </row>
    <row r="818" spans="1:40" ht="15" customHeight="1" x14ac:dyDescent="0.25">
      <c r="A818" s="12">
        <v>132770020</v>
      </c>
      <c r="B818" s="15" t="s">
        <v>580</v>
      </c>
      <c r="C818" s="12" t="s">
        <v>583</v>
      </c>
      <c r="D818" s="12" t="s">
        <v>161</v>
      </c>
      <c r="E818" s="12" t="s">
        <v>51</v>
      </c>
      <c r="F818" s="10" t="s">
        <v>190</v>
      </c>
      <c r="G818" s="17" t="s">
        <v>295</v>
      </c>
      <c r="H818" s="10" t="s">
        <v>35</v>
      </c>
      <c r="K818" s="15" t="s">
        <v>239</v>
      </c>
      <c r="L818" s="12">
        <v>45.431229299999998</v>
      </c>
      <c r="M818" s="12">
        <v>2.1000261999999998</v>
      </c>
      <c r="N818" s="11">
        <v>41428</v>
      </c>
      <c r="O818" s="6" t="s">
        <v>167</v>
      </c>
      <c r="P818" s="29">
        <v>1.9842299999999999</v>
      </c>
      <c r="Q818" s="54" t="s">
        <v>161</v>
      </c>
      <c r="R818" s="12" t="s">
        <v>148</v>
      </c>
      <c r="S818" s="16" t="s">
        <v>601</v>
      </c>
      <c r="T818" s="53" t="s">
        <v>161</v>
      </c>
      <c r="U818" s="12">
        <f t="shared" si="50"/>
        <v>1.9842299999999999</v>
      </c>
      <c r="V818" s="12">
        <f t="shared" si="51"/>
        <v>0.99211499999999997</v>
      </c>
      <c r="W818" s="12">
        <f t="shared" si="52"/>
        <v>2.0158953347142217</v>
      </c>
      <c r="X818" s="12">
        <f t="shared" si="53"/>
        <v>1.015958500130641</v>
      </c>
      <c r="AA818" s="12"/>
      <c r="AC818" s="12" t="s">
        <v>183</v>
      </c>
      <c r="AD818" s="12" t="s">
        <v>295</v>
      </c>
      <c r="AE818" s="12" t="s">
        <v>518</v>
      </c>
      <c r="AF818" s="12" t="s">
        <v>519</v>
      </c>
      <c r="AG818" s="12" t="s">
        <v>402</v>
      </c>
      <c r="AH818" s="12" t="s">
        <v>374</v>
      </c>
      <c r="AI818" s="12" t="s">
        <v>403</v>
      </c>
      <c r="AJ818" s="12" t="s">
        <v>376</v>
      </c>
      <c r="AK818" s="12" t="s">
        <v>368</v>
      </c>
      <c r="AL818" s="12">
        <v>14</v>
      </c>
      <c r="AM818" s="12" t="s">
        <v>347</v>
      </c>
      <c r="AN818" s="12" t="s">
        <v>458</v>
      </c>
    </row>
    <row r="819" spans="1:40" ht="15" customHeight="1" x14ac:dyDescent="0.25">
      <c r="A819" s="12">
        <v>132770020</v>
      </c>
      <c r="B819" s="15" t="s">
        <v>580</v>
      </c>
      <c r="C819" s="12" t="s">
        <v>583</v>
      </c>
      <c r="D819" s="12" t="s">
        <v>161</v>
      </c>
      <c r="E819" s="12" t="s">
        <v>51</v>
      </c>
      <c r="F819" s="10" t="s">
        <v>190</v>
      </c>
      <c r="G819" s="17" t="s">
        <v>295</v>
      </c>
      <c r="H819" s="10" t="s">
        <v>35</v>
      </c>
      <c r="K819" s="15" t="s">
        <v>239</v>
      </c>
      <c r="L819" s="12">
        <v>45.431229299999998</v>
      </c>
      <c r="M819" s="12">
        <v>2.1000261999999998</v>
      </c>
      <c r="N819" s="11">
        <v>41428</v>
      </c>
      <c r="O819" s="6" t="s">
        <v>162</v>
      </c>
      <c r="P819" s="29">
        <v>4.7</v>
      </c>
      <c r="Q819" s="54" t="s">
        <v>161</v>
      </c>
      <c r="R819" s="12" t="s">
        <v>148</v>
      </c>
      <c r="S819" s="16" t="s">
        <v>601</v>
      </c>
      <c r="T819" s="53" t="s">
        <v>161</v>
      </c>
      <c r="U819" s="12">
        <f t="shared" si="50"/>
        <v>4.7</v>
      </c>
      <c r="V819" s="12">
        <f t="shared" si="51"/>
        <v>2.35</v>
      </c>
      <c r="W819" s="12">
        <f t="shared" si="52"/>
        <v>0.85106382978723394</v>
      </c>
      <c r="X819" s="12">
        <f t="shared" si="53"/>
        <v>0.18107741059302848</v>
      </c>
      <c r="AA819" s="12"/>
      <c r="AC819" s="12" t="s">
        <v>180</v>
      </c>
      <c r="AD819" s="12" t="s">
        <v>295</v>
      </c>
      <c r="AE819" s="12" t="s">
        <v>518</v>
      </c>
      <c r="AF819" s="12" t="s">
        <v>519</v>
      </c>
      <c r="AG819" s="12" t="s">
        <v>402</v>
      </c>
      <c r="AH819" s="12" t="s">
        <v>374</v>
      </c>
      <c r="AI819" s="12" t="s">
        <v>403</v>
      </c>
      <c r="AJ819" s="12" t="s">
        <v>376</v>
      </c>
      <c r="AK819" s="12" t="s">
        <v>368</v>
      </c>
      <c r="AL819" s="12">
        <v>14</v>
      </c>
      <c r="AM819" s="12" t="s">
        <v>347</v>
      </c>
      <c r="AN819" s="12" t="s">
        <v>458</v>
      </c>
    </row>
    <row r="820" spans="1:40" ht="15" customHeight="1" x14ac:dyDescent="0.25">
      <c r="A820" s="12">
        <v>132770020</v>
      </c>
      <c r="B820" s="15" t="s">
        <v>580</v>
      </c>
      <c r="C820" s="12" t="s">
        <v>583</v>
      </c>
      <c r="D820" s="12" t="s">
        <v>161</v>
      </c>
      <c r="E820" s="12" t="s">
        <v>51</v>
      </c>
      <c r="F820" s="10" t="s">
        <v>190</v>
      </c>
      <c r="G820" s="17" t="s">
        <v>295</v>
      </c>
      <c r="H820" s="10" t="s">
        <v>35</v>
      </c>
      <c r="K820" s="15" t="s">
        <v>239</v>
      </c>
      <c r="L820" s="12">
        <v>45.431229299999998</v>
      </c>
      <c r="M820" s="12">
        <v>2.1000261999999998</v>
      </c>
      <c r="N820" s="11">
        <v>41428</v>
      </c>
      <c r="O820" s="6" t="s">
        <v>57</v>
      </c>
      <c r="P820" s="29">
        <v>7.71</v>
      </c>
      <c r="Q820" s="54" t="s">
        <v>161</v>
      </c>
      <c r="R820" s="12" t="s">
        <v>11</v>
      </c>
      <c r="S820" s="16" t="s">
        <v>601</v>
      </c>
      <c r="T820" s="53" t="s">
        <v>161</v>
      </c>
      <c r="U820" s="12">
        <f t="shared" si="50"/>
        <v>7.71</v>
      </c>
      <c r="V820" s="12">
        <f t="shared" si="51"/>
        <v>3.855</v>
      </c>
      <c r="W820" s="12">
        <f t="shared" si="52"/>
        <v>0.51880674448767838</v>
      </c>
      <c r="X820" s="12">
        <f t="shared" si="53"/>
        <v>6.7290109531475795E-2</v>
      </c>
      <c r="AA820" s="12"/>
      <c r="AC820" s="12" t="s">
        <v>179</v>
      </c>
      <c r="AD820" s="12" t="s">
        <v>295</v>
      </c>
      <c r="AE820" s="12" t="s">
        <v>518</v>
      </c>
      <c r="AF820" s="12" t="s">
        <v>519</v>
      </c>
      <c r="AG820" s="12" t="s">
        <v>402</v>
      </c>
      <c r="AH820" s="12" t="s">
        <v>374</v>
      </c>
      <c r="AI820" s="12" t="s">
        <v>403</v>
      </c>
      <c r="AJ820" s="12" t="s">
        <v>376</v>
      </c>
      <c r="AK820" s="12" t="s">
        <v>368</v>
      </c>
      <c r="AL820" s="12">
        <v>14</v>
      </c>
      <c r="AM820" s="12" t="s">
        <v>347</v>
      </c>
      <c r="AN820" s="12" t="s">
        <v>458</v>
      </c>
    </row>
    <row r="821" spans="1:40" ht="15" customHeight="1" x14ac:dyDescent="0.25">
      <c r="A821" s="12">
        <v>132770020</v>
      </c>
      <c r="B821" s="15" t="s">
        <v>580</v>
      </c>
      <c r="C821" s="12" t="s">
        <v>583</v>
      </c>
      <c r="D821" s="12" t="s">
        <v>161</v>
      </c>
      <c r="E821" s="12" t="s">
        <v>51</v>
      </c>
      <c r="F821" s="10" t="s">
        <v>190</v>
      </c>
      <c r="G821" s="17" t="s">
        <v>295</v>
      </c>
      <c r="H821" s="10" t="s">
        <v>35</v>
      </c>
      <c r="K821" s="15" t="s">
        <v>239</v>
      </c>
      <c r="L821" s="12">
        <v>45.431229299999998</v>
      </c>
      <c r="M821" s="12">
        <v>2.1000261999999998</v>
      </c>
      <c r="N821" s="11">
        <v>41428</v>
      </c>
      <c r="O821" s="6" t="s">
        <v>61</v>
      </c>
      <c r="P821" s="29">
        <v>10.700000000000001</v>
      </c>
      <c r="Q821" s="54" t="s">
        <v>161</v>
      </c>
      <c r="R821" s="12" t="s">
        <v>11</v>
      </c>
      <c r="S821" s="16" t="s">
        <v>601</v>
      </c>
      <c r="T821" s="53" t="s">
        <v>161</v>
      </c>
      <c r="U821" s="12">
        <f t="shared" si="50"/>
        <v>10.700000000000001</v>
      </c>
      <c r="V821" s="12">
        <f t="shared" si="51"/>
        <v>5.3500000000000005</v>
      </c>
      <c r="W821" s="12">
        <f t="shared" si="52"/>
        <v>0.37383177570093457</v>
      </c>
      <c r="X821" s="12">
        <f t="shared" si="53"/>
        <v>3.4937549130928461E-2</v>
      </c>
      <c r="AA821" s="12"/>
      <c r="AC821" s="12" t="s">
        <v>179</v>
      </c>
      <c r="AD821" s="12" t="s">
        <v>295</v>
      </c>
      <c r="AE821" s="12" t="s">
        <v>518</v>
      </c>
      <c r="AF821" s="12" t="s">
        <v>519</v>
      </c>
      <c r="AG821" s="12" t="s">
        <v>402</v>
      </c>
      <c r="AH821" s="12" t="s">
        <v>374</v>
      </c>
      <c r="AI821" s="12" t="s">
        <v>403</v>
      </c>
      <c r="AJ821" s="12" t="s">
        <v>376</v>
      </c>
      <c r="AK821" s="12" t="s">
        <v>368</v>
      </c>
      <c r="AL821" s="12">
        <v>14</v>
      </c>
      <c r="AM821" s="12" t="s">
        <v>347</v>
      </c>
      <c r="AN821" s="12" t="s">
        <v>458</v>
      </c>
    </row>
    <row r="822" spans="1:40" ht="15" customHeight="1" x14ac:dyDescent="0.25">
      <c r="A822" s="12">
        <v>132770020</v>
      </c>
      <c r="B822" s="15" t="s">
        <v>580</v>
      </c>
      <c r="C822" s="12" t="s">
        <v>583</v>
      </c>
      <c r="D822" s="12" t="s">
        <v>161</v>
      </c>
      <c r="E822" s="12" t="s">
        <v>51</v>
      </c>
      <c r="F822" s="10" t="s">
        <v>190</v>
      </c>
      <c r="G822" s="17" t="s">
        <v>295</v>
      </c>
      <c r="H822" s="10" t="s">
        <v>35</v>
      </c>
      <c r="K822" s="15" t="s">
        <v>239</v>
      </c>
      <c r="L822" s="12">
        <v>45.431229299999998</v>
      </c>
      <c r="M822" s="12">
        <v>2.1000261999999998</v>
      </c>
      <c r="N822" s="11">
        <v>41428</v>
      </c>
      <c r="O822" s="6" t="s">
        <v>22</v>
      </c>
      <c r="P822" s="29">
        <v>11</v>
      </c>
      <c r="Q822" s="54" t="s">
        <v>161</v>
      </c>
      <c r="R822" s="12" t="s">
        <v>11</v>
      </c>
      <c r="S822" s="16" t="s">
        <v>601</v>
      </c>
      <c r="T822" s="53" t="s">
        <v>161</v>
      </c>
      <c r="U822" s="12">
        <f t="shared" si="50"/>
        <v>11</v>
      </c>
      <c r="V822" s="12">
        <f t="shared" si="51"/>
        <v>5.5</v>
      </c>
      <c r="W822" s="12">
        <f t="shared" si="52"/>
        <v>0.36363636363636365</v>
      </c>
      <c r="X822" s="12">
        <f t="shared" si="53"/>
        <v>3.3057851239669422E-2</v>
      </c>
      <c r="AA822" s="12"/>
      <c r="AC822" s="12" t="s">
        <v>179</v>
      </c>
      <c r="AD822" s="12" t="s">
        <v>295</v>
      </c>
      <c r="AE822" s="12" t="s">
        <v>518</v>
      </c>
      <c r="AF822" s="12" t="s">
        <v>519</v>
      </c>
      <c r="AG822" s="12" t="s">
        <v>402</v>
      </c>
      <c r="AH822" s="12" t="s">
        <v>374</v>
      </c>
      <c r="AI822" s="12" t="s">
        <v>403</v>
      </c>
      <c r="AJ822" s="12" t="s">
        <v>376</v>
      </c>
      <c r="AK822" s="12" t="s">
        <v>368</v>
      </c>
      <c r="AL822" s="12">
        <v>14</v>
      </c>
      <c r="AM822" s="12" t="s">
        <v>347</v>
      </c>
      <c r="AN822" s="12" t="s">
        <v>458</v>
      </c>
    </row>
    <row r="823" spans="1:40" ht="15" customHeight="1" x14ac:dyDescent="0.25">
      <c r="A823" s="12">
        <v>132770020</v>
      </c>
      <c r="B823" s="15" t="s">
        <v>580</v>
      </c>
      <c r="C823" s="12" t="s">
        <v>583</v>
      </c>
      <c r="D823" s="12" t="s">
        <v>161</v>
      </c>
      <c r="E823" s="12" t="s">
        <v>51</v>
      </c>
      <c r="F823" s="10" t="s">
        <v>190</v>
      </c>
      <c r="G823" s="17" t="s">
        <v>295</v>
      </c>
      <c r="H823" s="10" t="s">
        <v>35</v>
      </c>
      <c r="K823" s="15" t="s">
        <v>239</v>
      </c>
      <c r="L823" s="12">
        <v>45.431229299999998</v>
      </c>
      <c r="M823" s="12">
        <v>2.1000261999999998</v>
      </c>
      <c r="N823" s="11">
        <v>41428</v>
      </c>
      <c r="O823" s="6" t="s">
        <v>12</v>
      </c>
      <c r="P823" s="29">
        <v>11.1</v>
      </c>
      <c r="Q823" s="54" t="s">
        <v>161</v>
      </c>
      <c r="R823" s="12" t="s">
        <v>11</v>
      </c>
      <c r="S823" s="16" t="s">
        <v>601</v>
      </c>
      <c r="T823" s="53" t="s">
        <v>161</v>
      </c>
      <c r="U823" s="12">
        <f t="shared" si="50"/>
        <v>11.1</v>
      </c>
      <c r="V823" s="12">
        <f t="shared" si="51"/>
        <v>5.55</v>
      </c>
      <c r="W823" s="12">
        <f t="shared" si="52"/>
        <v>0.36036036036036034</v>
      </c>
      <c r="X823" s="12">
        <f t="shared" si="53"/>
        <v>3.2464897329762196E-2</v>
      </c>
      <c r="AA823" s="12"/>
      <c r="AC823" s="12" t="s">
        <v>179</v>
      </c>
      <c r="AD823" s="12" t="s">
        <v>295</v>
      </c>
      <c r="AE823" s="12" t="s">
        <v>518</v>
      </c>
      <c r="AF823" s="12" t="s">
        <v>519</v>
      </c>
      <c r="AG823" s="12" t="s">
        <v>402</v>
      </c>
      <c r="AH823" s="12" t="s">
        <v>374</v>
      </c>
      <c r="AI823" s="12" t="s">
        <v>403</v>
      </c>
      <c r="AJ823" s="12" t="s">
        <v>376</v>
      </c>
      <c r="AK823" s="12" t="s">
        <v>368</v>
      </c>
      <c r="AL823" s="12">
        <v>14</v>
      </c>
      <c r="AM823" s="12" t="s">
        <v>347</v>
      </c>
      <c r="AN823" s="12" t="s">
        <v>458</v>
      </c>
    </row>
    <row r="824" spans="1:40" ht="15" customHeight="1" x14ac:dyDescent="0.25">
      <c r="A824" s="12">
        <v>132770020</v>
      </c>
      <c r="B824" s="15" t="s">
        <v>580</v>
      </c>
      <c r="C824" s="12" t="s">
        <v>583</v>
      </c>
      <c r="D824" s="12" t="s">
        <v>161</v>
      </c>
      <c r="E824" s="12" t="s">
        <v>66</v>
      </c>
      <c r="F824" s="10" t="s">
        <v>190</v>
      </c>
      <c r="G824" s="17" t="s">
        <v>295</v>
      </c>
      <c r="H824" s="10" t="s">
        <v>35</v>
      </c>
      <c r="K824" s="15" t="s">
        <v>239</v>
      </c>
      <c r="L824" s="12">
        <v>45.431229299999998</v>
      </c>
      <c r="M824" s="12">
        <v>2.1000261999999998</v>
      </c>
      <c r="N824" s="11">
        <v>41428</v>
      </c>
      <c r="O824" s="6" t="s">
        <v>52</v>
      </c>
      <c r="P824" s="29">
        <v>12.480123872197199</v>
      </c>
      <c r="Q824" s="54" t="s">
        <v>161</v>
      </c>
      <c r="R824" s="12" t="s">
        <v>166</v>
      </c>
      <c r="S824" s="16" t="s">
        <v>601</v>
      </c>
      <c r="T824" s="53" t="s">
        <v>161</v>
      </c>
      <c r="U824" s="12">
        <f t="shared" si="50"/>
        <v>12.480123872197199</v>
      </c>
      <c r="V824" s="12">
        <f t="shared" si="51"/>
        <v>6.2400619360985994</v>
      </c>
      <c r="W824" s="12">
        <f t="shared" si="52"/>
        <v>0.32050963924413173</v>
      </c>
      <c r="X824" s="12">
        <f t="shared" si="53"/>
        <v>2.568160721210086E-2</v>
      </c>
      <c r="AA824" s="12"/>
      <c r="AC824" s="12" t="s">
        <v>181</v>
      </c>
      <c r="AD824" s="12" t="s">
        <v>295</v>
      </c>
      <c r="AE824" s="12" t="s">
        <v>518</v>
      </c>
      <c r="AF824" s="12" t="s">
        <v>519</v>
      </c>
      <c r="AG824" s="12" t="s">
        <v>402</v>
      </c>
      <c r="AH824" s="12" t="s">
        <v>374</v>
      </c>
      <c r="AI824" s="12" t="s">
        <v>403</v>
      </c>
      <c r="AJ824" s="12" t="s">
        <v>376</v>
      </c>
      <c r="AK824" s="12" t="s">
        <v>368</v>
      </c>
      <c r="AL824" s="12">
        <v>14</v>
      </c>
      <c r="AM824" s="12" t="s">
        <v>347</v>
      </c>
      <c r="AN824" s="12" t="s">
        <v>458</v>
      </c>
    </row>
    <row r="825" spans="1:40" ht="15" customHeight="1" x14ac:dyDescent="0.25">
      <c r="A825" s="12">
        <v>132770020</v>
      </c>
      <c r="B825" s="15" t="s">
        <v>580</v>
      </c>
      <c r="C825" s="12" t="s">
        <v>583</v>
      </c>
      <c r="D825" s="12" t="s">
        <v>161</v>
      </c>
      <c r="E825" s="12" t="s">
        <v>51</v>
      </c>
      <c r="F825" s="10" t="s">
        <v>190</v>
      </c>
      <c r="G825" s="17" t="s">
        <v>295</v>
      </c>
      <c r="H825" s="10" t="s">
        <v>35</v>
      </c>
      <c r="K825" s="15" t="s">
        <v>239</v>
      </c>
      <c r="L825" s="12">
        <v>45.431229299999998</v>
      </c>
      <c r="M825" s="12">
        <v>2.1000261999999998</v>
      </c>
      <c r="N825" s="11">
        <v>41428</v>
      </c>
      <c r="O825" s="6" t="s">
        <v>55</v>
      </c>
      <c r="P825" s="29">
        <v>12.5</v>
      </c>
      <c r="Q825" s="54" t="s">
        <v>161</v>
      </c>
      <c r="R825" s="12" t="s">
        <v>11</v>
      </c>
      <c r="S825" s="16" t="s">
        <v>601</v>
      </c>
      <c r="T825" s="53" t="s">
        <v>161</v>
      </c>
      <c r="U825" s="12">
        <f t="shared" si="50"/>
        <v>12.5</v>
      </c>
      <c r="V825" s="12">
        <f t="shared" si="51"/>
        <v>6.25</v>
      </c>
      <c r="W825" s="12">
        <f t="shared" si="52"/>
        <v>0.32</v>
      </c>
      <c r="X825" s="12">
        <f t="shared" si="53"/>
        <v>2.5600000000000001E-2</v>
      </c>
      <c r="AA825" s="12"/>
      <c r="AC825" s="12" t="s">
        <v>179</v>
      </c>
      <c r="AD825" s="12" t="s">
        <v>295</v>
      </c>
      <c r="AE825" s="12" t="s">
        <v>518</v>
      </c>
      <c r="AF825" s="12" t="s">
        <v>519</v>
      </c>
      <c r="AG825" s="12" t="s">
        <v>402</v>
      </c>
      <c r="AH825" s="12" t="s">
        <v>374</v>
      </c>
      <c r="AI825" s="12" t="s">
        <v>403</v>
      </c>
      <c r="AJ825" s="12" t="s">
        <v>376</v>
      </c>
      <c r="AK825" s="12" t="s">
        <v>368</v>
      </c>
      <c r="AL825" s="12">
        <v>14</v>
      </c>
      <c r="AM825" s="12" t="s">
        <v>347</v>
      </c>
      <c r="AN825" s="12" t="s">
        <v>458</v>
      </c>
    </row>
    <row r="826" spans="1:40" ht="15" customHeight="1" x14ac:dyDescent="0.25">
      <c r="A826" s="12">
        <v>132770020</v>
      </c>
      <c r="B826" s="15" t="s">
        <v>580</v>
      </c>
      <c r="C826" s="12" t="s">
        <v>583</v>
      </c>
      <c r="D826" s="12" t="s">
        <v>161</v>
      </c>
      <c r="E826" s="12" t="s">
        <v>51</v>
      </c>
      <c r="F826" s="10" t="s">
        <v>190</v>
      </c>
      <c r="G826" s="17" t="s">
        <v>295</v>
      </c>
      <c r="H826" s="10" t="s">
        <v>35</v>
      </c>
      <c r="K826" s="15" t="s">
        <v>239</v>
      </c>
      <c r="L826" s="12">
        <v>45.431229299999998</v>
      </c>
      <c r="M826" s="12">
        <v>2.1000261999999998</v>
      </c>
      <c r="N826" s="11">
        <v>41428</v>
      </c>
      <c r="O826" s="6" t="s">
        <v>21</v>
      </c>
      <c r="P826" s="29">
        <v>12.5</v>
      </c>
      <c r="Q826" s="54" t="s">
        <v>161</v>
      </c>
      <c r="R826" s="12" t="s">
        <v>11</v>
      </c>
      <c r="S826" s="16" t="s">
        <v>601</v>
      </c>
      <c r="T826" s="53" t="s">
        <v>161</v>
      </c>
      <c r="U826" s="12">
        <f t="shared" si="50"/>
        <v>12.5</v>
      </c>
      <c r="V826" s="12">
        <f t="shared" si="51"/>
        <v>6.25</v>
      </c>
      <c r="W826" s="12">
        <f t="shared" si="52"/>
        <v>0.32</v>
      </c>
      <c r="X826" s="12">
        <f t="shared" si="53"/>
        <v>2.5600000000000001E-2</v>
      </c>
      <c r="AA826" s="12"/>
      <c r="AC826" s="12" t="s">
        <v>179</v>
      </c>
      <c r="AD826" s="12" t="s">
        <v>295</v>
      </c>
      <c r="AE826" s="12" t="s">
        <v>518</v>
      </c>
      <c r="AF826" s="12" t="s">
        <v>519</v>
      </c>
      <c r="AG826" s="12" t="s">
        <v>402</v>
      </c>
      <c r="AH826" s="12" t="s">
        <v>374</v>
      </c>
      <c r="AI826" s="12" t="s">
        <v>403</v>
      </c>
      <c r="AJ826" s="12" t="s">
        <v>376</v>
      </c>
      <c r="AK826" s="12" t="s">
        <v>368</v>
      </c>
      <c r="AL826" s="12">
        <v>14</v>
      </c>
      <c r="AM826" s="12" t="s">
        <v>347</v>
      </c>
      <c r="AN826" s="12" t="s">
        <v>458</v>
      </c>
    </row>
    <row r="827" spans="1:40" ht="15" customHeight="1" x14ac:dyDescent="0.25">
      <c r="A827" s="12">
        <v>132770020</v>
      </c>
      <c r="B827" s="15" t="s">
        <v>580</v>
      </c>
      <c r="C827" s="12" t="s">
        <v>583</v>
      </c>
      <c r="D827" s="12" t="s">
        <v>161</v>
      </c>
      <c r="E827" s="12" t="s">
        <v>51</v>
      </c>
      <c r="F827" s="10" t="s">
        <v>190</v>
      </c>
      <c r="G827" s="17" t="s">
        <v>295</v>
      </c>
      <c r="H827" s="10" t="s">
        <v>35</v>
      </c>
      <c r="K827" s="15" t="s">
        <v>239</v>
      </c>
      <c r="L827" s="12">
        <v>45.431229299999998</v>
      </c>
      <c r="M827" s="12">
        <v>2.1000261999999998</v>
      </c>
      <c r="N827" s="11">
        <v>41428</v>
      </c>
      <c r="O827" s="6" t="s">
        <v>62</v>
      </c>
      <c r="P827" s="29">
        <v>14.5</v>
      </c>
      <c r="Q827" s="54" t="s">
        <v>161</v>
      </c>
      <c r="R827" s="12" t="s">
        <v>11</v>
      </c>
      <c r="S827" s="16" t="s">
        <v>601</v>
      </c>
      <c r="T827" s="53" t="s">
        <v>161</v>
      </c>
      <c r="U827" s="12">
        <f t="shared" si="50"/>
        <v>14.5</v>
      </c>
      <c r="V827" s="12">
        <f t="shared" si="51"/>
        <v>7.25</v>
      </c>
      <c r="W827" s="12">
        <f t="shared" si="52"/>
        <v>0.27586206896551724</v>
      </c>
      <c r="X827" s="12">
        <f t="shared" si="53"/>
        <v>1.9024970273483946E-2</v>
      </c>
      <c r="AA827" s="12"/>
      <c r="AC827" s="12" t="s">
        <v>179</v>
      </c>
      <c r="AD827" s="12" t="s">
        <v>295</v>
      </c>
      <c r="AE827" s="12" t="s">
        <v>518</v>
      </c>
      <c r="AF827" s="12" t="s">
        <v>519</v>
      </c>
      <c r="AG827" s="12" t="s">
        <v>402</v>
      </c>
      <c r="AH827" s="12" t="s">
        <v>374</v>
      </c>
      <c r="AI827" s="12" t="s">
        <v>403</v>
      </c>
      <c r="AJ827" s="12" t="s">
        <v>376</v>
      </c>
      <c r="AK827" s="12" t="s">
        <v>368</v>
      </c>
      <c r="AL827" s="12">
        <v>14</v>
      </c>
      <c r="AM827" s="12" t="s">
        <v>347</v>
      </c>
      <c r="AN827" s="12" t="s">
        <v>458</v>
      </c>
    </row>
    <row r="828" spans="1:40" ht="15" customHeight="1" x14ac:dyDescent="0.25">
      <c r="A828" s="12">
        <v>132770020</v>
      </c>
      <c r="B828" s="15" t="s">
        <v>580</v>
      </c>
      <c r="C828" s="12" t="s">
        <v>583</v>
      </c>
      <c r="D828" s="12" t="s">
        <v>161</v>
      </c>
      <c r="E828" s="12" t="s">
        <v>51</v>
      </c>
      <c r="F828" s="10" t="s">
        <v>190</v>
      </c>
      <c r="G828" s="17" t="s">
        <v>295</v>
      </c>
      <c r="H828" s="10" t="s">
        <v>35</v>
      </c>
      <c r="K828" s="15" t="s">
        <v>239</v>
      </c>
      <c r="L828" s="12">
        <v>45.431229299999998</v>
      </c>
      <c r="M828" s="12">
        <v>2.1000261999999998</v>
      </c>
      <c r="N828" s="11">
        <v>41428</v>
      </c>
      <c r="O828" s="6" t="s">
        <v>56</v>
      </c>
      <c r="P828" s="29">
        <v>15.3</v>
      </c>
      <c r="Q828" s="54" t="s">
        <v>161</v>
      </c>
      <c r="R828" s="12" t="s">
        <v>11</v>
      </c>
      <c r="S828" s="16" t="s">
        <v>601</v>
      </c>
      <c r="T828" s="53" t="s">
        <v>161</v>
      </c>
      <c r="U828" s="12">
        <f t="shared" si="50"/>
        <v>15.3</v>
      </c>
      <c r="V828" s="12">
        <f t="shared" si="51"/>
        <v>7.65</v>
      </c>
      <c r="W828" s="12">
        <f t="shared" si="52"/>
        <v>0.26143790849673199</v>
      </c>
      <c r="X828" s="12">
        <f t="shared" si="53"/>
        <v>1.7087444999786403E-2</v>
      </c>
      <c r="AA828" s="12"/>
      <c r="AC828" s="12" t="s">
        <v>179</v>
      </c>
      <c r="AD828" s="12" t="s">
        <v>295</v>
      </c>
      <c r="AE828" s="12" t="s">
        <v>518</v>
      </c>
      <c r="AF828" s="12" t="s">
        <v>519</v>
      </c>
      <c r="AG828" s="12" t="s">
        <v>402</v>
      </c>
      <c r="AH828" s="12" t="s">
        <v>374</v>
      </c>
      <c r="AI828" s="12" t="s">
        <v>403</v>
      </c>
      <c r="AJ828" s="12" t="s">
        <v>376</v>
      </c>
      <c r="AK828" s="12" t="s">
        <v>368</v>
      </c>
      <c r="AL828" s="12">
        <v>14</v>
      </c>
      <c r="AM828" s="12" t="s">
        <v>347</v>
      </c>
      <c r="AN828" s="12" t="s">
        <v>458</v>
      </c>
    </row>
    <row r="829" spans="1:40" ht="15" customHeight="1" x14ac:dyDescent="0.25">
      <c r="A829" s="12">
        <v>132770020</v>
      </c>
      <c r="B829" s="15" t="s">
        <v>580</v>
      </c>
      <c r="C829" s="12" t="s">
        <v>583</v>
      </c>
      <c r="D829" s="12" t="s">
        <v>161</v>
      </c>
      <c r="E829" s="12" t="s">
        <v>51</v>
      </c>
      <c r="F829" s="10" t="s">
        <v>190</v>
      </c>
      <c r="G829" s="17" t="s">
        <v>295</v>
      </c>
      <c r="H829" s="10" t="s">
        <v>35</v>
      </c>
      <c r="K829" s="15" t="s">
        <v>239</v>
      </c>
      <c r="L829" s="12">
        <v>45.431229299999998</v>
      </c>
      <c r="M829" s="12">
        <v>2.1000261999999998</v>
      </c>
      <c r="N829" s="11">
        <v>41428</v>
      </c>
      <c r="O829" s="6" t="s">
        <v>70</v>
      </c>
      <c r="P829" s="29">
        <v>16.010000000000002</v>
      </c>
      <c r="Q829" s="12">
        <v>2.4015</v>
      </c>
      <c r="R829" s="12" t="s">
        <v>11</v>
      </c>
      <c r="S829" s="48" t="s">
        <v>161</v>
      </c>
      <c r="T829" s="53" t="s">
        <v>161</v>
      </c>
      <c r="U829" s="12">
        <f t="shared" si="50"/>
        <v>16.010000000000002</v>
      </c>
      <c r="V829" s="12">
        <f t="shared" si="51"/>
        <v>2.4015</v>
      </c>
      <c r="W829" s="12">
        <f t="shared" si="52"/>
        <v>2.776042751058367</v>
      </c>
      <c r="X829" s="12">
        <f t="shared" si="53"/>
        <v>0.17339430050333332</v>
      </c>
      <c r="AA829" s="12"/>
      <c r="AC829" s="12" t="s">
        <v>182</v>
      </c>
      <c r="AD829" s="12" t="s">
        <v>295</v>
      </c>
      <c r="AE829" s="12" t="s">
        <v>518</v>
      </c>
      <c r="AF829" s="12" t="s">
        <v>519</v>
      </c>
      <c r="AG829" s="12" t="s">
        <v>402</v>
      </c>
      <c r="AH829" s="12" t="s">
        <v>374</v>
      </c>
      <c r="AI829" s="12" t="s">
        <v>403</v>
      </c>
      <c r="AJ829" s="12" t="s">
        <v>376</v>
      </c>
      <c r="AK829" s="12" t="s">
        <v>368</v>
      </c>
      <c r="AL829" s="12">
        <v>14</v>
      </c>
      <c r="AM829" s="12" t="s">
        <v>347</v>
      </c>
      <c r="AN829" s="12" t="s">
        <v>458</v>
      </c>
    </row>
    <row r="830" spans="1:40" ht="15" customHeight="1" x14ac:dyDescent="0.25">
      <c r="A830" s="12">
        <v>132770020</v>
      </c>
      <c r="B830" s="15" t="s">
        <v>580</v>
      </c>
      <c r="C830" s="12" t="s">
        <v>583</v>
      </c>
      <c r="D830" s="12" t="s">
        <v>161</v>
      </c>
      <c r="E830" s="12" t="s">
        <v>51</v>
      </c>
      <c r="F830" s="10" t="s">
        <v>190</v>
      </c>
      <c r="G830" s="17" t="s">
        <v>295</v>
      </c>
      <c r="H830" s="10" t="s">
        <v>35</v>
      </c>
      <c r="K830" s="15" t="s">
        <v>239</v>
      </c>
      <c r="L830" s="12">
        <v>45.431229299999998</v>
      </c>
      <c r="M830" s="12">
        <v>2.1000261999999998</v>
      </c>
      <c r="N830" s="11">
        <v>41428</v>
      </c>
      <c r="O830" s="6" t="s">
        <v>19</v>
      </c>
      <c r="P830" s="29">
        <v>17.3</v>
      </c>
      <c r="Q830" s="54" t="s">
        <v>161</v>
      </c>
      <c r="R830" s="12" t="s">
        <v>11</v>
      </c>
      <c r="S830" s="16" t="s">
        <v>601</v>
      </c>
      <c r="T830" s="53" t="s">
        <v>161</v>
      </c>
      <c r="U830" s="12">
        <f t="shared" si="50"/>
        <v>17.3</v>
      </c>
      <c r="V830" s="12">
        <f t="shared" si="51"/>
        <v>8.65</v>
      </c>
      <c r="W830" s="12">
        <f t="shared" si="52"/>
        <v>0.23121387283236994</v>
      </c>
      <c r="X830" s="12">
        <f t="shared" si="53"/>
        <v>1.3364963747535834E-2</v>
      </c>
      <c r="AA830" s="12"/>
      <c r="AC830" s="12" t="s">
        <v>179</v>
      </c>
      <c r="AD830" s="12" t="s">
        <v>295</v>
      </c>
      <c r="AE830" s="12" t="s">
        <v>518</v>
      </c>
      <c r="AF830" s="12" t="s">
        <v>519</v>
      </c>
      <c r="AG830" s="12" t="s">
        <v>402</v>
      </c>
      <c r="AH830" s="12" t="s">
        <v>374</v>
      </c>
      <c r="AI830" s="12" t="s">
        <v>403</v>
      </c>
      <c r="AJ830" s="12" t="s">
        <v>376</v>
      </c>
      <c r="AK830" s="12" t="s">
        <v>368</v>
      </c>
      <c r="AL830" s="12">
        <v>14</v>
      </c>
      <c r="AM830" s="12" t="s">
        <v>347</v>
      </c>
      <c r="AN830" s="12" t="s">
        <v>458</v>
      </c>
    </row>
    <row r="831" spans="1:40" ht="15" customHeight="1" x14ac:dyDescent="0.25">
      <c r="A831" s="12">
        <v>132770020</v>
      </c>
      <c r="B831" s="15" t="s">
        <v>580</v>
      </c>
      <c r="C831" s="12" t="s">
        <v>583</v>
      </c>
      <c r="D831" s="12" t="s">
        <v>161</v>
      </c>
      <c r="E831" s="12" t="s">
        <v>51</v>
      </c>
      <c r="F831" s="10" t="s">
        <v>190</v>
      </c>
      <c r="G831" s="17" t="s">
        <v>295</v>
      </c>
      <c r="H831" s="10" t="s">
        <v>35</v>
      </c>
      <c r="K831" s="15" t="s">
        <v>239</v>
      </c>
      <c r="L831" s="12">
        <v>45.431229299999998</v>
      </c>
      <c r="M831" s="12">
        <v>2.1000261999999998</v>
      </c>
      <c r="N831" s="11">
        <v>41428</v>
      </c>
      <c r="O831" s="6" t="s">
        <v>15</v>
      </c>
      <c r="P831" s="29">
        <v>21.900000000000002</v>
      </c>
      <c r="Q831" s="54" t="s">
        <v>161</v>
      </c>
      <c r="R831" s="12" t="s">
        <v>11</v>
      </c>
      <c r="S831" s="16" t="s">
        <v>601</v>
      </c>
      <c r="T831" s="53" t="s">
        <v>161</v>
      </c>
      <c r="U831" s="12">
        <f t="shared" si="50"/>
        <v>21.900000000000002</v>
      </c>
      <c r="V831" s="12">
        <f t="shared" si="51"/>
        <v>10.950000000000001</v>
      </c>
      <c r="W831" s="12">
        <f t="shared" si="52"/>
        <v>0.18264840182648401</v>
      </c>
      <c r="X831" s="12">
        <f t="shared" si="53"/>
        <v>8.3401096724421905E-3</v>
      </c>
      <c r="AA831" s="12"/>
      <c r="AC831" s="12" t="s">
        <v>179</v>
      </c>
      <c r="AD831" s="12" t="s">
        <v>295</v>
      </c>
      <c r="AE831" s="12" t="s">
        <v>518</v>
      </c>
      <c r="AF831" s="12" t="s">
        <v>519</v>
      </c>
      <c r="AG831" s="12" t="s">
        <v>402</v>
      </c>
      <c r="AH831" s="12" t="s">
        <v>374</v>
      </c>
      <c r="AI831" s="12" t="s">
        <v>403</v>
      </c>
      <c r="AJ831" s="12" t="s">
        <v>376</v>
      </c>
      <c r="AK831" s="12" t="s">
        <v>368</v>
      </c>
      <c r="AL831" s="12">
        <v>14</v>
      </c>
      <c r="AM831" s="12" t="s">
        <v>347</v>
      </c>
      <c r="AN831" s="12" t="s">
        <v>458</v>
      </c>
    </row>
    <row r="832" spans="1:40" ht="15" customHeight="1" x14ac:dyDescent="0.25">
      <c r="A832" s="12">
        <v>132770020</v>
      </c>
      <c r="B832" s="15" t="s">
        <v>580</v>
      </c>
      <c r="C832" s="12" t="s">
        <v>583</v>
      </c>
      <c r="D832" s="12" t="s">
        <v>161</v>
      </c>
      <c r="E832" s="12" t="s">
        <v>51</v>
      </c>
      <c r="F832" s="10" t="s">
        <v>190</v>
      </c>
      <c r="G832" s="17" t="s">
        <v>295</v>
      </c>
      <c r="H832" s="10" t="s">
        <v>35</v>
      </c>
      <c r="K832" s="15" t="s">
        <v>239</v>
      </c>
      <c r="L832" s="12">
        <v>45.431229299999998</v>
      </c>
      <c r="M832" s="12">
        <v>2.1000261999999998</v>
      </c>
      <c r="N832" s="11">
        <v>41428</v>
      </c>
      <c r="O832" s="6" t="s">
        <v>159</v>
      </c>
      <c r="P832" s="29">
        <v>22.900000000000002</v>
      </c>
      <c r="Q832" s="54" t="s">
        <v>161</v>
      </c>
      <c r="R832" s="12" t="s">
        <v>11</v>
      </c>
      <c r="S832" s="16" t="s">
        <v>601</v>
      </c>
      <c r="T832" s="53" t="s">
        <v>161</v>
      </c>
      <c r="U832" s="12">
        <f t="shared" si="50"/>
        <v>22.900000000000002</v>
      </c>
      <c r="V832" s="12">
        <f t="shared" si="51"/>
        <v>11.450000000000001</v>
      </c>
      <c r="W832" s="12">
        <f t="shared" si="52"/>
        <v>0.17467248908296942</v>
      </c>
      <c r="X832" s="12">
        <f t="shared" si="53"/>
        <v>7.6276196106100178E-3</v>
      </c>
      <c r="AA832" s="12"/>
      <c r="AC832" s="12" t="s">
        <v>179</v>
      </c>
      <c r="AD832" s="12" t="s">
        <v>295</v>
      </c>
      <c r="AE832" s="12" t="s">
        <v>518</v>
      </c>
      <c r="AF832" s="12" t="s">
        <v>519</v>
      </c>
      <c r="AG832" s="12" t="s">
        <v>402</v>
      </c>
      <c r="AH832" s="12" t="s">
        <v>374</v>
      </c>
      <c r="AI832" s="12" t="s">
        <v>403</v>
      </c>
      <c r="AJ832" s="12" t="s">
        <v>376</v>
      </c>
      <c r="AK832" s="12" t="s">
        <v>368</v>
      </c>
      <c r="AL832" s="12">
        <v>14</v>
      </c>
      <c r="AM832" s="12" t="s">
        <v>347</v>
      </c>
      <c r="AN832" s="12" t="s">
        <v>458</v>
      </c>
    </row>
    <row r="833" spans="1:40" ht="15" customHeight="1" x14ac:dyDescent="0.25">
      <c r="A833" s="12">
        <v>132770020</v>
      </c>
      <c r="B833" s="15" t="s">
        <v>580</v>
      </c>
      <c r="C833" s="12" t="s">
        <v>583</v>
      </c>
      <c r="D833" s="12" t="s">
        <v>161</v>
      </c>
      <c r="E833" s="12" t="s">
        <v>51</v>
      </c>
      <c r="F833" s="10" t="s">
        <v>190</v>
      </c>
      <c r="G833" s="17" t="s">
        <v>295</v>
      </c>
      <c r="H833" s="10" t="s">
        <v>35</v>
      </c>
      <c r="K833" s="15" t="s">
        <v>239</v>
      </c>
      <c r="L833" s="12">
        <v>45.431229299999998</v>
      </c>
      <c r="M833" s="12">
        <v>2.1000261999999998</v>
      </c>
      <c r="N833" s="11">
        <v>41428</v>
      </c>
      <c r="O833" s="6" t="s">
        <v>59</v>
      </c>
      <c r="P833" s="29">
        <v>33.299999999999997</v>
      </c>
      <c r="Q833" s="54" t="s">
        <v>161</v>
      </c>
      <c r="R833" s="12" t="s">
        <v>11</v>
      </c>
      <c r="S833" s="16" t="s">
        <v>601</v>
      </c>
      <c r="T833" s="53" t="s">
        <v>161</v>
      </c>
      <c r="U833" s="12">
        <f t="shared" si="50"/>
        <v>33.299999999999997</v>
      </c>
      <c r="V833" s="12">
        <f t="shared" si="51"/>
        <v>16.649999999999999</v>
      </c>
      <c r="W833" s="12">
        <f t="shared" si="52"/>
        <v>0.12012012012012012</v>
      </c>
      <c r="X833" s="12">
        <f t="shared" si="53"/>
        <v>3.6072108144180222E-3</v>
      </c>
      <c r="AA833" s="12"/>
      <c r="AC833" s="12" t="s">
        <v>179</v>
      </c>
      <c r="AD833" s="12" t="s">
        <v>295</v>
      </c>
      <c r="AE833" s="12" t="s">
        <v>518</v>
      </c>
      <c r="AF833" s="12" t="s">
        <v>519</v>
      </c>
      <c r="AG833" s="12" t="s">
        <v>402</v>
      </c>
      <c r="AH833" s="12" t="s">
        <v>374</v>
      </c>
      <c r="AI833" s="12" t="s">
        <v>403</v>
      </c>
      <c r="AJ833" s="12" t="s">
        <v>376</v>
      </c>
      <c r="AK833" s="12" t="s">
        <v>368</v>
      </c>
      <c r="AL833" s="12">
        <v>14</v>
      </c>
      <c r="AM833" s="12" t="s">
        <v>347</v>
      </c>
      <c r="AN833" s="12" t="s">
        <v>458</v>
      </c>
    </row>
    <row r="834" spans="1:40" ht="15" customHeight="1" x14ac:dyDescent="0.25">
      <c r="A834" s="12">
        <v>132770020</v>
      </c>
      <c r="B834" s="15" t="s">
        <v>580</v>
      </c>
      <c r="C834" s="12" t="s">
        <v>583</v>
      </c>
      <c r="D834" s="12" t="s">
        <v>161</v>
      </c>
      <c r="E834" s="12" t="s">
        <v>51</v>
      </c>
      <c r="F834" s="10" t="s">
        <v>190</v>
      </c>
      <c r="G834" s="17" t="s">
        <v>295</v>
      </c>
      <c r="H834" s="10" t="s">
        <v>35</v>
      </c>
      <c r="K834" s="15" t="s">
        <v>239</v>
      </c>
      <c r="L834" s="12">
        <v>45.431229299999998</v>
      </c>
      <c r="M834" s="12">
        <v>2.1000261999999998</v>
      </c>
      <c r="N834" s="11">
        <v>41428</v>
      </c>
      <c r="O834" s="6" t="s">
        <v>58</v>
      </c>
      <c r="P834" s="29">
        <v>34</v>
      </c>
      <c r="Q834" s="54" t="s">
        <v>161</v>
      </c>
      <c r="R834" s="12" t="s">
        <v>11</v>
      </c>
      <c r="S834" s="16" t="s">
        <v>601</v>
      </c>
      <c r="T834" s="53" t="s">
        <v>161</v>
      </c>
      <c r="U834" s="12">
        <f t="shared" ref="U834:U897" si="54">IF(Q834="",P834,P834)</f>
        <v>34</v>
      </c>
      <c r="V834" s="12">
        <f t="shared" ref="V834:V897" si="55">IF(Q834="",P834/2,Q834)</f>
        <v>17</v>
      </c>
      <c r="W834" s="12">
        <f t="shared" si="52"/>
        <v>0.11764705882352941</v>
      </c>
      <c r="X834" s="12">
        <f t="shared" si="53"/>
        <v>3.4602076124567475E-3</v>
      </c>
      <c r="AA834" s="12"/>
      <c r="AC834" s="12" t="s">
        <v>179</v>
      </c>
      <c r="AD834" s="12" t="s">
        <v>295</v>
      </c>
      <c r="AE834" s="12" t="s">
        <v>518</v>
      </c>
      <c r="AF834" s="12" t="s">
        <v>519</v>
      </c>
      <c r="AG834" s="12" t="s">
        <v>402</v>
      </c>
      <c r="AH834" s="12" t="s">
        <v>374</v>
      </c>
      <c r="AI834" s="12" t="s">
        <v>403</v>
      </c>
      <c r="AJ834" s="12" t="s">
        <v>376</v>
      </c>
      <c r="AK834" s="12" t="s">
        <v>368</v>
      </c>
      <c r="AL834" s="12">
        <v>14</v>
      </c>
      <c r="AM834" s="12" t="s">
        <v>347</v>
      </c>
      <c r="AN834" s="12" t="s">
        <v>458</v>
      </c>
    </row>
    <row r="835" spans="1:40" ht="15" customHeight="1" x14ac:dyDescent="0.25">
      <c r="A835" s="12">
        <v>132770020</v>
      </c>
      <c r="B835" s="15" t="s">
        <v>580</v>
      </c>
      <c r="C835" s="12" t="s">
        <v>583</v>
      </c>
      <c r="D835" s="12" t="s">
        <v>161</v>
      </c>
      <c r="E835" s="12" t="s">
        <v>51</v>
      </c>
      <c r="F835" s="10" t="s">
        <v>190</v>
      </c>
      <c r="G835" s="17" t="s">
        <v>295</v>
      </c>
      <c r="H835" s="10" t="s">
        <v>35</v>
      </c>
      <c r="K835" s="15" t="s">
        <v>239</v>
      </c>
      <c r="L835" s="12">
        <v>45.431229299999998</v>
      </c>
      <c r="M835" s="12">
        <v>2.1000261999999998</v>
      </c>
      <c r="N835" s="11">
        <v>41428</v>
      </c>
      <c r="O835" s="6" t="s">
        <v>17</v>
      </c>
      <c r="P835" s="29">
        <v>43.99</v>
      </c>
      <c r="Q835" s="12">
        <v>19.97146</v>
      </c>
      <c r="R835" s="12" t="s">
        <v>11</v>
      </c>
      <c r="S835" s="48" t="s">
        <v>161</v>
      </c>
      <c r="T835" s="53" t="s">
        <v>161</v>
      </c>
      <c r="U835" s="12">
        <f t="shared" si="54"/>
        <v>43.99</v>
      </c>
      <c r="V835" s="12">
        <f t="shared" si="55"/>
        <v>19.97146</v>
      </c>
      <c r="W835" s="12">
        <f t="shared" si="52"/>
        <v>0.11028954176640904</v>
      </c>
      <c r="X835" s="12">
        <f t="shared" si="53"/>
        <v>2.5071503015778366E-3</v>
      </c>
      <c r="AA835" s="12"/>
      <c r="AC835" s="12" t="s">
        <v>179</v>
      </c>
      <c r="AD835" s="12" t="s">
        <v>295</v>
      </c>
      <c r="AE835" s="12" t="s">
        <v>518</v>
      </c>
      <c r="AF835" s="12" t="s">
        <v>519</v>
      </c>
      <c r="AG835" s="12" t="s">
        <v>402</v>
      </c>
      <c r="AH835" s="12" t="s">
        <v>374</v>
      </c>
      <c r="AI835" s="12" t="s">
        <v>403</v>
      </c>
      <c r="AJ835" s="12" t="s">
        <v>376</v>
      </c>
      <c r="AK835" s="12" t="s">
        <v>368</v>
      </c>
      <c r="AL835" s="12">
        <v>14</v>
      </c>
      <c r="AM835" s="12" t="s">
        <v>347</v>
      </c>
      <c r="AN835" s="12" t="s">
        <v>458</v>
      </c>
    </row>
    <row r="836" spans="1:40" ht="15" customHeight="1" x14ac:dyDescent="0.25">
      <c r="A836" s="12">
        <v>132770020</v>
      </c>
      <c r="B836" s="15" t="s">
        <v>580</v>
      </c>
      <c r="C836" s="12" t="s">
        <v>583</v>
      </c>
      <c r="D836" s="12" t="s">
        <v>161</v>
      </c>
      <c r="E836" s="12" t="s">
        <v>51</v>
      </c>
      <c r="F836" s="10" t="s">
        <v>190</v>
      </c>
      <c r="G836" s="17" t="s">
        <v>295</v>
      </c>
      <c r="H836" s="10" t="s">
        <v>35</v>
      </c>
      <c r="K836" s="15" t="s">
        <v>239</v>
      </c>
      <c r="L836" s="12">
        <v>45.431229299999998</v>
      </c>
      <c r="M836" s="12">
        <v>2.1000261999999998</v>
      </c>
      <c r="N836" s="11">
        <v>41428</v>
      </c>
      <c r="O836" s="6" t="s">
        <v>63</v>
      </c>
      <c r="P836" s="29">
        <v>44.800000000000004</v>
      </c>
      <c r="Q836" s="12">
        <v>7.2307199999999998</v>
      </c>
      <c r="R836" s="12" t="s">
        <v>64</v>
      </c>
      <c r="S836" s="48" t="s">
        <v>161</v>
      </c>
      <c r="T836" s="53" t="s">
        <v>161</v>
      </c>
      <c r="U836" s="12">
        <f t="shared" si="54"/>
        <v>44.800000000000004</v>
      </c>
      <c r="V836" s="12">
        <f t="shared" si="55"/>
        <v>7.2307199999999998</v>
      </c>
      <c r="W836" s="12">
        <f t="shared" si="52"/>
        <v>0.85686997490316963</v>
      </c>
      <c r="X836" s="12">
        <f t="shared" si="53"/>
        <v>1.9126561939802892E-2</v>
      </c>
      <c r="AA836" s="12"/>
      <c r="AC836" s="12" t="s">
        <v>179</v>
      </c>
      <c r="AD836" s="12" t="s">
        <v>295</v>
      </c>
      <c r="AE836" s="12" t="s">
        <v>518</v>
      </c>
      <c r="AF836" s="12" t="s">
        <v>519</v>
      </c>
      <c r="AG836" s="12" t="s">
        <v>402</v>
      </c>
      <c r="AH836" s="12" t="s">
        <v>374</v>
      </c>
      <c r="AI836" s="12" t="s">
        <v>403</v>
      </c>
      <c r="AJ836" s="12" t="s">
        <v>376</v>
      </c>
      <c r="AK836" s="12" t="s">
        <v>368</v>
      </c>
      <c r="AL836" s="12">
        <v>14</v>
      </c>
      <c r="AM836" s="12" t="s">
        <v>347</v>
      </c>
      <c r="AN836" s="12" t="s">
        <v>458</v>
      </c>
    </row>
    <row r="837" spans="1:40" ht="15" customHeight="1" x14ac:dyDescent="0.25">
      <c r="A837" s="12">
        <v>132770020</v>
      </c>
      <c r="B837" s="15" t="s">
        <v>580</v>
      </c>
      <c r="C837" s="12" t="s">
        <v>583</v>
      </c>
      <c r="D837" s="12" t="s">
        <v>161</v>
      </c>
      <c r="E837" s="12" t="s">
        <v>51</v>
      </c>
      <c r="F837" s="10" t="s">
        <v>190</v>
      </c>
      <c r="G837" s="17" t="s">
        <v>295</v>
      </c>
      <c r="H837" s="10" t="s">
        <v>35</v>
      </c>
      <c r="K837" s="15" t="s">
        <v>239</v>
      </c>
      <c r="L837" s="12">
        <v>45.431229299999998</v>
      </c>
      <c r="M837" s="12">
        <v>2.1000261999999998</v>
      </c>
      <c r="N837" s="11">
        <v>41428</v>
      </c>
      <c r="O837" s="6" t="s">
        <v>163</v>
      </c>
      <c r="P837" s="29">
        <v>47.300000000000004</v>
      </c>
      <c r="Q837" s="54" t="s">
        <v>161</v>
      </c>
      <c r="R837" s="12" t="s">
        <v>148</v>
      </c>
      <c r="S837" s="16" t="s">
        <v>601</v>
      </c>
      <c r="T837" s="53" t="s">
        <v>161</v>
      </c>
      <c r="U837" s="12">
        <f t="shared" si="54"/>
        <v>47.300000000000004</v>
      </c>
      <c r="V837" s="12">
        <f t="shared" si="55"/>
        <v>23.650000000000002</v>
      </c>
      <c r="W837" s="12">
        <f t="shared" si="52"/>
        <v>8.4566596194503157E-2</v>
      </c>
      <c r="X837" s="12">
        <f t="shared" si="53"/>
        <v>1.7878772979810391E-3</v>
      </c>
      <c r="AA837" s="12"/>
      <c r="AC837" s="12" t="s">
        <v>180</v>
      </c>
      <c r="AD837" s="12" t="s">
        <v>295</v>
      </c>
      <c r="AE837" s="12" t="s">
        <v>518</v>
      </c>
      <c r="AF837" s="12" t="s">
        <v>519</v>
      </c>
      <c r="AG837" s="12" t="s">
        <v>402</v>
      </c>
      <c r="AH837" s="12" t="s">
        <v>374</v>
      </c>
      <c r="AI837" s="12" t="s">
        <v>403</v>
      </c>
      <c r="AJ837" s="12" t="s">
        <v>376</v>
      </c>
      <c r="AK837" s="12" t="s">
        <v>368</v>
      </c>
      <c r="AL837" s="12">
        <v>14</v>
      </c>
      <c r="AM837" s="12" t="s">
        <v>347</v>
      </c>
      <c r="AN837" s="12" t="s">
        <v>458</v>
      </c>
    </row>
    <row r="838" spans="1:40" ht="15" customHeight="1" x14ac:dyDescent="0.25">
      <c r="A838" s="12">
        <v>132770020</v>
      </c>
      <c r="B838" s="15" t="s">
        <v>580</v>
      </c>
      <c r="C838" s="12" t="s">
        <v>583</v>
      </c>
      <c r="D838" s="12" t="s">
        <v>161</v>
      </c>
      <c r="E838" s="12" t="s">
        <v>51</v>
      </c>
      <c r="F838" s="10" t="s">
        <v>190</v>
      </c>
      <c r="G838" s="17" t="s">
        <v>295</v>
      </c>
      <c r="H838" s="10" t="s">
        <v>35</v>
      </c>
      <c r="K838" s="15" t="s">
        <v>239</v>
      </c>
      <c r="L838" s="12">
        <v>45.431229299999998</v>
      </c>
      <c r="M838" s="12">
        <v>2.1000261999999998</v>
      </c>
      <c r="N838" s="11">
        <v>41428</v>
      </c>
      <c r="O838" s="6" t="s">
        <v>60</v>
      </c>
      <c r="P838" s="29">
        <v>50</v>
      </c>
      <c r="Q838" s="54" t="s">
        <v>161</v>
      </c>
      <c r="R838" s="12" t="s">
        <v>11</v>
      </c>
      <c r="S838" s="16" t="s">
        <v>601</v>
      </c>
      <c r="T838" s="53" t="s">
        <v>161</v>
      </c>
      <c r="U838" s="12">
        <f t="shared" si="54"/>
        <v>50</v>
      </c>
      <c r="V838" s="12">
        <f t="shared" si="55"/>
        <v>25</v>
      </c>
      <c r="W838" s="12">
        <f t="shared" ref="W838:W901" si="56">U838/V838^2</f>
        <v>0.08</v>
      </c>
      <c r="X838" s="12">
        <f t="shared" ref="X838:X901" si="57">1/V838^2</f>
        <v>1.6000000000000001E-3</v>
      </c>
      <c r="AA838" s="12"/>
      <c r="AC838" s="12" t="s">
        <v>179</v>
      </c>
      <c r="AD838" s="12" t="s">
        <v>295</v>
      </c>
      <c r="AE838" s="12" t="s">
        <v>518</v>
      </c>
      <c r="AF838" s="12" t="s">
        <v>519</v>
      </c>
      <c r="AG838" s="12" t="s">
        <v>402</v>
      </c>
      <c r="AH838" s="12" t="s">
        <v>374</v>
      </c>
      <c r="AI838" s="12" t="s">
        <v>403</v>
      </c>
      <c r="AJ838" s="12" t="s">
        <v>376</v>
      </c>
      <c r="AK838" s="12" t="s">
        <v>368</v>
      </c>
      <c r="AL838" s="12">
        <v>14</v>
      </c>
      <c r="AM838" s="12" t="s">
        <v>347</v>
      </c>
      <c r="AN838" s="12" t="s">
        <v>458</v>
      </c>
    </row>
    <row r="839" spans="1:40" ht="15" customHeight="1" x14ac:dyDescent="0.25">
      <c r="A839" s="12">
        <v>132770020</v>
      </c>
      <c r="B839" s="15" t="s">
        <v>580</v>
      </c>
      <c r="C839" s="12" t="s">
        <v>583</v>
      </c>
      <c r="D839" s="12" t="s">
        <v>161</v>
      </c>
      <c r="E839" s="12" t="s">
        <v>51</v>
      </c>
      <c r="F839" s="10" t="s">
        <v>190</v>
      </c>
      <c r="G839" s="17" t="s">
        <v>295</v>
      </c>
      <c r="H839" s="10" t="s">
        <v>35</v>
      </c>
      <c r="K839" s="15" t="s">
        <v>239</v>
      </c>
      <c r="L839" s="12">
        <v>45.431229299999998</v>
      </c>
      <c r="M839" s="12">
        <v>2.1000261999999998</v>
      </c>
      <c r="N839" s="11">
        <v>41428</v>
      </c>
      <c r="O839" s="6" t="s">
        <v>18</v>
      </c>
      <c r="P839" s="29">
        <v>53.9</v>
      </c>
      <c r="Q839" s="54" t="s">
        <v>161</v>
      </c>
      <c r="R839" s="12" t="s">
        <v>11</v>
      </c>
      <c r="S839" s="16" t="s">
        <v>601</v>
      </c>
      <c r="T839" s="53" t="s">
        <v>161</v>
      </c>
      <c r="U839" s="12">
        <f t="shared" si="54"/>
        <v>53.9</v>
      </c>
      <c r="V839" s="12">
        <f t="shared" si="55"/>
        <v>26.95</v>
      </c>
      <c r="W839" s="12">
        <f t="shared" si="56"/>
        <v>7.4211502782931357E-2</v>
      </c>
      <c r="X839" s="12">
        <f t="shared" si="57"/>
        <v>1.3768367863252571E-3</v>
      </c>
      <c r="AA839" s="12"/>
      <c r="AC839" s="12" t="s">
        <v>179</v>
      </c>
      <c r="AD839" s="12" t="s">
        <v>295</v>
      </c>
      <c r="AE839" s="12" t="s">
        <v>518</v>
      </c>
      <c r="AF839" s="12" t="s">
        <v>519</v>
      </c>
      <c r="AG839" s="12" t="s">
        <v>402</v>
      </c>
      <c r="AH839" s="12" t="s">
        <v>374</v>
      </c>
      <c r="AI839" s="12" t="s">
        <v>403</v>
      </c>
      <c r="AJ839" s="12" t="s">
        <v>376</v>
      </c>
      <c r="AK839" s="12" t="s">
        <v>368</v>
      </c>
      <c r="AL839" s="12">
        <v>14</v>
      </c>
      <c r="AM839" s="12" t="s">
        <v>347</v>
      </c>
      <c r="AN839" s="12" t="s">
        <v>458</v>
      </c>
    </row>
    <row r="840" spans="1:40" ht="15" customHeight="1" x14ac:dyDescent="0.25">
      <c r="A840" s="12">
        <v>132770020</v>
      </c>
      <c r="B840" s="15" t="s">
        <v>580</v>
      </c>
      <c r="C840" s="12" t="s">
        <v>583</v>
      </c>
      <c r="D840" s="12" t="s">
        <v>161</v>
      </c>
      <c r="E840" s="12" t="s">
        <v>51</v>
      </c>
      <c r="F840" s="10" t="s">
        <v>190</v>
      </c>
      <c r="G840" s="17" t="s">
        <v>295</v>
      </c>
      <c r="H840" s="10" t="s">
        <v>35</v>
      </c>
      <c r="K840" s="15" t="s">
        <v>239</v>
      </c>
      <c r="L840" s="12">
        <v>45.431229299999998</v>
      </c>
      <c r="M840" s="12">
        <v>2.1000261999999998</v>
      </c>
      <c r="N840" s="11">
        <v>41428</v>
      </c>
      <c r="O840" s="6" t="s">
        <v>157</v>
      </c>
      <c r="P840" s="29">
        <v>66.8</v>
      </c>
      <c r="Q840" s="54" t="s">
        <v>161</v>
      </c>
      <c r="R840" s="12" t="s">
        <v>11</v>
      </c>
      <c r="S840" s="16" t="s">
        <v>601</v>
      </c>
      <c r="T840" s="53" t="s">
        <v>161</v>
      </c>
      <c r="U840" s="12">
        <f t="shared" si="54"/>
        <v>66.8</v>
      </c>
      <c r="V840" s="12">
        <f t="shared" si="55"/>
        <v>33.4</v>
      </c>
      <c r="W840" s="12">
        <f t="shared" si="56"/>
        <v>5.9880239520958084E-2</v>
      </c>
      <c r="X840" s="12">
        <f t="shared" si="57"/>
        <v>8.964107712718277E-4</v>
      </c>
      <c r="AA840" s="12"/>
      <c r="AC840" s="12" t="s">
        <v>179</v>
      </c>
      <c r="AD840" s="12" t="s">
        <v>295</v>
      </c>
      <c r="AE840" s="12" t="s">
        <v>518</v>
      </c>
      <c r="AF840" s="12" t="s">
        <v>519</v>
      </c>
      <c r="AG840" s="12" t="s">
        <v>402</v>
      </c>
      <c r="AH840" s="12" t="s">
        <v>374</v>
      </c>
      <c r="AI840" s="12" t="s">
        <v>403</v>
      </c>
      <c r="AJ840" s="12" t="s">
        <v>376</v>
      </c>
      <c r="AK840" s="12" t="s">
        <v>368</v>
      </c>
      <c r="AL840" s="12">
        <v>14</v>
      </c>
      <c r="AM840" s="12" t="s">
        <v>347</v>
      </c>
      <c r="AN840" s="12" t="s">
        <v>458</v>
      </c>
    </row>
    <row r="841" spans="1:40" ht="15" customHeight="1" x14ac:dyDescent="0.25">
      <c r="A841" s="12">
        <v>132770020</v>
      </c>
      <c r="B841" s="15" t="s">
        <v>580</v>
      </c>
      <c r="C841" s="12" t="s">
        <v>583</v>
      </c>
      <c r="D841" s="12" t="s">
        <v>161</v>
      </c>
      <c r="E841" s="12" t="s">
        <v>51</v>
      </c>
      <c r="F841" s="10" t="s">
        <v>190</v>
      </c>
      <c r="G841" s="17" t="s">
        <v>295</v>
      </c>
      <c r="H841" s="10" t="s">
        <v>35</v>
      </c>
      <c r="K841" s="15" t="s">
        <v>239</v>
      </c>
      <c r="L841" s="12">
        <v>45.431229299999998</v>
      </c>
      <c r="M841" s="12">
        <v>2.1000261999999998</v>
      </c>
      <c r="N841" s="11">
        <v>41428</v>
      </c>
      <c r="O841" s="6" t="s">
        <v>52</v>
      </c>
      <c r="P841" s="29">
        <v>80.313418217433892</v>
      </c>
      <c r="Q841" s="54" t="s">
        <v>161</v>
      </c>
      <c r="R841" s="12" t="s">
        <v>53</v>
      </c>
      <c r="S841" s="16" t="s">
        <v>601</v>
      </c>
      <c r="T841" s="53" t="s">
        <v>161</v>
      </c>
      <c r="U841" s="12">
        <f t="shared" si="54"/>
        <v>80.313418217433892</v>
      </c>
      <c r="V841" s="12">
        <f t="shared" si="55"/>
        <v>40.156709108716946</v>
      </c>
      <c r="W841" s="12">
        <f t="shared" si="56"/>
        <v>4.980487804878049E-2</v>
      </c>
      <c r="X841" s="12">
        <f t="shared" si="57"/>
        <v>6.2013146936347409E-4</v>
      </c>
      <c r="AA841" s="12"/>
      <c r="AC841" s="12" t="s">
        <v>181</v>
      </c>
      <c r="AD841" s="12" t="s">
        <v>295</v>
      </c>
      <c r="AE841" s="12" t="s">
        <v>518</v>
      </c>
      <c r="AF841" s="12" t="s">
        <v>519</v>
      </c>
      <c r="AG841" s="12" t="s">
        <v>402</v>
      </c>
      <c r="AH841" s="12" t="s">
        <v>374</v>
      </c>
      <c r="AI841" s="12" t="s">
        <v>403</v>
      </c>
      <c r="AJ841" s="12" t="s">
        <v>376</v>
      </c>
      <c r="AK841" s="12" t="s">
        <v>368</v>
      </c>
      <c r="AL841" s="12">
        <v>14</v>
      </c>
      <c r="AM841" s="12" t="s">
        <v>347</v>
      </c>
      <c r="AN841" s="12" t="s">
        <v>458</v>
      </c>
    </row>
    <row r="842" spans="1:40" ht="15" customHeight="1" x14ac:dyDescent="0.25">
      <c r="A842" s="12">
        <v>132770020</v>
      </c>
      <c r="B842" s="15" t="s">
        <v>580</v>
      </c>
      <c r="C842" s="12" t="s">
        <v>583</v>
      </c>
      <c r="D842" s="12" t="s">
        <v>161</v>
      </c>
      <c r="E842" s="12" t="s">
        <v>51</v>
      </c>
      <c r="F842" s="10" t="s">
        <v>190</v>
      </c>
      <c r="G842" s="17" t="s">
        <v>295</v>
      </c>
      <c r="H842" s="10" t="s">
        <v>35</v>
      </c>
      <c r="K842" s="15" t="s">
        <v>239</v>
      </c>
      <c r="L842" s="12">
        <v>45.431229299999998</v>
      </c>
      <c r="M842" s="12">
        <v>2.1000261999999998</v>
      </c>
      <c r="N842" s="11">
        <v>41428</v>
      </c>
      <c r="O842" s="6" t="s">
        <v>52</v>
      </c>
      <c r="P842" s="29">
        <v>90.816901408450704</v>
      </c>
      <c r="Q842" s="54" t="s">
        <v>161</v>
      </c>
      <c r="R842" s="12" t="s">
        <v>53</v>
      </c>
      <c r="S842" s="16" t="s">
        <v>601</v>
      </c>
      <c r="T842" s="53" t="s">
        <v>161</v>
      </c>
      <c r="U842" s="12">
        <f t="shared" si="54"/>
        <v>90.816901408450704</v>
      </c>
      <c r="V842" s="12">
        <f t="shared" si="55"/>
        <v>45.408450704225352</v>
      </c>
      <c r="W842" s="12">
        <f t="shared" si="56"/>
        <v>4.4044665012406954E-2</v>
      </c>
      <c r="X842" s="12">
        <f t="shared" si="57"/>
        <v>4.8498312901378623E-4</v>
      </c>
      <c r="AA842" s="12"/>
      <c r="AC842" s="12" t="s">
        <v>181</v>
      </c>
      <c r="AD842" s="12" t="s">
        <v>295</v>
      </c>
      <c r="AE842" s="12" t="s">
        <v>518</v>
      </c>
      <c r="AF842" s="12" t="s">
        <v>519</v>
      </c>
      <c r="AG842" s="12" t="s">
        <v>402</v>
      </c>
      <c r="AH842" s="12" t="s">
        <v>374</v>
      </c>
      <c r="AI842" s="12" t="s">
        <v>403</v>
      </c>
      <c r="AJ842" s="12" t="s">
        <v>376</v>
      </c>
      <c r="AK842" s="12" t="s">
        <v>368</v>
      </c>
      <c r="AL842" s="12">
        <v>14</v>
      </c>
      <c r="AM842" s="12" t="s">
        <v>347</v>
      </c>
      <c r="AN842" s="12" t="s">
        <v>458</v>
      </c>
    </row>
    <row r="843" spans="1:40" ht="15" customHeight="1" x14ac:dyDescent="0.25">
      <c r="A843" s="12">
        <v>132770020</v>
      </c>
      <c r="B843" s="15" t="s">
        <v>580</v>
      </c>
      <c r="C843" s="12" t="s">
        <v>583</v>
      </c>
      <c r="D843" s="12" t="s">
        <v>161</v>
      </c>
      <c r="E843" s="12" t="s">
        <v>164</v>
      </c>
      <c r="F843" s="10" t="s">
        <v>190</v>
      </c>
      <c r="G843" s="17" t="s">
        <v>295</v>
      </c>
      <c r="H843" s="10" t="s">
        <v>35</v>
      </c>
      <c r="K843" s="15" t="s">
        <v>239</v>
      </c>
      <c r="L843" s="12">
        <v>45.431229299999998</v>
      </c>
      <c r="M843" s="12">
        <v>2.1000261999999998</v>
      </c>
      <c r="N843" s="11">
        <v>41428</v>
      </c>
      <c r="O843" s="6" t="s">
        <v>163</v>
      </c>
      <c r="P843" s="29">
        <v>102.10000000000001</v>
      </c>
      <c r="Q843" s="54" t="s">
        <v>161</v>
      </c>
      <c r="R843" s="12" t="s">
        <v>148</v>
      </c>
      <c r="S843" s="16" t="s">
        <v>601</v>
      </c>
      <c r="T843" s="53" t="s">
        <v>161</v>
      </c>
      <c r="U843" s="12">
        <f t="shared" si="54"/>
        <v>102.10000000000001</v>
      </c>
      <c r="V843" s="12">
        <f t="shared" si="55"/>
        <v>51.050000000000004</v>
      </c>
      <c r="W843" s="12">
        <f t="shared" si="56"/>
        <v>3.9177277179236039E-2</v>
      </c>
      <c r="X843" s="12">
        <f t="shared" si="57"/>
        <v>3.8371476179467227E-4</v>
      </c>
      <c r="AA843" s="12"/>
      <c r="AC843" s="12" t="s">
        <v>180</v>
      </c>
      <c r="AD843" s="12" t="s">
        <v>295</v>
      </c>
      <c r="AE843" s="12" t="s">
        <v>518</v>
      </c>
      <c r="AF843" s="12" t="s">
        <v>519</v>
      </c>
      <c r="AG843" s="12" t="s">
        <v>402</v>
      </c>
      <c r="AH843" s="12" t="s">
        <v>374</v>
      </c>
      <c r="AI843" s="12" t="s">
        <v>403</v>
      </c>
      <c r="AJ843" s="12" t="s">
        <v>376</v>
      </c>
      <c r="AK843" s="12" t="s">
        <v>368</v>
      </c>
      <c r="AL843" s="12">
        <v>14</v>
      </c>
      <c r="AM843" s="12" t="s">
        <v>347</v>
      </c>
      <c r="AN843" s="12" t="s">
        <v>458</v>
      </c>
    </row>
    <row r="844" spans="1:40" ht="15" customHeight="1" x14ac:dyDescent="0.25">
      <c r="A844" s="12">
        <v>132770020</v>
      </c>
      <c r="B844" s="15" t="s">
        <v>580</v>
      </c>
      <c r="C844" s="12" t="s">
        <v>583</v>
      </c>
      <c r="D844" s="12" t="s">
        <v>161</v>
      </c>
      <c r="E844" s="12" t="s">
        <v>66</v>
      </c>
      <c r="F844" s="10" t="s">
        <v>190</v>
      </c>
      <c r="G844" s="17" t="s">
        <v>295</v>
      </c>
      <c r="H844" s="10" t="s">
        <v>35</v>
      </c>
      <c r="K844" s="15" t="s">
        <v>239</v>
      </c>
      <c r="L844" s="12">
        <v>45.431229299999998</v>
      </c>
      <c r="M844" s="12">
        <v>2.1000261999999998</v>
      </c>
      <c r="N844" s="11">
        <v>41428</v>
      </c>
      <c r="O844" s="6" t="s">
        <v>52</v>
      </c>
      <c r="P844" s="29">
        <v>137.42071881606802</v>
      </c>
      <c r="Q844" s="54" t="s">
        <v>161</v>
      </c>
      <c r="R844" s="12" t="s">
        <v>165</v>
      </c>
      <c r="S844" s="16" t="s">
        <v>601</v>
      </c>
      <c r="T844" s="53" t="s">
        <v>161</v>
      </c>
      <c r="U844" s="12">
        <f t="shared" si="54"/>
        <v>137.42071881606802</v>
      </c>
      <c r="V844" s="12">
        <f t="shared" si="55"/>
        <v>68.710359408034009</v>
      </c>
      <c r="W844" s="12">
        <f t="shared" si="56"/>
        <v>2.910769230769223E-2</v>
      </c>
      <c r="X844" s="12">
        <f t="shared" si="57"/>
        <v>2.1181443786982135E-4</v>
      </c>
      <c r="AA844" s="12"/>
      <c r="AC844" s="12" t="s">
        <v>181</v>
      </c>
      <c r="AD844" s="12" t="s">
        <v>295</v>
      </c>
      <c r="AE844" s="12" t="s">
        <v>518</v>
      </c>
      <c r="AF844" s="12" t="s">
        <v>519</v>
      </c>
      <c r="AG844" s="12" t="s">
        <v>402</v>
      </c>
      <c r="AH844" s="12" t="s">
        <v>374</v>
      </c>
      <c r="AI844" s="12" t="s">
        <v>403</v>
      </c>
      <c r="AJ844" s="12" t="s">
        <v>376</v>
      </c>
      <c r="AK844" s="12" t="s">
        <v>368</v>
      </c>
      <c r="AL844" s="12">
        <v>14</v>
      </c>
      <c r="AM844" s="12" t="s">
        <v>347</v>
      </c>
      <c r="AN844" s="12" t="s">
        <v>458</v>
      </c>
    </row>
    <row r="845" spans="1:40" ht="15" customHeight="1" x14ac:dyDescent="0.25">
      <c r="A845" s="12">
        <v>132770020</v>
      </c>
      <c r="B845" s="15" t="s">
        <v>580</v>
      </c>
      <c r="C845" s="12" t="s">
        <v>583</v>
      </c>
      <c r="D845" s="12" t="s">
        <v>161</v>
      </c>
      <c r="E845" s="12" t="s">
        <v>51</v>
      </c>
      <c r="F845" s="10" t="s">
        <v>190</v>
      </c>
      <c r="G845" s="17" t="s">
        <v>295</v>
      </c>
      <c r="H845" s="10" t="s">
        <v>35</v>
      </c>
      <c r="K845" s="15" t="s">
        <v>239</v>
      </c>
      <c r="L845" s="12">
        <v>45.431229299999998</v>
      </c>
      <c r="M845" s="12">
        <v>2.1000261999999998</v>
      </c>
      <c r="N845" s="11">
        <v>41428</v>
      </c>
      <c r="O845" s="6" t="s">
        <v>20</v>
      </c>
      <c r="P845" s="29">
        <v>153</v>
      </c>
      <c r="Q845" s="54" t="s">
        <v>161</v>
      </c>
      <c r="R845" s="12" t="s">
        <v>11</v>
      </c>
      <c r="S845" s="16" t="s">
        <v>601</v>
      </c>
      <c r="T845" s="53" t="s">
        <v>161</v>
      </c>
      <c r="U845" s="12">
        <f t="shared" si="54"/>
        <v>153</v>
      </c>
      <c r="V845" s="12">
        <f t="shared" si="55"/>
        <v>76.5</v>
      </c>
      <c r="W845" s="12">
        <f t="shared" si="56"/>
        <v>2.6143790849673203E-2</v>
      </c>
      <c r="X845" s="12">
        <f t="shared" si="57"/>
        <v>1.7087444999786406E-4</v>
      </c>
      <c r="AA845" s="12"/>
      <c r="AC845" s="12" t="s">
        <v>179</v>
      </c>
      <c r="AD845" s="12" t="s">
        <v>295</v>
      </c>
      <c r="AE845" s="12" t="s">
        <v>518</v>
      </c>
      <c r="AF845" s="12" t="s">
        <v>519</v>
      </c>
      <c r="AG845" s="12" t="s">
        <v>402</v>
      </c>
      <c r="AH845" s="12" t="s">
        <v>374</v>
      </c>
      <c r="AI845" s="12" t="s">
        <v>403</v>
      </c>
      <c r="AJ845" s="12" t="s">
        <v>376</v>
      </c>
      <c r="AK845" s="12" t="s">
        <v>368</v>
      </c>
      <c r="AL845" s="12">
        <v>14</v>
      </c>
      <c r="AM845" s="12" t="s">
        <v>347</v>
      </c>
      <c r="AN845" s="12" t="s">
        <v>458</v>
      </c>
    </row>
    <row r="846" spans="1:40" ht="15" customHeight="1" x14ac:dyDescent="0.25">
      <c r="A846" s="12">
        <v>132770020</v>
      </c>
      <c r="B846" s="15" t="s">
        <v>580</v>
      </c>
      <c r="C846" s="12" t="s">
        <v>583</v>
      </c>
      <c r="D846" s="12" t="s">
        <v>161</v>
      </c>
      <c r="E846" s="12" t="s">
        <v>51</v>
      </c>
      <c r="F846" s="10" t="s">
        <v>190</v>
      </c>
      <c r="G846" s="17" t="s">
        <v>295</v>
      </c>
      <c r="H846" s="10" t="s">
        <v>35</v>
      </c>
      <c r="K846" s="15" t="s">
        <v>239</v>
      </c>
      <c r="L846" s="12">
        <v>45.431229299999998</v>
      </c>
      <c r="M846" s="12">
        <v>2.1000261999999998</v>
      </c>
      <c r="N846" s="11">
        <v>41428</v>
      </c>
      <c r="O846" s="6" t="s">
        <v>16</v>
      </c>
      <c r="P846" s="29">
        <v>176</v>
      </c>
      <c r="Q846" s="54" t="s">
        <v>161</v>
      </c>
      <c r="R846" s="12" t="s">
        <v>11</v>
      </c>
      <c r="S846" s="16" t="s">
        <v>601</v>
      </c>
      <c r="T846" s="53" t="s">
        <v>161</v>
      </c>
      <c r="U846" s="12">
        <f t="shared" si="54"/>
        <v>176</v>
      </c>
      <c r="V846" s="12">
        <f t="shared" si="55"/>
        <v>88</v>
      </c>
      <c r="W846" s="12">
        <f t="shared" si="56"/>
        <v>2.2727272727272728E-2</v>
      </c>
      <c r="X846" s="12">
        <f t="shared" si="57"/>
        <v>1.2913223140495868E-4</v>
      </c>
      <c r="AA846" s="12"/>
      <c r="AC846" s="12" t="s">
        <v>179</v>
      </c>
      <c r="AD846" s="12" t="s">
        <v>295</v>
      </c>
      <c r="AE846" s="12" t="s">
        <v>518</v>
      </c>
      <c r="AF846" s="12" t="s">
        <v>519</v>
      </c>
      <c r="AG846" s="12" t="s">
        <v>402</v>
      </c>
      <c r="AH846" s="12" t="s">
        <v>374</v>
      </c>
      <c r="AI846" s="12" t="s">
        <v>403</v>
      </c>
      <c r="AJ846" s="12" t="s">
        <v>376</v>
      </c>
      <c r="AK846" s="12" t="s">
        <v>368</v>
      </c>
      <c r="AL846" s="12">
        <v>14</v>
      </c>
      <c r="AM846" s="12" t="s">
        <v>347</v>
      </c>
      <c r="AN846" s="12" t="s">
        <v>458</v>
      </c>
    </row>
    <row r="847" spans="1:40" ht="15" customHeight="1" x14ac:dyDescent="0.25">
      <c r="A847" s="12">
        <v>132770020</v>
      </c>
      <c r="B847" s="15" t="s">
        <v>580</v>
      </c>
      <c r="C847" s="12" t="s">
        <v>583</v>
      </c>
      <c r="D847" s="12" t="s">
        <v>161</v>
      </c>
      <c r="E847" s="12" t="s">
        <v>51</v>
      </c>
      <c r="F847" s="10" t="s">
        <v>190</v>
      </c>
      <c r="G847" s="17" t="s">
        <v>295</v>
      </c>
      <c r="H847" s="10" t="s">
        <v>35</v>
      </c>
      <c r="K847" s="15" t="s">
        <v>239</v>
      </c>
      <c r="L847" s="12">
        <v>45.431229299999998</v>
      </c>
      <c r="M847" s="12">
        <v>2.1000261999999998</v>
      </c>
      <c r="N847" s="11">
        <v>41428</v>
      </c>
      <c r="O847" s="6" t="s">
        <v>54</v>
      </c>
      <c r="P847" s="29">
        <v>472</v>
      </c>
      <c r="Q847" s="54" t="s">
        <v>161</v>
      </c>
      <c r="R847" s="12" t="s">
        <v>11</v>
      </c>
      <c r="S847" s="16" t="s">
        <v>601</v>
      </c>
      <c r="T847" s="53" t="s">
        <v>161</v>
      </c>
      <c r="U847" s="12">
        <f t="shared" si="54"/>
        <v>472</v>
      </c>
      <c r="V847" s="12">
        <f t="shared" si="55"/>
        <v>236</v>
      </c>
      <c r="W847" s="12">
        <f t="shared" si="56"/>
        <v>8.4745762711864406E-3</v>
      </c>
      <c r="X847" s="12">
        <f t="shared" si="57"/>
        <v>1.795461074403907E-5</v>
      </c>
      <c r="AA847" s="12"/>
      <c r="AC847" s="12" t="s">
        <v>179</v>
      </c>
      <c r="AD847" s="12" t="s">
        <v>295</v>
      </c>
      <c r="AE847" s="12" t="s">
        <v>518</v>
      </c>
      <c r="AF847" s="12" t="s">
        <v>519</v>
      </c>
      <c r="AG847" s="12" t="s">
        <v>402</v>
      </c>
      <c r="AH847" s="12" t="s">
        <v>374</v>
      </c>
      <c r="AI847" s="12" t="s">
        <v>403</v>
      </c>
      <c r="AJ847" s="12" t="s">
        <v>376</v>
      </c>
      <c r="AK847" s="12" t="s">
        <v>368</v>
      </c>
      <c r="AL847" s="12">
        <v>14</v>
      </c>
      <c r="AM847" s="12" t="s">
        <v>347</v>
      </c>
      <c r="AN847" s="12" t="s">
        <v>458</v>
      </c>
    </row>
    <row r="848" spans="1:40" ht="15" customHeight="1" x14ac:dyDescent="0.25">
      <c r="A848" s="12">
        <v>132770020</v>
      </c>
      <c r="B848" s="15" t="s">
        <v>580</v>
      </c>
      <c r="C848" s="12" t="s">
        <v>583</v>
      </c>
      <c r="D848" s="12" t="s">
        <v>161</v>
      </c>
      <c r="E848" s="12" t="s">
        <v>51</v>
      </c>
      <c r="F848" s="10" t="s">
        <v>190</v>
      </c>
      <c r="G848" s="17" t="s">
        <v>295</v>
      </c>
      <c r="H848" s="10" t="s">
        <v>35</v>
      </c>
      <c r="K848" s="15" t="s">
        <v>239</v>
      </c>
      <c r="L848" s="12">
        <v>45.431229299999998</v>
      </c>
      <c r="M848" s="12">
        <v>2.1000261999999998</v>
      </c>
      <c r="N848" s="11">
        <v>41428</v>
      </c>
      <c r="O848" s="6" t="s">
        <v>65</v>
      </c>
      <c r="P848" s="29">
        <v>815</v>
      </c>
      <c r="Q848" s="54" t="s">
        <v>161</v>
      </c>
      <c r="R848" s="12" t="s">
        <v>11</v>
      </c>
      <c r="S848" s="16" t="s">
        <v>601</v>
      </c>
      <c r="T848" s="53" t="s">
        <v>161</v>
      </c>
      <c r="U848" s="12">
        <f t="shared" si="54"/>
        <v>815</v>
      </c>
      <c r="V848" s="12">
        <f t="shared" si="55"/>
        <v>407.5</v>
      </c>
      <c r="W848" s="12">
        <f t="shared" si="56"/>
        <v>4.9079754601226997E-3</v>
      </c>
      <c r="X848" s="12">
        <f t="shared" si="57"/>
        <v>6.0220557792916556E-6</v>
      </c>
      <c r="AA848" s="12"/>
      <c r="AC848" s="12" t="s">
        <v>179</v>
      </c>
      <c r="AD848" s="12" t="s">
        <v>295</v>
      </c>
      <c r="AE848" s="12" t="s">
        <v>518</v>
      </c>
      <c r="AF848" s="12" t="s">
        <v>519</v>
      </c>
      <c r="AG848" s="12" t="s">
        <v>402</v>
      </c>
      <c r="AH848" s="12" t="s">
        <v>374</v>
      </c>
      <c r="AI848" s="12" t="s">
        <v>403</v>
      </c>
      <c r="AJ848" s="12" t="s">
        <v>376</v>
      </c>
      <c r="AK848" s="12" t="s">
        <v>368</v>
      </c>
      <c r="AL848" s="12">
        <v>14</v>
      </c>
      <c r="AM848" s="12" t="s">
        <v>347</v>
      </c>
      <c r="AN848" s="12" t="s">
        <v>458</v>
      </c>
    </row>
    <row r="849" spans="1:40" ht="15" customHeight="1" x14ac:dyDescent="0.25">
      <c r="A849" s="12">
        <v>132770020</v>
      </c>
      <c r="B849" s="15" t="s">
        <v>580</v>
      </c>
      <c r="C849" s="12" t="s">
        <v>583</v>
      </c>
      <c r="D849" s="12" t="s">
        <v>161</v>
      </c>
      <c r="E849" s="12" t="s">
        <v>164</v>
      </c>
      <c r="F849" s="10" t="s">
        <v>190</v>
      </c>
      <c r="G849" s="17" t="s">
        <v>295</v>
      </c>
      <c r="H849" s="10" t="s">
        <v>35</v>
      </c>
      <c r="K849" s="15" t="s">
        <v>239</v>
      </c>
      <c r="L849" s="12">
        <v>45.431229299999998</v>
      </c>
      <c r="M849" s="12">
        <v>2.1000261999999998</v>
      </c>
      <c r="N849" s="11">
        <v>41428</v>
      </c>
      <c r="O849" s="6" t="s">
        <v>163</v>
      </c>
      <c r="P849" s="29">
        <v>887.5</v>
      </c>
      <c r="Q849" s="54" t="s">
        <v>161</v>
      </c>
      <c r="R849" s="12" t="s">
        <v>148</v>
      </c>
      <c r="S849" s="16" t="s">
        <v>601</v>
      </c>
      <c r="T849" s="53" t="s">
        <v>161</v>
      </c>
      <c r="U849" s="12">
        <f t="shared" si="54"/>
        <v>887.5</v>
      </c>
      <c r="V849" s="12">
        <f t="shared" si="55"/>
        <v>443.75</v>
      </c>
      <c r="W849" s="12">
        <f t="shared" si="56"/>
        <v>4.507042253521127E-3</v>
      </c>
      <c r="X849" s="12">
        <f t="shared" si="57"/>
        <v>5.0783574687561995E-6</v>
      </c>
      <c r="AA849" s="12"/>
      <c r="AC849" s="12" t="s">
        <v>180</v>
      </c>
      <c r="AD849" s="12" t="s">
        <v>295</v>
      </c>
      <c r="AE849" s="12" t="s">
        <v>518</v>
      </c>
      <c r="AF849" s="12" t="s">
        <v>519</v>
      </c>
      <c r="AG849" s="12" t="s">
        <v>402</v>
      </c>
      <c r="AH849" s="12" t="s">
        <v>374</v>
      </c>
      <c r="AI849" s="12" t="s">
        <v>403</v>
      </c>
      <c r="AJ849" s="12" t="s">
        <v>376</v>
      </c>
      <c r="AK849" s="12" t="s">
        <v>368</v>
      </c>
      <c r="AL849" s="12">
        <v>14</v>
      </c>
      <c r="AM849" s="12" t="s">
        <v>347</v>
      </c>
      <c r="AN849" s="12" t="s">
        <v>458</v>
      </c>
    </row>
    <row r="850" spans="1:40" ht="15" customHeight="1" x14ac:dyDescent="0.25">
      <c r="A850" s="12">
        <v>132770020</v>
      </c>
      <c r="B850" s="15" t="s">
        <v>580</v>
      </c>
      <c r="C850" s="12" t="s">
        <v>583</v>
      </c>
      <c r="D850" s="12" t="s">
        <v>161</v>
      </c>
      <c r="E850" s="12" t="s">
        <v>51</v>
      </c>
      <c r="F850" s="10" t="s">
        <v>190</v>
      </c>
      <c r="G850" s="17" t="s">
        <v>295</v>
      </c>
      <c r="H850" s="10" t="s">
        <v>35</v>
      </c>
      <c r="K850" s="15" t="s">
        <v>239</v>
      </c>
      <c r="L850" s="12">
        <v>45.431229299999998</v>
      </c>
      <c r="M850" s="12">
        <v>2.1000261999999998</v>
      </c>
      <c r="N850" s="11">
        <v>41428</v>
      </c>
      <c r="O850" s="6" t="s">
        <v>14</v>
      </c>
      <c r="P850" s="29">
        <v>1330</v>
      </c>
      <c r="Q850" s="54" t="s">
        <v>161</v>
      </c>
      <c r="R850" s="12" t="s">
        <v>11</v>
      </c>
      <c r="S850" s="16" t="s">
        <v>601</v>
      </c>
      <c r="T850" s="53" t="s">
        <v>161</v>
      </c>
      <c r="U850" s="12">
        <f t="shared" si="54"/>
        <v>1330</v>
      </c>
      <c r="V850" s="12">
        <f t="shared" si="55"/>
        <v>665</v>
      </c>
      <c r="W850" s="12">
        <f t="shared" si="56"/>
        <v>3.0075187969924814E-3</v>
      </c>
      <c r="X850" s="12">
        <f t="shared" si="57"/>
        <v>2.2612923285657752E-6</v>
      </c>
      <c r="AA850" s="12"/>
      <c r="AC850" s="12" t="s">
        <v>179</v>
      </c>
      <c r="AD850" s="12" t="s">
        <v>295</v>
      </c>
      <c r="AE850" s="12" t="s">
        <v>518</v>
      </c>
      <c r="AF850" s="12" t="s">
        <v>519</v>
      </c>
      <c r="AG850" s="12" t="s">
        <v>402</v>
      </c>
      <c r="AH850" s="12" t="s">
        <v>374</v>
      </c>
      <c r="AI850" s="12" t="s">
        <v>403</v>
      </c>
      <c r="AJ850" s="12" t="s">
        <v>376</v>
      </c>
      <c r="AK850" s="12" t="s">
        <v>368</v>
      </c>
      <c r="AL850" s="12">
        <v>14</v>
      </c>
      <c r="AM850" s="12" t="s">
        <v>347</v>
      </c>
      <c r="AN850" s="12" t="s">
        <v>458</v>
      </c>
    </row>
    <row r="851" spans="1:40" ht="15" customHeight="1" x14ac:dyDescent="0.25">
      <c r="A851" s="12">
        <v>132770020</v>
      </c>
      <c r="B851" s="15" t="s">
        <v>580</v>
      </c>
      <c r="C851" s="12" t="s">
        <v>583</v>
      </c>
      <c r="D851" s="12" t="s">
        <v>161</v>
      </c>
      <c r="E851" s="12" t="s">
        <v>51</v>
      </c>
      <c r="F851" s="10" t="s">
        <v>190</v>
      </c>
      <c r="G851" s="17" t="s">
        <v>295</v>
      </c>
      <c r="H851" s="10" t="s">
        <v>35</v>
      </c>
      <c r="K851" s="15" t="s">
        <v>239</v>
      </c>
      <c r="L851" s="12">
        <v>45.431229299999998</v>
      </c>
      <c r="M851" s="12">
        <v>2.1000261999999998</v>
      </c>
      <c r="N851" s="11">
        <v>41428</v>
      </c>
      <c r="O851" s="6" t="s">
        <v>10</v>
      </c>
      <c r="P851" s="29">
        <v>1390</v>
      </c>
      <c r="Q851" s="12">
        <v>224.346</v>
      </c>
      <c r="R851" s="12" t="s">
        <v>11</v>
      </c>
      <c r="S851" s="48" t="s">
        <v>161</v>
      </c>
      <c r="T851" s="53" t="s">
        <v>161</v>
      </c>
      <c r="U851" s="12">
        <f t="shared" si="54"/>
        <v>1390</v>
      </c>
      <c r="V851" s="12">
        <f t="shared" si="55"/>
        <v>224.346</v>
      </c>
      <c r="W851" s="12">
        <f t="shared" si="56"/>
        <v>2.7617104227094961E-2</v>
      </c>
      <c r="X851" s="12">
        <f t="shared" si="57"/>
        <v>1.9868420307262563E-5</v>
      </c>
      <c r="AA851" s="12"/>
      <c r="AC851" s="12" t="s">
        <v>179</v>
      </c>
      <c r="AD851" s="12" t="s">
        <v>295</v>
      </c>
      <c r="AE851" s="12" t="s">
        <v>518</v>
      </c>
      <c r="AF851" s="12" t="s">
        <v>519</v>
      </c>
      <c r="AG851" s="12" t="s">
        <v>402</v>
      </c>
      <c r="AH851" s="12" t="s">
        <v>374</v>
      </c>
      <c r="AI851" s="12" t="s">
        <v>403</v>
      </c>
      <c r="AJ851" s="12" t="s">
        <v>376</v>
      </c>
      <c r="AK851" s="12" t="s">
        <v>368</v>
      </c>
      <c r="AL851" s="12">
        <v>14</v>
      </c>
      <c r="AM851" s="12" t="s">
        <v>347</v>
      </c>
      <c r="AN851" s="12" t="s">
        <v>458</v>
      </c>
    </row>
    <row r="852" spans="1:40" ht="15" customHeight="1" x14ac:dyDescent="0.25">
      <c r="A852" s="12">
        <v>132770021</v>
      </c>
      <c r="B852" s="15" t="s">
        <v>580</v>
      </c>
      <c r="C852" s="12" t="s">
        <v>581</v>
      </c>
      <c r="D852" s="12" t="s">
        <v>161</v>
      </c>
      <c r="E852" s="15" t="s">
        <v>51</v>
      </c>
      <c r="F852" s="10" t="s">
        <v>190</v>
      </c>
      <c r="G852" s="17" t="s">
        <v>295</v>
      </c>
      <c r="H852" s="10" t="s">
        <v>35</v>
      </c>
      <c r="K852" s="15" t="s">
        <v>239</v>
      </c>
      <c r="L852" s="12">
        <v>45.431229299999998</v>
      </c>
      <c r="M852" s="12">
        <v>2.1000261999999998</v>
      </c>
      <c r="N852" s="11">
        <v>41428</v>
      </c>
      <c r="O852" s="6" t="s">
        <v>150</v>
      </c>
      <c r="P852" s="31">
        <v>2.2999999999999998</v>
      </c>
      <c r="Q852" s="54" t="s">
        <v>161</v>
      </c>
      <c r="R852" s="15" t="s">
        <v>11</v>
      </c>
      <c r="S852" s="16" t="s">
        <v>601</v>
      </c>
      <c r="T852" s="12" t="s">
        <v>570</v>
      </c>
      <c r="U852" s="12">
        <f t="shared" si="54"/>
        <v>2.2999999999999998</v>
      </c>
      <c r="V852" s="12">
        <f t="shared" si="55"/>
        <v>1.1499999999999999</v>
      </c>
      <c r="W852" s="12">
        <f t="shared" si="56"/>
        <v>1.7391304347826089</v>
      </c>
      <c r="X852" s="12">
        <f t="shared" si="57"/>
        <v>0.7561436672967865</v>
      </c>
      <c r="Y852" s="12">
        <v>9.1</v>
      </c>
      <c r="AA852" s="11"/>
      <c r="AB852" s="31">
        <v>133386</v>
      </c>
      <c r="AC852" s="12" t="s">
        <v>574</v>
      </c>
      <c r="AD852" s="12" t="s">
        <v>295</v>
      </c>
      <c r="AE852" s="12" t="s">
        <v>518</v>
      </c>
      <c r="AF852" s="12" t="s">
        <v>519</v>
      </c>
      <c r="AG852" s="12" t="s">
        <v>402</v>
      </c>
      <c r="AH852" s="12" t="s">
        <v>374</v>
      </c>
      <c r="AI852" s="12" t="s">
        <v>403</v>
      </c>
      <c r="AJ852" s="12" t="s">
        <v>376</v>
      </c>
      <c r="AK852" s="12" t="s">
        <v>368</v>
      </c>
      <c r="AL852" s="12">
        <v>14</v>
      </c>
      <c r="AM852" s="12" t="s">
        <v>347</v>
      </c>
      <c r="AN852" s="12" t="s">
        <v>458</v>
      </c>
    </row>
    <row r="853" spans="1:40" ht="15" customHeight="1" x14ac:dyDescent="0.25">
      <c r="A853" s="12">
        <v>132770021</v>
      </c>
      <c r="B853" s="15" t="s">
        <v>580</v>
      </c>
      <c r="C853" s="12" t="s">
        <v>581</v>
      </c>
      <c r="D853" s="12" t="s">
        <v>161</v>
      </c>
      <c r="E853" s="15" t="s">
        <v>51</v>
      </c>
      <c r="F853" s="10" t="s">
        <v>190</v>
      </c>
      <c r="G853" s="17" t="s">
        <v>295</v>
      </c>
      <c r="H853" s="10" t="s">
        <v>35</v>
      </c>
      <c r="K853" s="15" t="s">
        <v>239</v>
      </c>
      <c r="L853" s="12">
        <v>45.431229299999998</v>
      </c>
      <c r="M853" s="12">
        <v>2.1000261999999998</v>
      </c>
      <c r="N853" s="11">
        <v>41428</v>
      </c>
      <c r="O853" s="6" t="s">
        <v>57</v>
      </c>
      <c r="P853" s="31">
        <v>2.6</v>
      </c>
      <c r="Q853" s="54" t="s">
        <v>161</v>
      </c>
      <c r="R853" s="15" t="s">
        <v>11</v>
      </c>
      <c r="S853" s="16" t="s">
        <v>601</v>
      </c>
      <c r="T853" s="12" t="s">
        <v>570</v>
      </c>
      <c r="U853" s="12">
        <f t="shared" si="54"/>
        <v>2.6</v>
      </c>
      <c r="V853" s="12">
        <f t="shared" si="55"/>
        <v>1.3</v>
      </c>
      <c r="W853" s="12">
        <f t="shared" si="56"/>
        <v>1.5384615384615383</v>
      </c>
      <c r="X853" s="12">
        <f t="shared" si="57"/>
        <v>0.59171597633136086</v>
      </c>
      <c r="Y853" s="12">
        <v>9.1</v>
      </c>
      <c r="AA853" s="11"/>
      <c r="AB853" s="31">
        <v>133386</v>
      </c>
      <c r="AC853" s="12" t="s">
        <v>574</v>
      </c>
      <c r="AD853" s="12" t="s">
        <v>295</v>
      </c>
      <c r="AE853" s="12" t="s">
        <v>518</v>
      </c>
      <c r="AF853" s="12" t="s">
        <v>519</v>
      </c>
      <c r="AG853" s="12" t="s">
        <v>402</v>
      </c>
      <c r="AH853" s="12" t="s">
        <v>374</v>
      </c>
      <c r="AI853" s="12" t="s">
        <v>403</v>
      </c>
      <c r="AJ853" s="12" t="s">
        <v>376</v>
      </c>
      <c r="AK853" s="12" t="s">
        <v>368</v>
      </c>
      <c r="AL853" s="12">
        <v>14</v>
      </c>
      <c r="AM853" s="12" t="s">
        <v>347</v>
      </c>
      <c r="AN853" s="12" t="s">
        <v>458</v>
      </c>
    </row>
    <row r="854" spans="1:40" ht="15" customHeight="1" x14ac:dyDescent="0.25">
      <c r="A854" s="12">
        <v>132770021</v>
      </c>
      <c r="B854" s="15" t="s">
        <v>580</v>
      </c>
      <c r="C854" s="12" t="s">
        <v>581</v>
      </c>
      <c r="D854" s="12" t="s">
        <v>161</v>
      </c>
      <c r="E854" s="15" t="s">
        <v>51</v>
      </c>
      <c r="F854" s="10" t="s">
        <v>190</v>
      </c>
      <c r="G854" s="17" t="s">
        <v>295</v>
      </c>
      <c r="H854" s="10" t="s">
        <v>35</v>
      </c>
      <c r="K854" s="15" t="s">
        <v>239</v>
      </c>
      <c r="L854" s="12">
        <v>45.431229299999998</v>
      </c>
      <c r="M854" s="12">
        <v>2.1000261999999998</v>
      </c>
      <c r="N854" s="11">
        <v>41428</v>
      </c>
      <c r="O854" s="6" t="s">
        <v>152</v>
      </c>
      <c r="P854" s="31">
        <v>4</v>
      </c>
      <c r="Q854" s="54" t="s">
        <v>161</v>
      </c>
      <c r="R854" s="15" t="s">
        <v>11</v>
      </c>
      <c r="S854" s="16" t="s">
        <v>601</v>
      </c>
      <c r="T854" s="12" t="s">
        <v>570</v>
      </c>
      <c r="U854" s="12">
        <f t="shared" si="54"/>
        <v>4</v>
      </c>
      <c r="V854" s="12">
        <f t="shared" si="55"/>
        <v>2</v>
      </c>
      <c r="W854" s="12">
        <f t="shared" si="56"/>
        <v>1</v>
      </c>
      <c r="X854" s="12">
        <f t="shared" si="57"/>
        <v>0.25</v>
      </c>
      <c r="Y854" s="12">
        <v>9.1</v>
      </c>
      <c r="AA854" s="11"/>
      <c r="AB854" s="31">
        <v>133386</v>
      </c>
      <c r="AC854" s="12" t="s">
        <v>574</v>
      </c>
      <c r="AD854" s="12" t="s">
        <v>295</v>
      </c>
      <c r="AE854" s="12" t="s">
        <v>518</v>
      </c>
      <c r="AF854" s="12" t="s">
        <v>519</v>
      </c>
      <c r="AG854" s="12" t="s">
        <v>402</v>
      </c>
      <c r="AH854" s="12" t="s">
        <v>374</v>
      </c>
      <c r="AI854" s="12" t="s">
        <v>403</v>
      </c>
      <c r="AJ854" s="12" t="s">
        <v>376</v>
      </c>
      <c r="AK854" s="12" t="s">
        <v>368</v>
      </c>
      <c r="AL854" s="12">
        <v>14</v>
      </c>
      <c r="AM854" s="12" t="s">
        <v>347</v>
      </c>
      <c r="AN854" s="12" t="s">
        <v>458</v>
      </c>
    </row>
    <row r="855" spans="1:40" ht="15" customHeight="1" x14ac:dyDescent="0.25">
      <c r="A855" s="12">
        <v>132770021</v>
      </c>
      <c r="B855" s="15" t="s">
        <v>580</v>
      </c>
      <c r="C855" s="12" t="s">
        <v>581</v>
      </c>
      <c r="D855" s="12" t="s">
        <v>161</v>
      </c>
      <c r="E855" s="15" t="s">
        <v>51</v>
      </c>
      <c r="F855" s="10" t="s">
        <v>190</v>
      </c>
      <c r="G855" s="17" t="s">
        <v>295</v>
      </c>
      <c r="H855" s="10" t="s">
        <v>35</v>
      </c>
      <c r="K855" s="15" t="s">
        <v>239</v>
      </c>
      <c r="L855" s="12">
        <v>45.431229299999998</v>
      </c>
      <c r="M855" s="12">
        <v>2.1000261999999998</v>
      </c>
      <c r="N855" s="11">
        <v>41428</v>
      </c>
      <c r="O855" s="6" t="s">
        <v>61</v>
      </c>
      <c r="P855" s="31">
        <v>5</v>
      </c>
      <c r="Q855" s="54" t="s">
        <v>161</v>
      </c>
      <c r="R855" s="15" t="s">
        <v>11</v>
      </c>
      <c r="S855" s="16" t="s">
        <v>601</v>
      </c>
      <c r="T855" s="12" t="s">
        <v>570</v>
      </c>
      <c r="U855" s="12">
        <f t="shared" si="54"/>
        <v>5</v>
      </c>
      <c r="V855" s="12">
        <f t="shared" si="55"/>
        <v>2.5</v>
      </c>
      <c r="W855" s="12">
        <f t="shared" si="56"/>
        <v>0.8</v>
      </c>
      <c r="X855" s="12">
        <f t="shared" si="57"/>
        <v>0.16</v>
      </c>
      <c r="Y855" s="12">
        <v>9.1</v>
      </c>
      <c r="AA855" s="11"/>
      <c r="AB855" s="31">
        <v>133386</v>
      </c>
      <c r="AC855" s="12" t="s">
        <v>574</v>
      </c>
      <c r="AD855" s="12" t="s">
        <v>295</v>
      </c>
      <c r="AE855" s="12" t="s">
        <v>518</v>
      </c>
      <c r="AF855" s="12" t="s">
        <v>519</v>
      </c>
      <c r="AG855" s="12" t="s">
        <v>402</v>
      </c>
      <c r="AH855" s="12" t="s">
        <v>374</v>
      </c>
      <c r="AI855" s="12" t="s">
        <v>403</v>
      </c>
      <c r="AJ855" s="12" t="s">
        <v>376</v>
      </c>
      <c r="AK855" s="12" t="s">
        <v>368</v>
      </c>
      <c r="AL855" s="12">
        <v>14</v>
      </c>
      <c r="AM855" s="12" t="s">
        <v>347</v>
      </c>
      <c r="AN855" s="12" t="s">
        <v>458</v>
      </c>
    </row>
    <row r="856" spans="1:40" ht="15" customHeight="1" x14ac:dyDescent="0.25">
      <c r="A856" s="12">
        <v>132770021</v>
      </c>
      <c r="B856" s="15" t="s">
        <v>580</v>
      </c>
      <c r="C856" s="12" t="s">
        <v>581</v>
      </c>
      <c r="D856" s="12" t="s">
        <v>161</v>
      </c>
      <c r="E856" s="15" t="s">
        <v>51</v>
      </c>
      <c r="F856" s="10" t="s">
        <v>190</v>
      </c>
      <c r="G856" s="17" t="s">
        <v>295</v>
      </c>
      <c r="H856" s="10" t="s">
        <v>35</v>
      </c>
      <c r="K856" s="15" t="s">
        <v>239</v>
      </c>
      <c r="L856" s="12">
        <v>45.431229299999998</v>
      </c>
      <c r="M856" s="12">
        <v>2.1000261999999998</v>
      </c>
      <c r="N856" s="11">
        <v>41428</v>
      </c>
      <c r="O856" s="6" t="s">
        <v>56</v>
      </c>
      <c r="P856" s="31">
        <v>5</v>
      </c>
      <c r="Q856" s="54" t="s">
        <v>161</v>
      </c>
      <c r="R856" s="15" t="s">
        <v>11</v>
      </c>
      <c r="S856" s="16" t="s">
        <v>601</v>
      </c>
      <c r="T856" s="12" t="s">
        <v>570</v>
      </c>
      <c r="U856" s="12">
        <f t="shared" si="54"/>
        <v>5</v>
      </c>
      <c r="V856" s="12">
        <f t="shared" si="55"/>
        <v>2.5</v>
      </c>
      <c r="W856" s="12">
        <f t="shared" si="56"/>
        <v>0.8</v>
      </c>
      <c r="X856" s="12">
        <f t="shared" si="57"/>
        <v>0.16</v>
      </c>
      <c r="Y856" s="12">
        <v>9.1</v>
      </c>
      <c r="AA856" s="11"/>
      <c r="AB856" s="31">
        <v>133386</v>
      </c>
      <c r="AC856" s="12" t="s">
        <v>574</v>
      </c>
      <c r="AD856" s="12" t="s">
        <v>295</v>
      </c>
      <c r="AE856" s="12" t="s">
        <v>518</v>
      </c>
      <c r="AF856" s="12" t="s">
        <v>519</v>
      </c>
      <c r="AG856" s="12" t="s">
        <v>402</v>
      </c>
      <c r="AH856" s="12" t="s">
        <v>374</v>
      </c>
      <c r="AI856" s="12" t="s">
        <v>403</v>
      </c>
      <c r="AJ856" s="12" t="s">
        <v>376</v>
      </c>
      <c r="AK856" s="12" t="s">
        <v>368</v>
      </c>
      <c r="AL856" s="12">
        <v>14</v>
      </c>
      <c r="AM856" s="12" t="s">
        <v>347</v>
      </c>
      <c r="AN856" s="12" t="s">
        <v>458</v>
      </c>
    </row>
    <row r="857" spans="1:40" ht="15" customHeight="1" x14ac:dyDescent="0.25">
      <c r="A857" s="12">
        <v>132770021</v>
      </c>
      <c r="B857" s="15" t="s">
        <v>580</v>
      </c>
      <c r="C857" s="12" t="s">
        <v>581</v>
      </c>
      <c r="D857" s="12" t="s">
        <v>161</v>
      </c>
      <c r="E857" s="15" t="s">
        <v>51</v>
      </c>
      <c r="F857" s="10" t="s">
        <v>190</v>
      </c>
      <c r="G857" s="17" t="s">
        <v>295</v>
      </c>
      <c r="H857" s="10" t="s">
        <v>35</v>
      </c>
      <c r="K857" s="15" t="s">
        <v>239</v>
      </c>
      <c r="L857" s="12">
        <v>45.431229299999998</v>
      </c>
      <c r="M857" s="12">
        <v>2.1000261999999998</v>
      </c>
      <c r="N857" s="11">
        <v>41428</v>
      </c>
      <c r="O857" s="6" t="s">
        <v>55</v>
      </c>
      <c r="P857" s="31">
        <v>6</v>
      </c>
      <c r="Q857" s="54" t="s">
        <v>161</v>
      </c>
      <c r="R857" s="15" t="s">
        <v>11</v>
      </c>
      <c r="S857" s="16" t="s">
        <v>601</v>
      </c>
      <c r="T857" s="12" t="s">
        <v>570</v>
      </c>
      <c r="U857" s="12">
        <f t="shared" si="54"/>
        <v>6</v>
      </c>
      <c r="V857" s="12">
        <f t="shared" si="55"/>
        <v>3</v>
      </c>
      <c r="W857" s="12">
        <f t="shared" si="56"/>
        <v>0.66666666666666663</v>
      </c>
      <c r="X857" s="12">
        <f t="shared" si="57"/>
        <v>0.1111111111111111</v>
      </c>
      <c r="Y857" s="12">
        <v>9.1</v>
      </c>
      <c r="AA857" s="11"/>
      <c r="AB857" s="31">
        <v>133386</v>
      </c>
      <c r="AC857" s="12" t="s">
        <v>574</v>
      </c>
      <c r="AD857" s="12" t="s">
        <v>295</v>
      </c>
      <c r="AE857" s="12" t="s">
        <v>518</v>
      </c>
      <c r="AF857" s="12" t="s">
        <v>519</v>
      </c>
      <c r="AG857" s="12" t="s">
        <v>402</v>
      </c>
      <c r="AH857" s="12" t="s">
        <v>374</v>
      </c>
      <c r="AI857" s="12" t="s">
        <v>403</v>
      </c>
      <c r="AJ857" s="12" t="s">
        <v>376</v>
      </c>
      <c r="AK857" s="12" t="s">
        <v>368</v>
      </c>
      <c r="AL857" s="12">
        <v>14</v>
      </c>
      <c r="AM857" s="12" t="s">
        <v>347</v>
      </c>
      <c r="AN857" s="12" t="s">
        <v>458</v>
      </c>
    </row>
    <row r="858" spans="1:40" ht="15" customHeight="1" x14ac:dyDescent="0.25">
      <c r="A858" s="12">
        <v>132770021</v>
      </c>
      <c r="B858" s="15" t="s">
        <v>580</v>
      </c>
      <c r="C858" s="12" t="s">
        <v>581</v>
      </c>
      <c r="D858" s="12" t="s">
        <v>161</v>
      </c>
      <c r="E858" s="15" t="s">
        <v>51</v>
      </c>
      <c r="F858" s="10" t="s">
        <v>190</v>
      </c>
      <c r="G858" s="17" t="s">
        <v>295</v>
      </c>
      <c r="H858" s="10" t="s">
        <v>35</v>
      </c>
      <c r="K858" s="15" t="s">
        <v>239</v>
      </c>
      <c r="L858" s="12">
        <v>45.431229299999998</v>
      </c>
      <c r="M858" s="12">
        <v>2.1000261999999998</v>
      </c>
      <c r="N858" s="11">
        <v>41428</v>
      </c>
      <c r="O858" s="6" t="s">
        <v>153</v>
      </c>
      <c r="P858" s="31">
        <v>7</v>
      </c>
      <c r="Q858" s="54" t="s">
        <v>161</v>
      </c>
      <c r="R858" s="15" t="s">
        <v>11</v>
      </c>
      <c r="S858" s="16" t="s">
        <v>601</v>
      </c>
      <c r="T858" s="12" t="s">
        <v>570</v>
      </c>
      <c r="U858" s="12">
        <f t="shared" si="54"/>
        <v>7</v>
      </c>
      <c r="V858" s="12">
        <f t="shared" si="55"/>
        <v>3.5</v>
      </c>
      <c r="W858" s="12">
        <f t="shared" si="56"/>
        <v>0.5714285714285714</v>
      </c>
      <c r="X858" s="12">
        <f t="shared" si="57"/>
        <v>8.1632653061224483E-2</v>
      </c>
      <c r="Y858" s="12">
        <v>9.1</v>
      </c>
      <c r="AA858" s="11"/>
      <c r="AB858" s="31">
        <v>133386</v>
      </c>
      <c r="AC858" s="12" t="s">
        <v>574</v>
      </c>
      <c r="AD858" s="12" t="s">
        <v>295</v>
      </c>
      <c r="AE858" s="12" t="s">
        <v>518</v>
      </c>
      <c r="AF858" s="12" t="s">
        <v>519</v>
      </c>
      <c r="AG858" s="12" t="s">
        <v>402</v>
      </c>
      <c r="AH858" s="12" t="s">
        <v>374</v>
      </c>
      <c r="AI858" s="12" t="s">
        <v>403</v>
      </c>
      <c r="AJ858" s="12" t="s">
        <v>376</v>
      </c>
      <c r="AK858" s="12" t="s">
        <v>368</v>
      </c>
      <c r="AL858" s="12">
        <v>14</v>
      </c>
      <c r="AM858" s="12" t="s">
        <v>347</v>
      </c>
      <c r="AN858" s="12" t="s">
        <v>458</v>
      </c>
    </row>
    <row r="859" spans="1:40" ht="15" customHeight="1" x14ac:dyDescent="0.25">
      <c r="A859" s="12">
        <v>132770021</v>
      </c>
      <c r="B859" s="15" t="s">
        <v>580</v>
      </c>
      <c r="C859" s="12" t="s">
        <v>581</v>
      </c>
      <c r="D859" s="12" t="s">
        <v>161</v>
      </c>
      <c r="E859" s="15" t="s">
        <v>51</v>
      </c>
      <c r="F859" s="10" t="s">
        <v>190</v>
      </c>
      <c r="G859" s="17" t="s">
        <v>295</v>
      </c>
      <c r="H859" s="10" t="s">
        <v>35</v>
      </c>
      <c r="K859" s="15" t="s">
        <v>239</v>
      </c>
      <c r="L859" s="12">
        <v>45.431229299999998</v>
      </c>
      <c r="M859" s="12">
        <v>2.1000261999999998</v>
      </c>
      <c r="N859" s="11">
        <v>41428</v>
      </c>
      <c r="O859" s="6" t="s">
        <v>149</v>
      </c>
      <c r="P859" s="31">
        <v>8</v>
      </c>
      <c r="Q859" s="54" t="s">
        <v>161</v>
      </c>
      <c r="R859" s="15" t="s">
        <v>11</v>
      </c>
      <c r="S859" s="16" t="s">
        <v>601</v>
      </c>
      <c r="T859" s="12" t="s">
        <v>570</v>
      </c>
      <c r="U859" s="12">
        <f t="shared" si="54"/>
        <v>8</v>
      </c>
      <c r="V859" s="12">
        <f t="shared" si="55"/>
        <v>4</v>
      </c>
      <c r="W859" s="12">
        <f t="shared" si="56"/>
        <v>0.5</v>
      </c>
      <c r="X859" s="12">
        <f t="shared" si="57"/>
        <v>6.25E-2</v>
      </c>
      <c r="Y859" s="12">
        <v>9.1</v>
      </c>
      <c r="AA859" s="11"/>
      <c r="AB859" s="31">
        <v>133386</v>
      </c>
      <c r="AC859" s="12" t="s">
        <v>574</v>
      </c>
      <c r="AD859" s="12" t="s">
        <v>295</v>
      </c>
      <c r="AE859" s="12" t="s">
        <v>518</v>
      </c>
      <c r="AF859" s="12" t="s">
        <v>519</v>
      </c>
      <c r="AG859" s="12" t="s">
        <v>402</v>
      </c>
      <c r="AH859" s="12" t="s">
        <v>374</v>
      </c>
      <c r="AI859" s="12" t="s">
        <v>403</v>
      </c>
      <c r="AJ859" s="12" t="s">
        <v>376</v>
      </c>
      <c r="AK859" s="12" t="s">
        <v>368</v>
      </c>
      <c r="AL859" s="12">
        <v>14</v>
      </c>
      <c r="AM859" s="12" t="s">
        <v>347</v>
      </c>
      <c r="AN859" s="12" t="s">
        <v>458</v>
      </c>
    </row>
    <row r="860" spans="1:40" ht="15" customHeight="1" x14ac:dyDescent="0.25">
      <c r="A860" s="12">
        <v>132770021</v>
      </c>
      <c r="B860" s="15" t="s">
        <v>580</v>
      </c>
      <c r="C860" s="12" t="s">
        <v>581</v>
      </c>
      <c r="D860" s="12" t="s">
        <v>161</v>
      </c>
      <c r="E860" s="15" t="s">
        <v>51</v>
      </c>
      <c r="F860" s="10" t="s">
        <v>190</v>
      </c>
      <c r="G860" s="17" t="s">
        <v>295</v>
      </c>
      <c r="H860" s="10" t="s">
        <v>35</v>
      </c>
      <c r="K860" s="15" t="s">
        <v>239</v>
      </c>
      <c r="L860" s="12">
        <v>45.431229299999998</v>
      </c>
      <c r="M860" s="12">
        <v>2.1000261999999998</v>
      </c>
      <c r="N860" s="11">
        <v>41428</v>
      </c>
      <c r="O860" s="6" t="s">
        <v>12</v>
      </c>
      <c r="P860" s="31">
        <v>11</v>
      </c>
      <c r="Q860" s="54" t="s">
        <v>161</v>
      </c>
      <c r="R860" s="15" t="s">
        <v>11</v>
      </c>
      <c r="S860" s="16" t="s">
        <v>601</v>
      </c>
      <c r="T860" s="12" t="s">
        <v>570</v>
      </c>
      <c r="U860" s="12">
        <f t="shared" si="54"/>
        <v>11</v>
      </c>
      <c r="V860" s="12">
        <f t="shared" si="55"/>
        <v>5.5</v>
      </c>
      <c r="W860" s="12">
        <f t="shared" si="56"/>
        <v>0.36363636363636365</v>
      </c>
      <c r="X860" s="12">
        <f t="shared" si="57"/>
        <v>3.3057851239669422E-2</v>
      </c>
      <c r="Y860" s="12">
        <v>9.1</v>
      </c>
      <c r="AA860" s="11"/>
      <c r="AB860" s="31">
        <v>133386</v>
      </c>
      <c r="AC860" s="12" t="s">
        <v>574</v>
      </c>
      <c r="AD860" s="12" t="s">
        <v>295</v>
      </c>
      <c r="AE860" s="12" t="s">
        <v>518</v>
      </c>
      <c r="AF860" s="12" t="s">
        <v>519</v>
      </c>
      <c r="AG860" s="12" t="s">
        <v>402</v>
      </c>
      <c r="AH860" s="12" t="s">
        <v>374</v>
      </c>
      <c r="AI860" s="12" t="s">
        <v>403</v>
      </c>
      <c r="AJ860" s="12" t="s">
        <v>376</v>
      </c>
      <c r="AK860" s="12" t="s">
        <v>368</v>
      </c>
      <c r="AL860" s="12">
        <v>14</v>
      </c>
      <c r="AM860" s="12" t="s">
        <v>347</v>
      </c>
      <c r="AN860" s="12" t="s">
        <v>458</v>
      </c>
    </row>
    <row r="861" spans="1:40" ht="15" customHeight="1" x14ac:dyDescent="0.25">
      <c r="A861" s="12">
        <v>132770021</v>
      </c>
      <c r="B861" s="15" t="s">
        <v>580</v>
      </c>
      <c r="C861" s="12" t="s">
        <v>581</v>
      </c>
      <c r="D861" s="12" t="s">
        <v>161</v>
      </c>
      <c r="E861" s="15" t="s">
        <v>51</v>
      </c>
      <c r="F861" s="10" t="s">
        <v>190</v>
      </c>
      <c r="G861" s="17" t="s">
        <v>295</v>
      </c>
      <c r="H861" s="10" t="s">
        <v>35</v>
      </c>
      <c r="K861" s="15" t="s">
        <v>239</v>
      </c>
      <c r="L861" s="12">
        <v>45.431229299999998</v>
      </c>
      <c r="M861" s="12">
        <v>2.1000261999999998</v>
      </c>
      <c r="N861" s="11">
        <v>41428</v>
      </c>
      <c r="O861" s="6" t="s">
        <v>156</v>
      </c>
      <c r="P861" s="31">
        <v>12</v>
      </c>
      <c r="Q861" s="54" t="s">
        <v>161</v>
      </c>
      <c r="R861" s="15" t="s">
        <v>11</v>
      </c>
      <c r="S861" s="16" t="s">
        <v>601</v>
      </c>
      <c r="T861" s="12" t="s">
        <v>570</v>
      </c>
      <c r="U861" s="12">
        <f t="shared" si="54"/>
        <v>12</v>
      </c>
      <c r="V861" s="12">
        <f t="shared" si="55"/>
        <v>6</v>
      </c>
      <c r="W861" s="12">
        <f t="shared" si="56"/>
        <v>0.33333333333333331</v>
      </c>
      <c r="X861" s="12">
        <f t="shared" si="57"/>
        <v>2.7777777777777776E-2</v>
      </c>
      <c r="Y861" s="12">
        <v>9.1</v>
      </c>
      <c r="AA861" s="11"/>
      <c r="AB861" s="31">
        <v>133386</v>
      </c>
      <c r="AC861" s="12" t="s">
        <v>574</v>
      </c>
      <c r="AD861" s="12" t="s">
        <v>295</v>
      </c>
      <c r="AE861" s="12" t="s">
        <v>518</v>
      </c>
      <c r="AF861" s="12" t="s">
        <v>519</v>
      </c>
      <c r="AG861" s="12" t="s">
        <v>402</v>
      </c>
      <c r="AH861" s="12" t="s">
        <v>374</v>
      </c>
      <c r="AI861" s="12" t="s">
        <v>403</v>
      </c>
      <c r="AJ861" s="12" t="s">
        <v>376</v>
      </c>
      <c r="AK861" s="12" t="s">
        <v>368</v>
      </c>
      <c r="AL861" s="12">
        <v>14</v>
      </c>
      <c r="AM861" s="12" t="s">
        <v>347</v>
      </c>
      <c r="AN861" s="12" t="s">
        <v>458</v>
      </c>
    </row>
    <row r="862" spans="1:40" ht="15" customHeight="1" x14ac:dyDescent="0.25">
      <c r="A862" s="12">
        <v>132770021</v>
      </c>
      <c r="B862" s="15" t="s">
        <v>580</v>
      </c>
      <c r="C862" s="12" t="s">
        <v>581</v>
      </c>
      <c r="D862" s="12" t="s">
        <v>161</v>
      </c>
      <c r="E862" s="15" t="s">
        <v>51</v>
      </c>
      <c r="F862" s="10" t="s">
        <v>190</v>
      </c>
      <c r="G862" s="17" t="s">
        <v>295</v>
      </c>
      <c r="H862" s="10" t="s">
        <v>35</v>
      </c>
      <c r="K862" s="15" t="s">
        <v>239</v>
      </c>
      <c r="L862" s="12">
        <v>45.431229299999998</v>
      </c>
      <c r="M862" s="12">
        <v>2.1000261999999998</v>
      </c>
      <c r="N862" s="11">
        <v>41428</v>
      </c>
      <c r="O862" s="6" t="s">
        <v>21</v>
      </c>
      <c r="P862" s="31">
        <v>13</v>
      </c>
      <c r="Q862" s="54" t="s">
        <v>161</v>
      </c>
      <c r="R862" s="15" t="s">
        <v>11</v>
      </c>
      <c r="S862" s="16" t="s">
        <v>601</v>
      </c>
      <c r="T862" s="12" t="s">
        <v>570</v>
      </c>
      <c r="U862" s="12">
        <f t="shared" si="54"/>
        <v>13</v>
      </c>
      <c r="V862" s="12">
        <f t="shared" si="55"/>
        <v>6.5</v>
      </c>
      <c r="W862" s="12">
        <f t="shared" si="56"/>
        <v>0.30769230769230771</v>
      </c>
      <c r="X862" s="12">
        <f t="shared" si="57"/>
        <v>2.3668639053254437E-2</v>
      </c>
      <c r="Y862" s="12">
        <v>9.1</v>
      </c>
      <c r="AA862" s="11"/>
      <c r="AB862" s="31">
        <v>133386</v>
      </c>
      <c r="AC862" s="12" t="s">
        <v>574</v>
      </c>
      <c r="AD862" s="12" t="s">
        <v>295</v>
      </c>
      <c r="AE862" s="12" t="s">
        <v>518</v>
      </c>
      <c r="AF862" s="12" t="s">
        <v>519</v>
      </c>
      <c r="AG862" s="12" t="s">
        <v>402</v>
      </c>
      <c r="AH862" s="12" t="s">
        <v>374</v>
      </c>
      <c r="AI862" s="12" t="s">
        <v>403</v>
      </c>
      <c r="AJ862" s="12" t="s">
        <v>376</v>
      </c>
      <c r="AK862" s="12" t="s">
        <v>368</v>
      </c>
      <c r="AL862" s="12">
        <v>14</v>
      </c>
      <c r="AM862" s="12" t="s">
        <v>347</v>
      </c>
      <c r="AN862" s="12" t="s">
        <v>458</v>
      </c>
    </row>
    <row r="863" spans="1:40" ht="15" customHeight="1" x14ac:dyDescent="0.25">
      <c r="A863" s="12">
        <v>132770021</v>
      </c>
      <c r="B863" s="15" t="s">
        <v>580</v>
      </c>
      <c r="C863" s="12" t="s">
        <v>581</v>
      </c>
      <c r="D863" s="12" t="s">
        <v>161</v>
      </c>
      <c r="E863" s="15" t="s">
        <v>51</v>
      </c>
      <c r="F863" s="10" t="s">
        <v>190</v>
      </c>
      <c r="G863" s="17" t="s">
        <v>295</v>
      </c>
      <c r="H863" s="10" t="s">
        <v>35</v>
      </c>
      <c r="K863" s="15" t="s">
        <v>239</v>
      </c>
      <c r="L863" s="12">
        <v>45.431229299999998</v>
      </c>
      <c r="M863" s="12">
        <v>2.1000261999999998</v>
      </c>
      <c r="N863" s="11">
        <v>41428</v>
      </c>
      <c r="O863" s="6" t="s">
        <v>19</v>
      </c>
      <c r="P863" s="31">
        <v>15</v>
      </c>
      <c r="Q863" s="54" t="s">
        <v>161</v>
      </c>
      <c r="R863" s="15" t="s">
        <v>11</v>
      </c>
      <c r="S863" s="16" t="s">
        <v>601</v>
      </c>
      <c r="T863" s="12" t="s">
        <v>570</v>
      </c>
      <c r="U863" s="12">
        <f t="shared" si="54"/>
        <v>15</v>
      </c>
      <c r="V863" s="12">
        <f t="shared" si="55"/>
        <v>7.5</v>
      </c>
      <c r="W863" s="12">
        <f t="shared" si="56"/>
        <v>0.26666666666666666</v>
      </c>
      <c r="X863" s="12">
        <f t="shared" si="57"/>
        <v>1.7777777777777778E-2</v>
      </c>
      <c r="Y863" s="12">
        <v>9.1</v>
      </c>
      <c r="AA863" s="11"/>
      <c r="AB863" s="31">
        <v>133386</v>
      </c>
      <c r="AC863" s="12" t="s">
        <v>574</v>
      </c>
      <c r="AD863" s="12" t="s">
        <v>295</v>
      </c>
      <c r="AE863" s="12" t="s">
        <v>518</v>
      </c>
      <c r="AF863" s="12" t="s">
        <v>519</v>
      </c>
      <c r="AG863" s="12" t="s">
        <v>402</v>
      </c>
      <c r="AH863" s="12" t="s">
        <v>374</v>
      </c>
      <c r="AI863" s="12" t="s">
        <v>403</v>
      </c>
      <c r="AJ863" s="12" t="s">
        <v>376</v>
      </c>
      <c r="AK863" s="12" t="s">
        <v>368</v>
      </c>
      <c r="AL863" s="12">
        <v>14</v>
      </c>
      <c r="AM863" s="12" t="s">
        <v>347</v>
      </c>
      <c r="AN863" s="12" t="s">
        <v>458</v>
      </c>
    </row>
    <row r="864" spans="1:40" ht="15" customHeight="1" x14ac:dyDescent="0.25">
      <c r="A864" s="12">
        <v>132770021</v>
      </c>
      <c r="B864" s="15" t="s">
        <v>580</v>
      </c>
      <c r="C864" s="12" t="s">
        <v>581</v>
      </c>
      <c r="D864" s="12" t="s">
        <v>161</v>
      </c>
      <c r="E864" s="15" t="s">
        <v>51</v>
      </c>
      <c r="F864" s="10" t="s">
        <v>190</v>
      </c>
      <c r="G864" s="17" t="s">
        <v>295</v>
      </c>
      <c r="H864" s="10" t="s">
        <v>35</v>
      </c>
      <c r="K864" s="15" t="s">
        <v>239</v>
      </c>
      <c r="L864" s="12">
        <v>45.431229299999998</v>
      </c>
      <c r="M864" s="12">
        <v>2.1000261999999998</v>
      </c>
      <c r="N864" s="11">
        <v>41428</v>
      </c>
      <c r="O864" s="6" t="s">
        <v>151</v>
      </c>
      <c r="P864" s="31">
        <v>22</v>
      </c>
      <c r="Q864" s="54" t="s">
        <v>161</v>
      </c>
      <c r="R864" s="15" t="s">
        <v>11</v>
      </c>
      <c r="S864" s="16" t="s">
        <v>601</v>
      </c>
      <c r="T864" s="12" t="s">
        <v>570</v>
      </c>
      <c r="U864" s="12">
        <f t="shared" si="54"/>
        <v>22</v>
      </c>
      <c r="V864" s="12">
        <f t="shared" si="55"/>
        <v>11</v>
      </c>
      <c r="W864" s="12">
        <f t="shared" si="56"/>
        <v>0.18181818181818182</v>
      </c>
      <c r="X864" s="12">
        <f t="shared" si="57"/>
        <v>8.2644628099173556E-3</v>
      </c>
      <c r="Y864" s="12">
        <v>9.1</v>
      </c>
      <c r="AA864" s="11"/>
      <c r="AB864" s="31">
        <v>133386</v>
      </c>
      <c r="AC864" s="12" t="s">
        <v>574</v>
      </c>
      <c r="AD864" s="12" t="s">
        <v>295</v>
      </c>
      <c r="AE864" s="12" t="s">
        <v>518</v>
      </c>
      <c r="AF864" s="12" t="s">
        <v>519</v>
      </c>
      <c r="AG864" s="12" t="s">
        <v>402</v>
      </c>
      <c r="AH864" s="12" t="s">
        <v>374</v>
      </c>
      <c r="AI864" s="12" t="s">
        <v>403</v>
      </c>
      <c r="AJ864" s="12" t="s">
        <v>376</v>
      </c>
      <c r="AK864" s="12" t="s">
        <v>368</v>
      </c>
      <c r="AL864" s="12">
        <v>14</v>
      </c>
      <c r="AM864" s="12" t="s">
        <v>347</v>
      </c>
      <c r="AN864" s="12" t="s">
        <v>458</v>
      </c>
    </row>
    <row r="865" spans="1:40" ht="15" customHeight="1" x14ac:dyDescent="0.25">
      <c r="A865" s="12">
        <v>132770021</v>
      </c>
      <c r="B865" s="15" t="s">
        <v>580</v>
      </c>
      <c r="C865" s="12" t="s">
        <v>581</v>
      </c>
      <c r="D865" s="12" t="s">
        <v>161</v>
      </c>
      <c r="E865" s="15" t="s">
        <v>51</v>
      </c>
      <c r="F865" s="10" t="s">
        <v>190</v>
      </c>
      <c r="G865" s="17" t="s">
        <v>295</v>
      </c>
      <c r="H865" s="10" t="s">
        <v>35</v>
      </c>
      <c r="K865" s="15" t="s">
        <v>239</v>
      </c>
      <c r="L865" s="12">
        <v>45.431229299999998</v>
      </c>
      <c r="M865" s="12">
        <v>2.1000261999999998</v>
      </c>
      <c r="N865" s="11">
        <v>41428</v>
      </c>
      <c r="O865" s="6" t="s">
        <v>17</v>
      </c>
      <c r="P865" s="31">
        <v>24</v>
      </c>
      <c r="Q865" s="54" t="s">
        <v>161</v>
      </c>
      <c r="R865" s="15" t="s">
        <v>11</v>
      </c>
      <c r="S865" s="16" t="s">
        <v>601</v>
      </c>
      <c r="T865" s="12" t="s">
        <v>570</v>
      </c>
      <c r="U865" s="12">
        <f t="shared" si="54"/>
        <v>24</v>
      </c>
      <c r="V865" s="12">
        <f t="shared" si="55"/>
        <v>12</v>
      </c>
      <c r="W865" s="12">
        <f t="shared" si="56"/>
        <v>0.16666666666666666</v>
      </c>
      <c r="X865" s="12">
        <f t="shared" si="57"/>
        <v>6.9444444444444441E-3</v>
      </c>
      <c r="Y865" s="12">
        <v>9.1</v>
      </c>
      <c r="AA865" s="11"/>
      <c r="AB865" s="31">
        <v>133386</v>
      </c>
      <c r="AC865" s="12" t="s">
        <v>574</v>
      </c>
      <c r="AD865" s="12" t="s">
        <v>295</v>
      </c>
      <c r="AE865" s="12" t="s">
        <v>518</v>
      </c>
      <c r="AF865" s="12" t="s">
        <v>519</v>
      </c>
      <c r="AG865" s="12" t="s">
        <v>402</v>
      </c>
      <c r="AH865" s="12" t="s">
        <v>374</v>
      </c>
      <c r="AI865" s="12" t="s">
        <v>403</v>
      </c>
      <c r="AJ865" s="12" t="s">
        <v>376</v>
      </c>
      <c r="AK865" s="12" t="s">
        <v>368</v>
      </c>
      <c r="AL865" s="12">
        <v>14</v>
      </c>
      <c r="AM865" s="12" t="s">
        <v>347</v>
      </c>
      <c r="AN865" s="12" t="s">
        <v>458</v>
      </c>
    </row>
    <row r="866" spans="1:40" ht="15" customHeight="1" x14ac:dyDescent="0.25">
      <c r="A866" s="12">
        <v>132770021</v>
      </c>
      <c r="B866" s="15" t="s">
        <v>580</v>
      </c>
      <c r="C866" s="12" t="s">
        <v>581</v>
      </c>
      <c r="D866" s="12" t="s">
        <v>161</v>
      </c>
      <c r="E866" s="15" t="s">
        <v>51</v>
      </c>
      <c r="F866" s="10" t="s">
        <v>190</v>
      </c>
      <c r="G866" s="17" t="s">
        <v>295</v>
      </c>
      <c r="H866" s="10" t="s">
        <v>35</v>
      </c>
      <c r="K866" s="15" t="s">
        <v>239</v>
      </c>
      <c r="L866" s="12">
        <v>45.431229299999998</v>
      </c>
      <c r="M866" s="12">
        <v>2.1000261999999998</v>
      </c>
      <c r="N866" s="11">
        <v>41428</v>
      </c>
      <c r="O866" s="6" t="s">
        <v>157</v>
      </c>
      <c r="P866" s="31">
        <v>25</v>
      </c>
      <c r="Q866" s="54" t="s">
        <v>161</v>
      </c>
      <c r="R866" s="15" t="s">
        <v>11</v>
      </c>
      <c r="S866" s="16" t="s">
        <v>601</v>
      </c>
      <c r="T866" s="12" t="s">
        <v>570</v>
      </c>
      <c r="U866" s="12">
        <f t="shared" si="54"/>
        <v>25</v>
      </c>
      <c r="V866" s="12">
        <f t="shared" si="55"/>
        <v>12.5</v>
      </c>
      <c r="W866" s="12">
        <f t="shared" si="56"/>
        <v>0.16</v>
      </c>
      <c r="X866" s="12">
        <f t="shared" si="57"/>
        <v>6.4000000000000003E-3</v>
      </c>
      <c r="Y866" s="12">
        <v>9.1</v>
      </c>
      <c r="AA866" s="11"/>
      <c r="AB866" s="31">
        <v>133386</v>
      </c>
      <c r="AC866" s="12" t="s">
        <v>574</v>
      </c>
      <c r="AD866" s="12" t="s">
        <v>295</v>
      </c>
      <c r="AE866" s="12" t="s">
        <v>518</v>
      </c>
      <c r="AF866" s="12" t="s">
        <v>519</v>
      </c>
      <c r="AG866" s="12" t="s">
        <v>402</v>
      </c>
      <c r="AH866" s="12" t="s">
        <v>374</v>
      </c>
      <c r="AI866" s="12" t="s">
        <v>403</v>
      </c>
      <c r="AJ866" s="12" t="s">
        <v>376</v>
      </c>
      <c r="AK866" s="12" t="s">
        <v>368</v>
      </c>
      <c r="AL866" s="12">
        <v>14</v>
      </c>
      <c r="AM866" s="12" t="s">
        <v>347</v>
      </c>
      <c r="AN866" s="12" t="s">
        <v>458</v>
      </c>
    </row>
    <row r="867" spans="1:40" ht="15" customHeight="1" x14ac:dyDescent="0.25">
      <c r="A867" s="12">
        <v>132770021</v>
      </c>
      <c r="B867" s="15" t="s">
        <v>580</v>
      </c>
      <c r="C867" s="12" t="s">
        <v>581</v>
      </c>
      <c r="D867" s="12" t="s">
        <v>161</v>
      </c>
      <c r="E867" s="15" t="s">
        <v>51</v>
      </c>
      <c r="F867" s="10" t="s">
        <v>190</v>
      </c>
      <c r="G867" s="17" t="s">
        <v>295</v>
      </c>
      <c r="H867" s="10" t="s">
        <v>35</v>
      </c>
      <c r="K867" s="15" t="s">
        <v>239</v>
      </c>
      <c r="L867" s="12">
        <v>45.431229299999998</v>
      </c>
      <c r="M867" s="12">
        <v>2.1000261999999998</v>
      </c>
      <c r="N867" s="11">
        <v>41428</v>
      </c>
      <c r="O867" s="6" t="s">
        <v>159</v>
      </c>
      <c r="P867" s="31">
        <v>25</v>
      </c>
      <c r="Q867" s="54" t="s">
        <v>161</v>
      </c>
      <c r="R867" s="15" t="s">
        <v>11</v>
      </c>
      <c r="S867" s="16" t="s">
        <v>601</v>
      </c>
      <c r="T867" s="12" t="s">
        <v>570</v>
      </c>
      <c r="U867" s="12">
        <f t="shared" si="54"/>
        <v>25</v>
      </c>
      <c r="V867" s="12">
        <f t="shared" si="55"/>
        <v>12.5</v>
      </c>
      <c r="W867" s="12">
        <f t="shared" si="56"/>
        <v>0.16</v>
      </c>
      <c r="X867" s="12">
        <f t="shared" si="57"/>
        <v>6.4000000000000003E-3</v>
      </c>
      <c r="Y867" s="12">
        <v>9.1</v>
      </c>
      <c r="AA867" s="11"/>
      <c r="AB867" s="31">
        <v>133386</v>
      </c>
      <c r="AC867" s="12" t="s">
        <v>574</v>
      </c>
      <c r="AD867" s="12" t="s">
        <v>295</v>
      </c>
      <c r="AE867" s="12" t="s">
        <v>518</v>
      </c>
      <c r="AF867" s="12" t="s">
        <v>519</v>
      </c>
      <c r="AG867" s="12" t="s">
        <v>402</v>
      </c>
      <c r="AH867" s="12" t="s">
        <v>374</v>
      </c>
      <c r="AI867" s="12" t="s">
        <v>403</v>
      </c>
      <c r="AJ867" s="12" t="s">
        <v>376</v>
      </c>
      <c r="AK867" s="12" t="s">
        <v>368</v>
      </c>
      <c r="AL867" s="12">
        <v>14</v>
      </c>
      <c r="AM867" s="12" t="s">
        <v>347</v>
      </c>
      <c r="AN867" s="12" t="s">
        <v>458</v>
      </c>
    </row>
    <row r="868" spans="1:40" ht="15" customHeight="1" x14ac:dyDescent="0.25">
      <c r="A868" s="12">
        <v>132770021</v>
      </c>
      <c r="B868" s="15" t="s">
        <v>580</v>
      </c>
      <c r="C868" s="12" t="s">
        <v>581</v>
      </c>
      <c r="D868" s="12" t="s">
        <v>161</v>
      </c>
      <c r="E868" s="15" t="s">
        <v>51</v>
      </c>
      <c r="F868" s="10" t="s">
        <v>190</v>
      </c>
      <c r="G868" s="17" t="s">
        <v>295</v>
      </c>
      <c r="H868" s="10" t="s">
        <v>35</v>
      </c>
      <c r="K868" s="15" t="s">
        <v>239</v>
      </c>
      <c r="L868" s="12">
        <v>45.431229299999998</v>
      </c>
      <c r="M868" s="12">
        <v>2.1000261999999998</v>
      </c>
      <c r="N868" s="11">
        <v>41428</v>
      </c>
      <c r="O868" s="6" t="s">
        <v>155</v>
      </c>
      <c r="P868" s="31">
        <v>27</v>
      </c>
      <c r="Q868" s="54" t="s">
        <v>161</v>
      </c>
      <c r="R868" s="15" t="s">
        <v>11</v>
      </c>
      <c r="S868" s="16" t="s">
        <v>601</v>
      </c>
      <c r="T868" s="12" t="s">
        <v>570</v>
      </c>
      <c r="U868" s="12">
        <f t="shared" si="54"/>
        <v>27</v>
      </c>
      <c r="V868" s="12">
        <f t="shared" si="55"/>
        <v>13.5</v>
      </c>
      <c r="W868" s="12">
        <f t="shared" si="56"/>
        <v>0.14814814814814814</v>
      </c>
      <c r="X868" s="12">
        <f t="shared" si="57"/>
        <v>5.4869684499314125E-3</v>
      </c>
      <c r="Y868" s="12">
        <v>9.1</v>
      </c>
      <c r="AA868" s="11"/>
      <c r="AB868" s="31">
        <v>133386</v>
      </c>
      <c r="AC868" s="12" t="s">
        <v>574</v>
      </c>
      <c r="AD868" s="12" t="s">
        <v>295</v>
      </c>
      <c r="AE868" s="12" t="s">
        <v>518</v>
      </c>
      <c r="AF868" s="12" t="s">
        <v>519</v>
      </c>
      <c r="AG868" s="12" t="s">
        <v>402</v>
      </c>
      <c r="AH868" s="12" t="s">
        <v>374</v>
      </c>
      <c r="AI868" s="12" t="s">
        <v>403</v>
      </c>
      <c r="AJ868" s="12" t="s">
        <v>376</v>
      </c>
      <c r="AK868" s="12" t="s">
        <v>368</v>
      </c>
      <c r="AL868" s="12">
        <v>14</v>
      </c>
      <c r="AM868" s="12" t="s">
        <v>347</v>
      </c>
      <c r="AN868" s="12" t="s">
        <v>458</v>
      </c>
    </row>
    <row r="869" spans="1:40" ht="15" customHeight="1" x14ac:dyDescent="0.25">
      <c r="A869" s="12">
        <v>132770021</v>
      </c>
      <c r="B869" s="15" t="s">
        <v>580</v>
      </c>
      <c r="C869" s="12" t="s">
        <v>581</v>
      </c>
      <c r="D869" s="12" t="s">
        <v>161</v>
      </c>
      <c r="E869" s="15" t="s">
        <v>51</v>
      </c>
      <c r="F869" s="10" t="s">
        <v>190</v>
      </c>
      <c r="G869" s="17" t="s">
        <v>295</v>
      </c>
      <c r="H869" s="10" t="s">
        <v>35</v>
      </c>
      <c r="K869" s="15" t="s">
        <v>239</v>
      </c>
      <c r="L869" s="12">
        <v>45.431229299999998</v>
      </c>
      <c r="M869" s="12">
        <v>2.1000261999999998</v>
      </c>
      <c r="N869" s="11">
        <v>41428</v>
      </c>
      <c r="O869" s="6" t="s">
        <v>15</v>
      </c>
      <c r="P869" s="31">
        <v>40</v>
      </c>
      <c r="Q869" s="54" t="s">
        <v>161</v>
      </c>
      <c r="R869" s="15" t="s">
        <v>11</v>
      </c>
      <c r="S869" s="16" t="s">
        <v>601</v>
      </c>
      <c r="T869" s="12" t="s">
        <v>570</v>
      </c>
      <c r="U869" s="12">
        <f t="shared" si="54"/>
        <v>40</v>
      </c>
      <c r="V869" s="12">
        <f t="shared" si="55"/>
        <v>20</v>
      </c>
      <c r="W869" s="12">
        <f t="shared" si="56"/>
        <v>0.1</v>
      </c>
      <c r="X869" s="12">
        <f t="shared" si="57"/>
        <v>2.5000000000000001E-3</v>
      </c>
      <c r="Y869" s="12">
        <v>9.1</v>
      </c>
      <c r="AA869" s="11"/>
      <c r="AB869" s="31">
        <v>133386</v>
      </c>
      <c r="AC869" s="12" t="s">
        <v>574</v>
      </c>
      <c r="AD869" s="12" t="s">
        <v>295</v>
      </c>
      <c r="AE869" s="12" t="s">
        <v>518</v>
      </c>
      <c r="AF869" s="12" t="s">
        <v>519</v>
      </c>
      <c r="AG869" s="12" t="s">
        <v>402</v>
      </c>
      <c r="AH869" s="12" t="s">
        <v>374</v>
      </c>
      <c r="AI869" s="12" t="s">
        <v>403</v>
      </c>
      <c r="AJ869" s="12" t="s">
        <v>376</v>
      </c>
      <c r="AK869" s="12" t="s">
        <v>368</v>
      </c>
      <c r="AL869" s="12">
        <v>14</v>
      </c>
      <c r="AM869" s="12" t="s">
        <v>347</v>
      </c>
      <c r="AN869" s="12" t="s">
        <v>458</v>
      </c>
    </row>
    <row r="870" spans="1:40" ht="15" customHeight="1" x14ac:dyDescent="0.25">
      <c r="A870" s="12">
        <v>132770021</v>
      </c>
      <c r="B870" s="15" t="s">
        <v>580</v>
      </c>
      <c r="C870" s="12" t="s">
        <v>581</v>
      </c>
      <c r="D870" s="12" t="s">
        <v>161</v>
      </c>
      <c r="E870" s="15" t="s">
        <v>51</v>
      </c>
      <c r="F870" s="10" t="s">
        <v>190</v>
      </c>
      <c r="G870" s="17" t="s">
        <v>295</v>
      </c>
      <c r="H870" s="10" t="s">
        <v>35</v>
      </c>
      <c r="K870" s="15" t="s">
        <v>239</v>
      </c>
      <c r="L870" s="12">
        <v>45.431229299999998</v>
      </c>
      <c r="M870" s="12">
        <v>2.1000261999999998</v>
      </c>
      <c r="N870" s="11">
        <v>41428</v>
      </c>
      <c r="O870" s="6" t="s">
        <v>154</v>
      </c>
      <c r="P870" s="31">
        <v>50</v>
      </c>
      <c r="Q870" s="54" t="s">
        <v>161</v>
      </c>
      <c r="R870" s="15" t="s">
        <v>11</v>
      </c>
      <c r="S870" s="16" t="s">
        <v>601</v>
      </c>
      <c r="T870" s="12" t="s">
        <v>570</v>
      </c>
      <c r="U870" s="12">
        <f t="shared" si="54"/>
        <v>50</v>
      </c>
      <c r="V870" s="12">
        <f t="shared" si="55"/>
        <v>25</v>
      </c>
      <c r="W870" s="12">
        <f t="shared" si="56"/>
        <v>0.08</v>
      </c>
      <c r="X870" s="12">
        <f t="shared" si="57"/>
        <v>1.6000000000000001E-3</v>
      </c>
      <c r="Y870" s="12">
        <v>9.1</v>
      </c>
      <c r="AA870" s="11"/>
      <c r="AB870" s="31">
        <v>133386</v>
      </c>
      <c r="AC870" s="12" t="s">
        <v>574</v>
      </c>
      <c r="AD870" s="12" t="s">
        <v>295</v>
      </c>
      <c r="AE870" s="12" t="s">
        <v>518</v>
      </c>
      <c r="AF870" s="12" t="s">
        <v>519</v>
      </c>
      <c r="AG870" s="12" t="s">
        <v>402</v>
      </c>
      <c r="AH870" s="12" t="s">
        <v>374</v>
      </c>
      <c r="AI870" s="12" t="s">
        <v>403</v>
      </c>
      <c r="AJ870" s="12" t="s">
        <v>376</v>
      </c>
      <c r="AK870" s="12" t="s">
        <v>368</v>
      </c>
      <c r="AL870" s="12">
        <v>14</v>
      </c>
      <c r="AM870" s="12" t="s">
        <v>347</v>
      </c>
      <c r="AN870" s="12" t="s">
        <v>458</v>
      </c>
    </row>
    <row r="871" spans="1:40" ht="15" customHeight="1" x14ac:dyDescent="0.25">
      <c r="A871" s="12">
        <v>132770021</v>
      </c>
      <c r="B871" s="15" t="s">
        <v>580</v>
      </c>
      <c r="C871" s="12" t="s">
        <v>581</v>
      </c>
      <c r="D871" s="12" t="s">
        <v>161</v>
      </c>
      <c r="E871" s="15" t="s">
        <v>51</v>
      </c>
      <c r="F871" s="10" t="s">
        <v>190</v>
      </c>
      <c r="G871" s="17" t="s">
        <v>295</v>
      </c>
      <c r="H871" s="10" t="s">
        <v>35</v>
      </c>
      <c r="K871" s="15" t="s">
        <v>239</v>
      </c>
      <c r="L871" s="12">
        <v>45.431229299999998</v>
      </c>
      <c r="M871" s="12">
        <v>2.1000261999999998</v>
      </c>
      <c r="N871" s="11">
        <v>41428</v>
      </c>
      <c r="O871" s="6" t="s">
        <v>18</v>
      </c>
      <c r="P871" s="31">
        <v>50</v>
      </c>
      <c r="Q871" s="54" t="s">
        <v>161</v>
      </c>
      <c r="R871" s="15" t="s">
        <v>11</v>
      </c>
      <c r="S871" s="16" t="s">
        <v>601</v>
      </c>
      <c r="T871" s="12" t="s">
        <v>570</v>
      </c>
      <c r="U871" s="12">
        <f t="shared" si="54"/>
        <v>50</v>
      </c>
      <c r="V871" s="12">
        <f t="shared" si="55"/>
        <v>25</v>
      </c>
      <c r="W871" s="12">
        <f t="shared" si="56"/>
        <v>0.08</v>
      </c>
      <c r="X871" s="12">
        <f t="shared" si="57"/>
        <v>1.6000000000000001E-3</v>
      </c>
      <c r="Y871" s="12">
        <v>9.1</v>
      </c>
      <c r="AA871" s="11"/>
      <c r="AB871" s="31">
        <v>133386</v>
      </c>
      <c r="AC871" s="12" t="s">
        <v>574</v>
      </c>
      <c r="AD871" s="12" t="s">
        <v>295</v>
      </c>
      <c r="AE871" s="12" t="s">
        <v>518</v>
      </c>
      <c r="AF871" s="12" t="s">
        <v>519</v>
      </c>
      <c r="AG871" s="12" t="s">
        <v>402</v>
      </c>
      <c r="AH871" s="12" t="s">
        <v>374</v>
      </c>
      <c r="AI871" s="12" t="s">
        <v>403</v>
      </c>
      <c r="AJ871" s="12" t="s">
        <v>376</v>
      </c>
      <c r="AK871" s="12" t="s">
        <v>368</v>
      </c>
      <c r="AL871" s="12">
        <v>14</v>
      </c>
      <c r="AM871" s="12" t="s">
        <v>347</v>
      </c>
      <c r="AN871" s="12" t="s">
        <v>458</v>
      </c>
    </row>
    <row r="872" spans="1:40" ht="15" customHeight="1" x14ac:dyDescent="0.25">
      <c r="A872" s="12">
        <v>132770021</v>
      </c>
      <c r="B872" s="15" t="s">
        <v>580</v>
      </c>
      <c r="C872" s="12" t="s">
        <v>581</v>
      </c>
      <c r="D872" s="12" t="s">
        <v>161</v>
      </c>
      <c r="E872" s="15" t="s">
        <v>51</v>
      </c>
      <c r="F872" s="10" t="s">
        <v>190</v>
      </c>
      <c r="G872" s="17" t="s">
        <v>295</v>
      </c>
      <c r="H872" s="10" t="s">
        <v>35</v>
      </c>
      <c r="K872" s="15" t="s">
        <v>239</v>
      </c>
      <c r="L872" s="12">
        <v>45.431229299999998</v>
      </c>
      <c r="M872" s="12">
        <v>2.1000261999999998</v>
      </c>
      <c r="N872" s="11">
        <v>41428</v>
      </c>
      <c r="O872" s="6" t="s">
        <v>20</v>
      </c>
      <c r="P872" s="31">
        <v>150</v>
      </c>
      <c r="Q872" s="54" t="s">
        <v>161</v>
      </c>
      <c r="R872" s="15" t="s">
        <v>11</v>
      </c>
      <c r="S872" s="16" t="s">
        <v>601</v>
      </c>
      <c r="T872" s="12" t="s">
        <v>570</v>
      </c>
      <c r="U872" s="12">
        <f t="shared" si="54"/>
        <v>150</v>
      </c>
      <c r="V872" s="12">
        <f t="shared" si="55"/>
        <v>75</v>
      </c>
      <c r="W872" s="12">
        <f t="shared" si="56"/>
        <v>2.6666666666666668E-2</v>
      </c>
      <c r="X872" s="12">
        <f t="shared" si="57"/>
        <v>1.7777777777777779E-4</v>
      </c>
      <c r="Y872" s="12">
        <v>9.1</v>
      </c>
      <c r="AA872" s="11"/>
      <c r="AB872" s="31">
        <v>133386</v>
      </c>
      <c r="AC872" s="12" t="s">
        <v>574</v>
      </c>
      <c r="AD872" s="12" t="s">
        <v>295</v>
      </c>
      <c r="AE872" s="12" t="s">
        <v>518</v>
      </c>
      <c r="AF872" s="12" t="s">
        <v>519</v>
      </c>
      <c r="AG872" s="12" t="s">
        <v>402</v>
      </c>
      <c r="AH872" s="12" t="s">
        <v>374</v>
      </c>
      <c r="AI872" s="12" t="s">
        <v>403</v>
      </c>
      <c r="AJ872" s="12" t="s">
        <v>376</v>
      </c>
      <c r="AK872" s="12" t="s">
        <v>368</v>
      </c>
      <c r="AL872" s="12">
        <v>14</v>
      </c>
      <c r="AM872" s="12" t="s">
        <v>347</v>
      </c>
      <c r="AN872" s="12" t="s">
        <v>458</v>
      </c>
    </row>
    <row r="873" spans="1:40" ht="15" customHeight="1" x14ac:dyDescent="0.25">
      <c r="A873" s="12">
        <v>132770021</v>
      </c>
      <c r="B873" s="15" t="s">
        <v>580</v>
      </c>
      <c r="C873" s="12" t="s">
        <v>581</v>
      </c>
      <c r="D873" s="12" t="s">
        <v>161</v>
      </c>
      <c r="E873" s="15" t="s">
        <v>51</v>
      </c>
      <c r="F873" s="10" t="s">
        <v>190</v>
      </c>
      <c r="G873" s="17" t="s">
        <v>295</v>
      </c>
      <c r="H873" s="10" t="s">
        <v>35</v>
      </c>
      <c r="K873" s="15" t="s">
        <v>239</v>
      </c>
      <c r="L873" s="12">
        <v>45.431229299999998</v>
      </c>
      <c r="M873" s="12">
        <v>2.1000261999999998</v>
      </c>
      <c r="N873" s="11">
        <v>41428</v>
      </c>
      <c r="O873" s="6" t="s">
        <v>16</v>
      </c>
      <c r="P873" s="31">
        <v>150</v>
      </c>
      <c r="Q873" s="54" t="s">
        <v>161</v>
      </c>
      <c r="R873" s="15" t="s">
        <v>11</v>
      </c>
      <c r="S873" s="16" t="s">
        <v>601</v>
      </c>
      <c r="T873" s="12" t="s">
        <v>570</v>
      </c>
      <c r="U873" s="12">
        <f t="shared" si="54"/>
        <v>150</v>
      </c>
      <c r="V873" s="12">
        <f t="shared" si="55"/>
        <v>75</v>
      </c>
      <c r="W873" s="12">
        <f t="shared" si="56"/>
        <v>2.6666666666666668E-2</v>
      </c>
      <c r="X873" s="12">
        <f t="shared" si="57"/>
        <v>1.7777777777777779E-4</v>
      </c>
      <c r="Y873" s="12">
        <v>9.1</v>
      </c>
      <c r="AA873" s="11"/>
      <c r="AB873" s="31">
        <v>133386</v>
      </c>
      <c r="AC873" s="12" t="s">
        <v>574</v>
      </c>
      <c r="AD873" s="12" t="s">
        <v>295</v>
      </c>
      <c r="AE873" s="12" t="s">
        <v>518</v>
      </c>
      <c r="AF873" s="12" t="s">
        <v>519</v>
      </c>
      <c r="AG873" s="12" t="s">
        <v>402</v>
      </c>
      <c r="AH873" s="12" t="s">
        <v>374</v>
      </c>
      <c r="AI873" s="12" t="s">
        <v>403</v>
      </c>
      <c r="AJ873" s="12" t="s">
        <v>376</v>
      </c>
      <c r="AK873" s="12" t="s">
        <v>368</v>
      </c>
      <c r="AL873" s="12">
        <v>14</v>
      </c>
      <c r="AM873" s="12" t="s">
        <v>347</v>
      </c>
      <c r="AN873" s="12" t="s">
        <v>458</v>
      </c>
    </row>
    <row r="874" spans="1:40" ht="15" customHeight="1" x14ac:dyDescent="0.25">
      <c r="A874" s="12">
        <v>132770021</v>
      </c>
      <c r="B874" s="15" t="s">
        <v>580</v>
      </c>
      <c r="C874" s="12" t="s">
        <v>581</v>
      </c>
      <c r="D874" s="12" t="s">
        <v>161</v>
      </c>
      <c r="E874" s="15" t="s">
        <v>51</v>
      </c>
      <c r="F874" s="10" t="s">
        <v>190</v>
      </c>
      <c r="G874" s="17" t="s">
        <v>295</v>
      </c>
      <c r="H874" s="10" t="s">
        <v>35</v>
      </c>
      <c r="K874" s="15" t="s">
        <v>239</v>
      </c>
      <c r="L874" s="12">
        <v>45.431229299999998</v>
      </c>
      <c r="M874" s="12">
        <v>2.1000261999999998</v>
      </c>
      <c r="N874" s="11">
        <v>41428</v>
      </c>
      <c r="O874" s="6" t="s">
        <v>54</v>
      </c>
      <c r="P874" s="31">
        <v>270</v>
      </c>
      <c r="Q874" s="54" t="s">
        <v>161</v>
      </c>
      <c r="R874" s="15" t="s">
        <v>11</v>
      </c>
      <c r="S874" s="16" t="s">
        <v>601</v>
      </c>
      <c r="T874" s="12" t="s">
        <v>570</v>
      </c>
      <c r="U874" s="12">
        <f t="shared" si="54"/>
        <v>270</v>
      </c>
      <c r="V874" s="12">
        <f t="shared" si="55"/>
        <v>135</v>
      </c>
      <c r="W874" s="12">
        <f t="shared" si="56"/>
        <v>1.4814814814814815E-2</v>
      </c>
      <c r="X874" s="12">
        <f t="shared" si="57"/>
        <v>5.4869684499314129E-5</v>
      </c>
      <c r="Y874" s="12">
        <v>9.1</v>
      </c>
      <c r="AA874" s="11"/>
      <c r="AB874" s="31">
        <v>133386</v>
      </c>
      <c r="AC874" s="12" t="s">
        <v>574</v>
      </c>
      <c r="AD874" s="12" t="s">
        <v>295</v>
      </c>
      <c r="AE874" s="12" t="s">
        <v>518</v>
      </c>
      <c r="AF874" s="12" t="s">
        <v>519</v>
      </c>
      <c r="AG874" s="12" t="s">
        <v>402</v>
      </c>
      <c r="AH874" s="12" t="s">
        <v>374</v>
      </c>
      <c r="AI874" s="12" t="s">
        <v>403</v>
      </c>
      <c r="AJ874" s="12" t="s">
        <v>376</v>
      </c>
      <c r="AK874" s="12" t="s">
        <v>368</v>
      </c>
      <c r="AL874" s="12">
        <v>14</v>
      </c>
      <c r="AM874" s="12" t="s">
        <v>347</v>
      </c>
      <c r="AN874" s="12" t="s">
        <v>458</v>
      </c>
    </row>
    <row r="875" spans="1:40" ht="15" customHeight="1" x14ac:dyDescent="0.25">
      <c r="A875" s="12">
        <v>132770021</v>
      </c>
      <c r="B875" s="15" t="s">
        <v>580</v>
      </c>
      <c r="C875" s="12" t="s">
        <v>581</v>
      </c>
      <c r="D875" s="12" t="s">
        <v>161</v>
      </c>
      <c r="E875" s="15" t="s">
        <v>51</v>
      </c>
      <c r="F875" s="10" t="s">
        <v>190</v>
      </c>
      <c r="G875" s="17" t="s">
        <v>295</v>
      </c>
      <c r="H875" s="10" t="s">
        <v>35</v>
      </c>
      <c r="K875" s="15" t="s">
        <v>239</v>
      </c>
      <c r="L875" s="12">
        <v>45.431229299999998</v>
      </c>
      <c r="M875" s="12">
        <v>2.1000261999999998</v>
      </c>
      <c r="N875" s="11">
        <v>41428</v>
      </c>
      <c r="O875" s="6" t="s">
        <v>158</v>
      </c>
      <c r="P875" s="31">
        <v>500</v>
      </c>
      <c r="Q875" s="54" t="s">
        <v>161</v>
      </c>
      <c r="R875" s="15" t="s">
        <v>11</v>
      </c>
      <c r="S875" s="16" t="s">
        <v>601</v>
      </c>
      <c r="T875" s="12" t="s">
        <v>570</v>
      </c>
      <c r="U875" s="12">
        <f t="shared" si="54"/>
        <v>500</v>
      </c>
      <c r="V875" s="12">
        <f t="shared" si="55"/>
        <v>250</v>
      </c>
      <c r="W875" s="12">
        <f t="shared" si="56"/>
        <v>8.0000000000000002E-3</v>
      </c>
      <c r="X875" s="12">
        <f t="shared" si="57"/>
        <v>1.5999999999999999E-5</v>
      </c>
      <c r="Y875" s="12">
        <v>9.1</v>
      </c>
      <c r="AA875" s="11"/>
      <c r="AB875" s="31">
        <v>133386</v>
      </c>
      <c r="AC875" s="12" t="s">
        <v>574</v>
      </c>
      <c r="AD875" s="12" t="s">
        <v>295</v>
      </c>
      <c r="AE875" s="12" t="s">
        <v>518</v>
      </c>
      <c r="AF875" s="12" t="s">
        <v>519</v>
      </c>
      <c r="AG875" s="12" t="s">
        <v>402</v>
      </c>
      <c r="AH875" s="12" t="s">
        <v>374</v>
      </c>
      <c r="AI875" s="12" t="s">
        <v>403</v>
      </c>
      <c r="AJ875" s="12" t="s">
        <v>376</v>
      </c>
      <c r="AK875" s="12" t="s">
        <v>368</v>
      </c>
      <c r="AL875" s="12">
        <v>14</v>
      </c>
      <c r="AM875" s="12" t="s">
        <v>347</v>
      </c>
      <c r="AN875" s="12" t="s">
        <v>458</v>
      </c>
    </row>
    <row r="876" spans="1:40" ht="15" customHeight="1" x14ac:dyDescent="0.25">
      <c r="A876" s="12">
        <v>132770021</v>
      </c>
      <c r="B876" s="15" t="s">
        <v>580</v>
      </c>
      <c r="C876" s="12" t="s">
        <v>581</v>
      </c>
      <c r="D876" s="12" t="s">
        <v>161</v>
      </c>
      <c r="E876" s="15" t="s">
        <v>51</v>
      </c>
      <c r="F876" s="10" t="s">
        <v>190</v>
      </c>
      <c r="G876" s="17" t="s">
        <v>295</v>
      </c>
      <c r="H876" s="10" t="s">
        <v>35</v>
      </c>
      <c r="K876" s="15" t="s">
        <v>239</v>
      </c>
      <c r="L876" s="12">
        <v>45.431229299999998</v>
      </c>
      <c r="M876" s="12">
        <v>2.1000261999999998</v>
      </c>
      <c r="N876" s="11">
        <v>41428</v>
      </c>
      <c r="O876" s="6" t="s">
        <v>10</v>
      </c>
      <c r="P876" s="31">
        <v>1210</v>
      </c>
      <c r="Q876" s="12">
        <v>150</v>
      </c>
      <c r="R876" s="15" t="s">
        <v>11</v>
      </c>
      <c r="S876" s="48" t="s">
        <v>161</v>
      </c>
      <c r="T876" s="12" t="s">
        <v>570</v>
      </c>
      <c r="U876" s="12">
        <f t="shared" si="54"/>
        <v>1210</v>
      </c>
      <c r="V876" s="12">
        <f t="shared" si="55"/>
        <v>150</v>
      </c>
      <c r="W876" s="12">
        <f t="shared" si="56"/>
        <v>5.3777777777777779E-2</v>
      </c>
      <c r="X876" s="12">
        <f t="shared" si="57"/>
        <v>4.4444444444444447E-5</v>
      </c>
      <c r="Y876" s="12">
        <v>9.1</v>
      </c>
      <c r="AA876" s="11"/>
      <c r="AB876" s="31">
        <v>133386</v>
      </c>
      <c r="AC876" s="12" t="s">
        <v>574</v>
      </c>
      <c r="AD876" s="12" t="s">
        <v>295</v>
      </c>
      <c r="AE876" s="12" t="s">
        <v>518</v>
      </c>
      <c r="AF876" s="12" t="s">
        <v>519</v>
      </c>
      <c r="AG876" s="12" t="s">
        <v>402</v>
      </c>
      <c r="AH876" s="12" t="s">
        <v>374</v>
      </c>
      <c r="AI876" s="12" t="s">
        <v>403</v>
      </c>
      <c r="AJ876" s="12" t="s">
        <v>376</v>
      </c>
      <c r="AK876" s="12" t="s">
        <v>368</v>
      </c>
      <c r="AL876" s="12">
        <v>14</v>
      </c>
      <c r="AM876" s="12" t="s">
        <v>347</v>
      </c>
      <c r="AN876" s="12" t="s">
        <v>458</v>
      </c>
    </row>
    <row r="877" spans="1:40" ht="15" customHeight="1" x14ac:dyDescent="0.25">
      <c r="A877" s="12">
        <v>132770021</v>
      </c>
      <c r="B877" s="15" t="s">
        <v>580</v>
      </c>
      <c r="C877" s="12" t="s">
        <v>581</v>
      </c>
      <c r="D877" s="12" t="s">
        <v>161</v>
      </c>
      <c r="E877" s="15" t="s">
        <v>51</v>
      </c>
      <c r="F877" s="10" t="s">
        <v>190</v>
      </c>
      <c r="G877" s="17" t="s">
        <v>295</v>
      </c>
      <c r="H877" s="10" t="s">
        <v>35</v>
      </c>
      <c r="K877" s="15" t="s">
        <v>239</v>
      </c>
      <c r="L877" s="12">
        <v>45.431229299999998</v>
      </c>
      <c r="M877" s="12">
        <v>2.1000261999999998</v>
      </c>
      <c r="N877" s="11">
        <v>41428</v>
      </c>
      <c r="O877" s="6" t="s">
        <v>28</v>
      </c>
      <c r="P877" s="31">
        <v>2800</v>
      </c>
      <c r="Q877" s="54" t="s">
        <v>161</v>
      </c>
      <c r="R877" s="15" t="s">
        <v>11</v>
      </c>
      <c r="S877" s="16" t="s">
        <v>601</v>
      </c>
      <c r="T877" s="12" t="s">
        <v>570</v>
      </c>
      <c r="U877" s="12">
        <f t="shared" si="54"/>
        <v>2800</v>
      </c>
      <c r="V877" s="12">
        <f t="shared" si="55"/>
        <v>1400</v>
      </c>
      <c r="W877" s="12">
        <f t="shared" si="56"/>
        <v>1.4285714285714286E-3</v>
      </c>
      <c r="X877" s="12">
        <f t="shared" si="57"/>
        <v>5.1020408163265302E-7</v>
      </c>
      <c r="Y877" s="12">
        <v>9.1</v>
      </c>
      <c r="AA877" s="11"/>
      <c r="AB877" s="31">
        <v>133386</v>
      </c>
      <c r="AC877" s="12" t="s">
        <v>574</v>
      </c>
      <c r="AD877" s="12" t="s">
        <v>295</v>
      </c>
      <c r="AE877" s="12" t="s">
        <v>518</v>
      </c>
      <c r="AF877" s="12" t="s">
        <v>519</v>
      </c>
      <c r="AG877" s="12" t="s">
        <v>402</v>
      </c>
      <c r="AH877" s="12" t="s">
        <v>374</v>
      </c>
      <c r="AI877" s="12" t="s">
        <v>403</v>
      </c>
      <c r="AJ877" s="12" t="s">
        <v>376</v>
      </c>
      <c r="AK877" s="12" t="s">
        <v>368</v>
      </c>
      <c r="AL877" s="12">
        <v>14</v>
      </c>
      <c r="AM877" s="12" t="s">
        <v>347</v>
      </c>
      <c r="AN877" s="12" t="s">
        <v>458</v>
      </c>
    </row>
    <row r="878" spans="1:40" ht="15" customHeight="1" x14ac:dyDescent="0.25">
      <c r="A878" s="12">
        <v>132770021</v>
      </c>
      <c r="B878" s="15" t="s">
        <v>580</v>
      </c>
      <c r="C878" s="12" t="s">
        <v>581</v>
      </c>
      <c r="D878" s="12" t="s">
        <v>161</v>
      </c>
      <c r="E878" s="12" t="s">
        <v>51</v>
      </c>
      <c r="F878" s="10" t="s">
        <v>190</v>
      </c>
      <c r="G878" s="17" t="s">
        <v>295</v>
      </c>
      <c r="H878" s="10" t="s">
        <v>35</v>
      </c>
      <c r="K878" s="15" t="s">
        <v>239</v>
      </c>
      <c r="L878" s="12">
        <v>45.431229299999998</v>
      </c>
      <c r="M878" s="12">
        <v>2.1000261999999998</v>
      </c>
      <c r="N878" s="11">
        <v>41428</v>
      </c>
      <c r="O878" s="6" t="s">
        <v>167</v>
      </c>
      <c r="P878" s="29">
        <v>2.0819899999999998</v>
      </c>
      <c r="Q878" s="54" t="s">
        <v>161</v>
      </c>
      <c r="R878" s="12" t="s">
        <v>148</v>
      </c>
      <c r="S878" s="16" t="s">
        <v>601</v>
      </c>
      <c r="T878" s="12" t="s">
        <v>570</v>
      </c>
      <c r="U878" s="12">
        <f t="shared" si="54"/>
        <v>2.0819899999999998</v>
      </c>
      <c r="V878" s="12">
        <f t="shared" si="55"/>
        <v>1.0409949999999999</v>
      </c>
      <c r="W878" s="12">
        <f t="shared" si="56"/>
        <v>1.9212388147877753</v>
      </c>
      <c r="X878" s="12">
        <f t="shared" si="57"/>
        <v>0.9227896458617838</v>
      </c>
      <c r="AA878" s="12"/>
      <c r="AC878" s="12" t="s">
        <v>183</v>
      </c>
      <c r="AD878" s="12" t="s">
        <v>295</v>
      </c>
      <c r="AE878" s="12" t="s">
        <v>518</v>
      </c>
      <c r="AF878" s="12" t="s">
        <v>519</v>
      </c>
      <c r="AG878" s="12" t="s">
        <v>402</v>
      </c>
      <c r="AH878" s="12" t="s">
        <v>374</v>
      </c>
      <c r="AI878" s="12" t="s">
        <v>403</v>
      </c>
      <c r="AJ878" s="12" t="s">
        <v>376</v>
      </c>
      <c r="AK878" s="12" t="s">
        <v>368</v>
      </c>
      <c r="AL878" s="12">
        <v>14</v>
      </c>
      <c r="AM878" s="12" t="s">
        <v>347</v>
      </c>
      <c r="AN878" s="12" t="s">
        <v>458</v>
      </c>
    </row>
    <row r="879" spans="1:40" ht="15" customHeight="1" x14ac:dyDescent="0.25">
      <c r="A879" s="12">
        <v>132770021</v>
      </c>
      <c r="B879" s="15" t="s">
        <v>580</v>
      </c>
      <c r="C879" s="12" t="s">
        <v>581</v>
      </c>
      <c r="D879" s="12" t="s">
        <v>161</v>
      </c>
      <c r="E879" s="12" t="s">
        <v>51</v>
      </c>
      <c r="F879" s="10" t="s">
        <v>190</v>
      </c>
      <c r="G879" s="17" t="s">
        <v>295</v>
      </c>
      <c r="H879" s="10" t="s">
        <v>35</v>
      </c>
      <c r="K879" s="15" t="s">
        <v>239</v>
      </c>
      <c r="L879" s="12">
        <v>45.431229299999998</v>
      </c>
      <c r="M879" s="12">
        <v>2.1000261999999998</v>
      </c>
      <c r="N879" s="11">
        <v>41428</v>
      </c>
      <c r="O879" s="6" t="s">
        <v>162</v>
      </c>
      <c r="P879" s="29">
        <v>5</v>
      </c>
      <c r="Q879" s="54" t="s">
        <v>161</v>
      </c>
      <c r="R879" s="12" t="s">
        <v>148</v>
      </c>
      <c r="S879" s="16" t="s">
        <v>601</v>
      </c>
      <c r="T879" s="12" t="s">
        <v>570</v>
      </c>
      <c r="U879" s="12">
        <f t="shared" si="54"/>
        <v>5</v>
      </c>
      <c r="V879" s="12">
        <f t="shared" si="55"/>
        <v>2.5</v>
      </c>
      <c r="W879" s="12">
        <f t="shared" si="56"/>
        <v>0.8</v>
      </c>
      <c r="X879" s="12">
        <f t="shared" si="57"/>
        <v>0.16</v>
      </c>
      <c r="AA879" s="12"/>
      <c r="AC879" s="12" t="s">
        <v>180</v>
      </c>
      <c r="AD879" s="12" t="s">
        <v>295</v>
      </c>
      <c r="AE879" s="12" t="s">
        <v>518</v>
      </c>
      <c r="AF879" s="12" t="s">
        <v>519</v>
      </c>
      <c r="AG879" s="12" t="s">
        <v>402</v>
      </c>
      <c r="AH879" s="12" t="s">
        <v>374</v>
      </c>
      <c r="AI879" s="12" t="s">
        <v>403</v>
      </c>
      <c r="AJ879" s="12" t="s">
        <v>376</v>
      </c>
      <c r="AK879" s="12" t="s">
        <v>368</v>
      </c>
      <c r="AL879" s="12">
        <v>14</v>
      </c>
      <c r="AM879" s="12" t="s">
        <v>347</v>
      </c>
      <c r="AN879" s="12" t="s">
        <v>458</v>
      </c>
    </row>
    <row r="880" spans="1:40" ht="15" customHeight="1" x14ac:dyDescent="0.25">
      <c r="A880" s="12">
        <v>132770021</v>
      </c>
      <c r="B880" s="15" t="s">
        <v>580</v>
      </c>
      <c r="C880" s="12" t="s">
        <v>581</v>
      </c>
      <c r="D880" s="12" t="s">
        <v>161</v>
      </c>
      <c r="E880" s="12" t="s">
        <v>51</v>
      </c>
      <c r="F880" s="10" t="s">
        <v>190</v>
      </c>
      <c r="G880" s="17" t="s">
        <v>295</v>
      </c>
      <c r="H880" s="10" t="s">
        <v>35</v>
      </c>
      <c r="K880" s="15" t="s">
        <v>239</v>
      </c>
      <c r="L880" s="12">
        <v>45.431229299999998</v>
      </c>
      <c r="M880" s="12">
        <v>2.1000261999999998</v>
      </c>
      <c r="N880" s="11">
        <v>41428</v>
      </c>
      <c r="O880" s="6" t="s">
        <v>57</v>
      </c>
      <c r="P880" s="29">
        <v>7.68</v>
      </c>
      <c r="Q880" s="54" t="s">
        <v>161</v>
      </c>
      <c r="R880" s="12" t="s">
        <v>11</v>
      </c>
      <c r="S880" s="16" t="s">
        <v>601</v>
      </c>
      <c r="T880" s="12" t="s">
        <v>570</v>
      </c>
      <c r="U880" s="12">
        <f t="shared" si="54"/>
        <v>7.68</v>
      </c>
      <c r="V880" s="12">
        <f t="shared" si="55"/>
        <v>3.84</v>
      </c>
      <c r="W880" s="12">
        <f t="shared" si="56"/>
        <v>0.52083333333333337</v>
      </c>
      <c r="X880" s="12">
        <f t="shared" si="57"/>
        <v>6.7816840277777776E-2</v>
      </c>
      <c r="AA880" s="12"/>
      <c r="AC880" s="12" t="s">
        <v>179</v>
      </c>
      <c r="AD880" s="12" t="s">
        <v>295</v>
      </c>
      <c r="AE880" s="12" t="s">
        <v>518</v>
      </c>
      <c r="AF880" s="12" t="s">
        <v>519</v>
      </c>
      <c r="AG880" s="12" t="s">
        <v>402</v>
      </c>
      <c r="AH880" s="12" t="s">
        <v>374</v>
      </c>
      <c r="AI880" s="12" t="s">
        <v>403</v>
      </c>
      <c r="AJ880" s="12" t="s">
        <v>376</v>
      </c>
      <c r="AK880" s="12" t="s">
        <v>368</v>
      </c>
      <c r="AL880" s="12">
        <v>14</v>
      </c>
      <c r="AM880" s="12" t="s">
        <v>347</v>
      </c>
      <c r="AN880" s="12" t="s">
        <v>458</v>
      </c>
    </row>
    <row r="881" spans="1:40" ht="15" customHeight="1" x14ac:dyDescent="0.25">
      <c r="A881" s="12">
        <v>132770021</v>
      </c>
      <c r="B881" s="15" t="s">
        <v>580</v>
      </c>
      <c r="C881" s="12" t="s">
        <v>581</v>
      </c>
      <c r="D881" s="12" t="s">
        <v>161</v>
      </c>
      <c r="E881" s="12" t="s">
        <v>51</v>
      </c>
      <c r="F881" s="10" t="s">
        <v>190</v>
      </c>
      <c r="G881" s="17" t="s">
        <v>295</v>
      </c>
      <c r="H881" s="10" t="s">
        <v>35</v>
      </c>
      <c r="K881" s="15" t="s">
        <v>239</v>
      </c>
      <c r="L881" s="12">
        <v>45.431229299999998</v>
      </c>
      <c r="M881" s="12">
        <v>2.1000261999999998</v>
      </c>
      <c r="N881" s="11">
        <v>41428</v>
      </c>
      <c r="O881" s="6" t="s">
        <v>70</v>
      </c>
      <c r="P881" s="29">
        <v>7.7380000000000004</v>
      </c>
      <c r="Q881" s="12">
        <v>1.5476000000000001</v>
      </c>
      <c r="R881" s="12" t="s">
        <v>11</v>
      </c>
      <c r="S881" s="48" t="s">
        <v>161</v>
      </c>
      <c r="T881" s="12" t="s">
        <v>570</v>
      </c>
      <c r="U881" s="12">
        <f t="shared" si="54"/>
        <v>7.7380000000000004</v>
      </c>
      <c r="V881" s="12">
        <f t="shared" si="55"/>
        <v>1.5476000000000001</v>
      </c>
      <c r="W881" s="12">
        <f t="shared" si="56"/>
        <v>3.2308089945722402</v>
      </c>
      <c r="X881" s="12">
        <f t="shared" si="57"/>
        <v>0.41752507037635567</v>
      </c>
      <c r="AA881" s="12"/>
      <c r="AC881" s="12" t="s">
        <v>182</v>
      </c>
      <c r="AD881" s="12" t="s">
        <v>295</v>
      </c>
      <c r="AE881" s="12" t="s">
        <v>518</v>
      </c>
      <c r="AF881" s="12" t="s">
        <v>519</v>
      </c>
      <c r="AG881" s="12" t="s">
        <v>402</v>
      </c>
      <c r="AH881" s="12" t="s">
        <v>374</v>
      </c>
      <c r="AI881" s="12" t="s">
        <v>403</v>
      </c>
      <c r="AJ881" s="12" t="s">
        <v>376</v>
      </c>
      <c r="AK881" s="12" t="s">
        <v>368</v>
      </c>
      <c r="AL881" s="12">
        <v>14</v>
      </c>
      <c r="AM881" s="12" t="s">
        <v>347</v>
      </c>
      <c r="AN881" s="12" t="s">
        <v>458</v>
      </c>
    </row>
    <row r="882" spans="1:40" ht="15" customHeight="1" x14ac:dyDescent="0.25">
      <c r="A882" s="12">
        <v>132770021</v>
      </c>
      <c r="B882" s="15" t="s">
        <v>580</v>
      </c>
      <c r="C882" s="12" t="s">
        <v>581</v>
      </c>
      <c r="D882" s="12" t="s">
        <v>161</v>
      </c>
      <c r="E882" s="12" t="s">
        <v>51</v>
      </c>
      <c r="F882" s="10" t="s">
        <v>190</v>
      </c>
      <c r="G882" s="17" t="s">
        <v>295</v>
      </c>
      <c r="H882" s="10" t="s">
        <v>35</v>
      </c>
      <c r="K882" s="15" t="s">
        <v>239</v>
      </c>
      <c r="L882" s="12">
        <v>45.431229299999998</v>
      </c>
      <c r="M882" s="12">
        <v>2.1000261999999998</v>
      </c>
      <c r="N882" s="11">
        <v>41428</v>
      </c>
      <c r="O882" s="6" t="s">
        <v>22</v>
      </c>
      <c r="P882" s="29">
        <v>10.5</v>
      </c>
      <c r="Q882" s="54" t="s">
        <v>161</v>
      </c>
      <c r="R882" s="12" t="s">
        <v>11</v>
      </c>
      <c r="S882" s="16" t="s">
        <v>601</v>
      </c>
      <c r="T882" s="12" t="s">
        <v>570</v>
      </c>
      <c r="U882" s="12">
        <f t="shared" si="54"/>
        <v>10.5</v>
      </c>
      <c r="V882" s="12">
        <f t="shared" si="55"/>
        <v>5.25</v>
      </c>
      <c r="W882" s="12">
        <f t="shared" si="56"/>
        <v>0.38095238095238093</v>
      </c>
      <c r="X882" s="12">
        <f t="shared" si="57"/>
        <v>3.6281179138321996E-2</v>
      </c>
      <c r="AA882" s="12"/>
      <c r="AC882" s="12" t="s">
        <v>179</v>
      </c>
      <c r="AD882" s="12" t="s">
        <v>295</v>
      </c>
      <c r="AE882" s="12" t="s">
        <v>518</v>
      </c>
      <c r="AF882" s="12" t="s">
        <v>519</v>
      </c>
      <c r="AG882" s="12" t="s">
        <v>402</v>
      </c>
      <c r="AH882" s="12" t="s">
        <v>374</v>
      </c>
      <c r="AI882" s="12" t="s">
        <v>403</v>
      </c>
      <c r="AJ882" s="12" t="s">
        <v>376</v>
      </c>
      <c r="AK882" s="12" t="s">
        <v>368</v>
      </c>
      <c r="AL882" s="12">
        <v>14</v>
      </c>
      <c r="AM882" s="12" t="s">
        <v>347</v>
      </c>
      <c r="AN882" s="12" t="s">
        <v>458</v>
      </c>
    </row>
    <row r="883" spans="1:40" ht="15" customHeight="1" x14ac:dyDescent="0.25">
      <c r="A883" s="12">
        <v>132770021</v>
      </c>
      <c r="B883" s="15" t="s">
        <v>580</v>
      </c>
      <c r="C883" s="12" t="s">
        <v>581</v>
      </c>
      <c r="D883" s="12" t="s">
        <v>161</v>
      </c>
      <c r="E883" s="12" t="s">
        <v>51</v>
      </c>
      <c r="F883" s="10" t="s">
        <v>190</v>
      </c>
      <c r="G883" s="17" t="s">
        <v>295</v>
      </c>
      <c r="H883" s="10" t="s">
        <v>35</v>
      </c>
      <c r="K883" s="15" t="s">
        <v>239</v>
      </c>
      <c r="L883" s="12">
        <v>45.431229299999998</v>
      </c>
      <c r="M883" s="12">
        <v>2.1000261999999998</v>
      </c>
      <c r="N883" s="11">
        <v>41428</v>
      </c>
      <c r="O883" s="6" t="s">
        <v>61</v>
      </c>
      <c r="P883" s="29">
        <v>11</v>
      </c>
      <c r="Q883" s="54" t="s">
        <v>161</v>
      </c>
      <c r="R883" s="12" t="s">
        <v>11</v>
      </c>
      <c r="S883" s="16" t="s">
        <v>601</v>
      </c>
      <c r="T883" s="12" t="s">
        <v>570</v>
      </c>
      <c r="U883" s="12">
        <f t="shared" si="54"/>
        <v>11</v>
      </c>
      <c r="V883" s="12">
        <f t="shared" si="55"/>
        <v>5.5</v>
      </c>
      <c r="W883" s="12">
        <f t="shared" si="56"/>
        <v>0.36363636363636365</v>
      </c>
      <c r="X883" s="12">
        <f t="shared" si="57"/>
        <v>3.3057851239669422E-2</v>
      </c>
      <c r="AA883" s="12"/>
      <c r="AC883" s="12" t="s">
        <v>179</v>
      </c>
      <c r="AD883" s="12" t="s">
        <v>295</v>
      </c>
      <c r="AE883" s="12" t="s">
        <v>518</v>
      </c>
      <c r="AF883" s="12" t="s">
        <v>519</v>
      </c>
      <c r="AG883" s="12" t="s">
        <v>402</v>
      </c>
      <c r="AH883" s="12" t="s">
        <v>374</v>
      </c>
      <c r="AI883" s="12" t="s">
        <v>403</v>
      </c>
      <c r="AJ883" s="12" t="s">
        <v>376</v>
      </c>
      <c r="AK883" s="12" t="s">
        <v>368</v>
      </c>
      <c r="AL883" s="12">
        <v>14</v>
      </c>
      <c r="AM883" s="12" t="s">
        <v>347</v>
      </c>
      <c r="AN883" s="12" t="s">
        <v>458</v>
      </c>
    </row>
    <row r="884" spans="1:40" ht="15" customHeight="1" x14ac:dyDescent="0.25">
      <c r="A884" s="12">
        <v>132770021</v>
      </c>
      <c r="B884" s="15" t="s">
        <v>580</v>
      </c>
      <c r="C884" s="12" t="s">
        <v>581</v>
      </c>
      <c r="D884" s="12" t="s">
        <v>161</v>
      </c>
      <c r="E884" s="12" t="s">
        <v>51</v>
      </c>
      <c r="F884" s="10" t="s">
        <v>190</v>
      </c>
      <c r="G884" s="17" t="s">
        <v>295</v>
      </c>
      <c r="H884" s="10" t="s">
        <v>35</v>
      </c>
      <c r="K884" s="15" t="s">
        <v>239</v>
      </c>
      <c r="L884" s="12">
        <v>45.431229299999998</v>
      </c>
      <c r="M884" s="12">
        <v>2.1000261999999998</v>
      </c>
      <c r="N884" s="11">
        <v>41428</v>
      </c>
      <c r="O884" s="6" t="s">
        <v>12</v>
      </c>
      <c r="P884" s="29">
        <v>11.1</v>
      </c>
      <c r="Q884" s="54" t="s">
        <v>161</v>
      </c>
      <c r="R884" s="12" t="s">
        <v>11</v>
      </c>
      <c r="S884" s="16" t="s">
        <v>601</v>
      </c>
      <c r="T884" s="12" t="s">
        <v>570</v>
      </c>
      <c r="U884" s="12">
        <f t="shared" si="54"/>
        <v>11.1</v>
      </c>
      <c r="V884" s="12">
        <f t="shared" si="55"/>
        <v>5.55</v>
      </c>
      <c r="W884" s="12">
        <f t="shared" si="56"/>
        <v>0.36036036036036034</v>
      </c>
      <c r="X884" s="12">
        <f t="shared" si="57"/>
        <v>3.2464897329762196E-2</v>
      </c>
      <c r="AA884" s="12"/>
      <c r="AC884" s="12" t="s">
        <v>179</v>
      </c>
      <c r="AD884" s="12" t="s">
        <v>295</v>
      </c>
      <c r="AE884" s="12" t="s">
        <v>518</v>
      </c>
      <c r="AF884" s="12" t="s">
        <v>519</v>
      </c>
      <c r="AG884" s="12" t="s">
        <v>402</v>
      </c>
      <c r="AH884" s="12" t="s">
        <v>374</v>
      </c>
      <c r="AI884" s="12" t="s">
        <v>403</v>
      </c>
      <c r="AJ884" s="12" t="s">
        <v>376</v>
      </c>
      <c r="AK884" s="12" t="s">
        <v>368</v>
      </c>
      <c r="AL884" s="12">
        <v>14</v>
      </c>
      <c r="AM884" s="12" t="s">
        <v>347</v>
      </c>
      <c r="AN884" s="12" t="s">
        <v>458</v>
      </c>
    </row>
    <row r="885" spans="1:40" ht="15" customHeight="1" x14ac:dyDescent="0.25">
      <c r="A885" s="12">
        <v>132770021</v>
      </c>
      <c r="B885" s="15" t="s">
        <v>580</v>
      </c>
      <c r="C885" s="12" t="s">
        <v>581</v>
      </c>
      <c r="D885" s="12" t="s">
        <v>161</v>
      </c>
      <c r="E885" s="12" t="s">
        <v>51</v>
      </c>
      <c r="F885" s="10" t="s">
        <v>190</v>
      </c>
      <c r="G885" s="17" t="s">
        <v>295</v>
      </c>
      <c r="H885" s="10" t="s">
        <v>35</v>
      </c>
      <c r="K885" s="15" t="s">
        <v>239</v>
      </c>
      <c r="L885" s="12">
        <v>45.431229299999998</v>
      </c>
      <c r="M885" s="12">
        <v>2.1000261999999998</v>
      </c>
      <c r="N885" s="11">
        <v>41428</v>
      </c>
      <c r="O885" s="6" t="s">
        <v>21</v>
      </c>
      <c r="P885" s="29">
        <v>11.5</v>
      </c>
      <c r="Q885" s="54" t="s">
        <v>161</v>
      </c>
      <c r="R885" s="12" t="s">
        <v>11</v>
      </c>
      <c r="S885" s="16" t="s">
        <v>601</v>
      </c>
      <c r="T885" s="12" t="s">
        <v>570</v>
      </c>
      <c r="U885" s="12">
        <f t="shared" si="54"/>
        <v>11.5</v>
      </c>
      <c r="V885" s="12">
        <f t="shared" si="55"/>
        <v>5.75</v>
      </c>
      <c r="W885" s="12">
        <f t="shared" si="56"/>
        <v>0.34782608695652173</v>
      </c>
      <c r="X885" s="12">
        <f t="shared" si="57"/>
        <v>3.0245746691871456E-2</v>
      </c>
      <c r="AA885" s="12"/>
      <c r="AC885" s="12" t="s">
        <v>179</v>
      </c>
      <c r="AD885" s="12" t="s">
        <v>295</v>
      </c>
      <c r="AE885" s="12" t="s">
        <v>518</v>
      </c>
      <c r="AF885" s="12" t="s">
        <v>519</v>
      </c>
      <c r="AG885" s="12" t="s">
        <v>402</v>
      </c>
      <c r="AH885" s="12" t="s">
        <v>374</v>
      </c>
      <c r="AI885" s="12" t="s">
        <v>403</v>
      </c>
      <c r="AJ885" s="12" t="s">
        <v>376</v>
      </c>
      <c r="AK885" s="12" t="s">
        <v>368</v>
      </c>
      <c r="AL885" s="12">
        <v>14</v>
      </c>
      <c r="AM885" s="12" t="s">
        <v>347</v>
      </c>
      <c r="AN885" s="12" t="s">
        <v>458</v>
      </c>
    </row>
    <row r="886" spans="1:40" ht="15" customHeight="1" x14ac:dyDescent="0.25">
      <c r="A886" s="12">
        <v>132770021</v>
      </c>
      <c r="B886" s="15" t="s">
        <v>580</v>
      </c>
      <c r="C886" s="12" t="s">
        <v>581</v>
      </c>
      <c r="D886" s="12" t="s">
        <v>161</v>
      </c>
      <c r="E886" s="12" t="s">
        <v>51</v>
      </c>
      <c r="F886" s="10" t="s">
        <v>190</v>
      </c>
      <c r="G886" s="17" t="s">
        <v>295</v>
      </c>
      <c r="H886" s="10" t="s">
        <v>35</v>
      </c>
      <c r="K886" s="15" t="s">
        <v>239</v>
      </c>
      <c r="L886" s="12">
        <v>45.431229299999998</v>
      </c>
      <c r="M886" s="12">
        <v>2.1000261999999998</v>
      </c>
      <c r="N886" s="11">
        <v>41428</v>
      </c>
      <c r="O886" s="6" t="s">
        <v>55</v>
      </c>
      <c r="P886" s="29">
        <v>12.8</v>
      </c>
      <c r="Q886" s="54" t="s">
        <v>161</v>
      </c>
      <c r="R886" s="12" t="s">
        <v>11</v>
      </c>
      <c r="S886" s="16" t="s">
        <v>601</v>
      </c>
      <c r="T886" s="12" t="s">
        <v>570</v>
      </c>
      <c r="U886" s="12">
        <f t="shared" si="54"/>
        <v>12.8</v>
      </c>
      <c r="V886" s="12">
        <f t="shared" si="55"/>
        <v>6.4</v>
      </c>
      <c r="W886" s="12">
        <f t="shared" si="56"/>
        <v>0.31249999999999994</v>
      </c>
      <c r="X886" s="12">
        <f t="shared" si="57"/>
        <v>2.4414062499999997E-2</v>
      </c>
      <c r="AA886" s="12"/>
      <c r="AC886" s="12" t="s">
        <v>179</v>
      </c>
      <c r="AD886" s="12" t="s">
        <v>295</v>
      </c>
      <c r="AE886" s="12" t="s">
        <v>518</v>
      </c>
      <c r="AF886" s="12" t="s">
        <v>519</v>
      </c>
      <c r="AG886" s="12" t="s">
        <v>402</v>
      </c>
      <c r="AH886" s="12" t="s">
        <v>374</v>
      </c>
      <c r="AI886" s="12" t="s">
        <v>403</v>
      </c>
      <c r="AJ886" s="12" t="s">
        <v>376</v>
      </c>
      <c r="AK886" s="12" t="s">
        <v>368</v>
      </c>
      <c r="AL886" s="12">
        <v>14</v>
      </c>
      <c r="AM886" s="12" t="s">
        <v>347</v>
      </c>
      <c r="AN886" s="12" t="s">
        <v>458</v>
      </c>
    </row>
    <row r="887" spans="1:40" ht="15" customHeight="1" x14ac:dyDescent="0.25">
      <c r="A887" s="12">
        <v>132770021</v>
      </c>
      <c r="B887" s="15" t="s">
        <v>580</v>
      </c>
      <c r="C887" s="12" t="s">
        <v>581</v>
      </c>
      <c r="D887" s="12" t="s">
        <v>161</v>
      </c>
      <c r="E887" s="12" t="s">
        <v>51</v>
      </c>
      <c r="F887" s="10" t="s">
        <v>190</v>
      </c>
      <c r="G887" s="17" t="s">
        <v>295</v>
      </c>
      <c r="H887" s="10" t="s">
        <v>35</v>
      </c>
      <c r="K887" s="15" t="s">
        <v>239</v>
      </c>
      <c r="L887" s="12">
        <v>45.431229299999998</v>
      </c>
      <c r="M887" s="12">
        <v>2.1000261999999998</v>
      </c>
      <c r="N887" s="11">
        <v>41428</v>
      </c>
      <c r="O887" s="6" t="s">
        <v>56</v>
      </c>
      <c r="P887" s="29">
        <v>14</v>
      </c>
      <c r="Q887" s="54" t="s">
        <v>161</v>
      </c>
      <c r="R887" s="12" t="s">
        <v>11</v>
      </c>
      <c r="S887" s="16" t="s">
        <v>601</v>
      </c>
      <c r="T887" s="12" t="s">
        <v>570</v>
      </c>
      <c r="U887" s="12">
        <f t="shared" si="54"/>
        <v>14</v>
      </c>
      <c r="V887" s="12">
        <f t="shared" si="55"/>
        <v>7</v>
      </c>
      <c r="W887" s="12">
        <f t="shared" si="56"/>
        <v>0.2857142857142857</v>
      </c>
      <c r="X887" s="12">
        <f t="shared" si="57"/>
        <v>2.0408163265306121E-2</v>
      </c>
      <c r="AA887" s="12"/>
      <c r="AC887" s="12" t="s">
        <v>179</v>
      </c>
      <c r="AD887" s="12" t="s">
        <v>295</v>
      </c>
      <c r="AE887" s="12" t="s">
        <v>518</v>
      </c>
      <c r="AF887" s="12" t="s">
        <v>519</v>
      </c>
      <c r="AG887" s="12" t="s">
        <v>402</v>
      </c>
      <c r="AH887" s="12" t="s">
        <v>374</v>
      </c>
      <c r="AI887" s="12" t="s">
        <v>403</v>
      </c>
      <c r="AJ887" s="12" t="s">
        <v>376</v>
      </c>
      <c r="AK887" s="12" t="s">
        <v>368</v>
      </c>
      <c r="AL887" s="12">
        <v>14</v>
      </c>
      <c r="AM887" s="12" t="s">
        <v>347</v>
      </c>
      <c r="AN887" s="12" t="s">
        <v>458</v>
      </c>
    </row>
    <row r="888" spans="1:40" ht="15" customHeight="1" x14ac:dyDescent="0.25">
      <c r="A888" s="12">
        <v>132770021</v>
      </c>
      <c r="B888" s="15" t="s">
        <v>580</v>
      </c>
      <c r="C888" s="12" t="s">
        <v>581</v>
      </c>
      <c r="D888" s="12" t="s">
        <v>161</v>
      </c>
      <c r="E888" s="12" t="s">
        <v>51</v>
      </c>
      <c r="F888" s="10" t="s">
        <v>190</v>
      </c>
      <c r="G888" s="17" t="s">
        <v>295</v>
      </c>
      <c r="H888" s="10" t="s">
        <v>35</v>
      </c>
      <c r="K888" s="15" t="s">
        <v>239</v>
      </c>
      <c r="L888" s="12">
        <v>45.431229299999998</v>
      </c>
      <c r="M888" s="12">
        <v>2.1000261999999998</v>
      </c>
      <c r="N888" s="11">
        <v>41428</v>
      </c>
      <c r="O888" s="6" t="s">
        <v>62</v>
      </c>
      <c r="P888" s="29">
        <v>14.3</v>
      </c>
      <c r="Q888" s="54" t="s">
        <v>161</v>
      </c>
      <c r="R888" s="12" t="s">
        <v>11</v>
      </c>
      <c r="S888" s="16" t="s">
        <v>601</v>
      </c>
      <c r="T888" s="12" t="s">
        <v>570</v>
      </c>
      <c r="U888" s="12">
        <f t="shared" si="54"/>
        <v>14.3</v>
      </c>
      <c r="V888" s="12">
        <f t="shared" si="55"/>
        <v>7.15</v>
      </c>
      <c r="W888" s="12">
        <f t="shared" si="56"/>
        <v>0.27972027972027974</v>
      </c>
      <c r="X888" s="12">
        <f t="shared" si="57"/>
        <v>1.9560858721697882E-2</v>
      </c>
      <c r="AA888" s="12"/>
      <c r="AC888" s="12" t="s">
        <v>179</v>
      </c>
      <c r="AD888" s="12" t="s">
        <v>295</v>
      </c>
      <c r="AE888" s="12" t="s">
        <v>518</v>
      </c>
      <c r="AF888" s="12" t="s">
        <v>519</v>
      </c>
      <c r="AG888" s="12" t="s">
        <v>402</v>
      </c>
      <c r="AH888" s="12" t="s">
        <v>374</v>
      </c>
      <c r="AI888" s="12" t="s">
        <v>403</v>
      </c>
      <c r="AJ888" s="12" t="s">
        <v>376</v>
      </c>
      <c r="AK888" s="12" t="s">
        <v>368</v>
      </c>
      <c r="AL888" s="12">
        <v>14</v>
      </c>
      <c r="AM888" s="12" t="s">
        <v>347</v>
      </c>
      <c r="AN888" s="12" t="s">
        <v>458</v>
      </c>
    </row>
    <row r="889" spans="1:40" ht="15" customHeight="1" x14ac:dyDescent="0.25">
      <c r="A889" s="12">
        <v>132770021</v>
      </c>
      <c r="B889" s="15" t="s">
        <v>580</v>
      </c>
      <c r="C889" s="12" t="s">
        <v>581</v>
      </c>
      <c r="D889" s="12" t="s">
        <v>161</v>
      </c>
      <c r="E889" s="12" t="s">
        <v>51</v>
      </c>
      <c r="F889" s="10" t="s">
        <v>190</v>
      </c>
      <c r="G889" s="17" t="s">
        <v>295</v>
      </c>
      <c r="H889" s="10" t="s">
        <v>35</v>
      </c>
      <c r="K889" s="15" t="s">
        <v>239</v>
      </c>
      <c r="L889" s="12">
        <v>45.431229299999998</v>
      </c>
      <c r="M889" s="12">
        <v>2.1000261999999998</v>
      </c>
      <c r="N889" s="11">
        <v>41428</v>
      </c>
      <c r="O889" s="6" t="s">
        <v>19</v>
      </c>
      <c r="P889" s="29">
        <v>15.6</v>
      </c>
      <c r="Q889" s="54" t="s">
        <v>161</v>
      </c>
      <c r="R889" s="12" t="s">
        <v>11</v>
      </c>
      <c r="S889" s="16" t="s">
        <v>601</v>
      </c>
      <c r="T889" s="12" t="s">
        <v>570</v>
      </c>
      <c r="U889" s="12">
        <f t="shared" si="54"/>
        <v>15.6</v>
      </c>
      <c r="V889" s="12">
        <f t="shared" si="55"/>
        <v>7.8</v>
      </c>
      <c r="W889" s="12">
        <f t="shared" si="56"/>
        <v>0.25641025641025644</v>
      </c>
      <c r="X889" s="12">
        <f t="shared" si="57"/>
        <v>1.6436554898093359E-2</v>
      </c>
      <c r="AA889" s="12"/>
      <c r="AC889" s="12" t="s">
        <v>179</v>
      </c>
      <c r="AD889" s="12" t="s">
        <v>295</v>
      </c>
      <c r="AE889" s="12" t="s">
        <v>518</v>
      </c>
      <c r="AF889" s="12" t="s">
        <v>519</v>
      </c>
      <c r="AG889" s="12" t="s">
        <v>402</v>
      </c>
      <c r="AH889" s="12" t="s">
        <v>374</v>
      </c>
      <c r="AI889" s="12" t="s">
        <v>403</v>
      </c>
      <c r="AJ889" s="12" t="s">
        <v>376</v>
      </c>
      <c r="AK889" s="12" t="s">
        <v>368</v>
      </c>
      <c r="AL889" s="12">
        <v>14</v>
      </c>
      <c r="AM889" s="12" t="s">
        <v>347</v>
      </c>
      <c r="AN889" s="12" t="s">
        <v>458</v>
      </c>
    </row>
    <row r="890" spans="1:40" ht="15" customHeight="1" x14ac:dyDescent="0.25">
      <c r="A890" s="12">
        <v>132770021</v>
      </c>
      <c r="B890" s="15" t="s">
        <v>580</v>
      </c>
      <c r="C890" s="12" t="s">
        <v>581</v>
      </c>
      <c r="D890" s="12" t="s">
        <v>161</v>
      </c>
      <c r="E890" s="12" t="s">
        <v>51</v>
      </c>
      <c r="F890" s="10" t="s">
        <v>190</v>
      </c>
      <c r="G890" s="17" t="s">
        <v>295</v>
      </c>
      <c r="H890" s="10" t="s">
        <v>35</v>
      </c>
      <c r="K890" s="15" t="s">
        <v>239</v>
      </c>
      <c r="L890" s="12">
        <v>45.431229299999998</v>
      </c>
      <c r="M890" s="12">
        <v>2.1000261999999998</v>
      </c>
      <c r="N890" s="11">
        <v>41428</v>
      </c>
      <c r="O890" s="6" t="s">
        <v>15</v>
      </c>
      <c r="P890" s="29">
        <v>20.900000000000002</v>
      </c>
      <c r="Q890" s="54" t="s">
        <v>161</v>
      </c>
      <c r="R890" s="12" t="s">
        <v>11</v>
      </c>
      <c r="S890" s="16" t="s">
        <v>601</v>
      </c>
      <c r="T890" s="12" t="s">
        <v>570</v>
      </c>
      <c r="U890" s="12">
        <f t="shared" si="54"/>
        <v>20.900000000000002</v>
      </c>
      <c r="V890" s="12">
        <f t="shared" si="55"/>
        <v>10.450000000000001</v>
      </c>
      <c r="W890" s="12">
        <f t="shared" si="56"/>
        <v>0.19138755980861241</v>
      </c>
      <c r="X890" s="12">
        <f t="shared" si="57"/>
        <v>9.1572995123737986E-3</v>
      </c>
      <c r="AA890" s="12"/>
      <c r="AC890" s="12" t="s">
        <v>179</v>
      </c>
      <c r="AD890" s="12" t="s">
        <v>295</v>
      </c>
      <c r="AE890" s="12" t="s">
        <v>518</v>
      </c>
      <c r="AF890" s="12" t="s">
        <v>519</v>
      </c>
      <c r="AG890" s="12" t="s">
        <v>402</v>
      </c>
      <c r="AH890" s="12" t="s">
        <v>374</v>
      </c>
      <c r="AI890" s="12" t="s">
        <v>403</v>
      </c>
      <c r="AJ890" s="12" t="s">
        <v>376</v>
      </c>
      <c r="AK890" s="12" t="s">
        <v>368</v>
      </c>
      <c r="AL890" s="12">
        <v>14</v>
      </c>
      <c r="AM890" s="12" t="s">
        <v>347</v>
      </c>
      <c r="AN890" s="12" t="s">
        <v>458</v>
      </c>
    </row>
    <row r="891" spans="1:40" ht="15" customHeight="1" x14ac:dyDescent="0.25">
      <c r="A891" s="12">
        <v>132770021</v>
      </c>
      <c r="B891" s="15" t="s">
        <v>580</v>
      </c>
      <c r="C891" s="12" t="s">
        <v>581</v>
      </c>
      <c r="D891" s="12" t="s">
        <v>161</v>
      </c>
      <c r="E891" s="12" t="s">
        <v>51</v>
      </c>
      <c r="F891" s="10" t="s">
        <v>190</v>
      </c>
      <c r="G891" s="17" t="s">
        <v>295</v>
      </c>
      <c r="H891" s="10" t="s">
        <v>35</v>
      </c>
      <c r="K891" s="15" t="s">
        <v>239</v>
      </c>
      <c r="L891" s="12">
        <v>45.431229299999998</v>
      </c>
      <c r="M891" s="12">
        <v>2.1000261999999998</v>
      </c>
      <c r="N891" s="11">
        <v>41428</v>
      </c>
      <c r="O891" s="6" t="s">
        <v>159</v>
      </c>
      <c r="P891" s="29">
        <v>22.7</v>
      </c>
      <c r="Q891" s="54" t="s">
        <v>161</v>
      </c>
      <c r="R891" s="12" t="s">
        <v>11</v>
      </c>
      <c r="S891" s="16" t="s">
        <v>601</v>
      </c>
      <c r="T891" s="12" t="s">
        <v>570</v>
      </c>
      <c r="U891" s="12">
        <f t="shared" si="54"/>
        <v>22.7</v>
      </c>
      <c r="V891" s="12">
        <f t="shared" si="55"/>
        <v>11.35</v>
      </c>
      <c r="W891" s="12">
        <f t="shared" si="56"/>
        <v>0.1762114537444934</v>
      </c>
      <c r="X891" s="12">
        <f t="shared" si="57"/>
        <v>7.7626191076869341E-3</v>
      </c>
      <c r="AA891" s="12"/>
      <c r="AC891" s="12" t="s">
        <v>179</v>
      </c>
      <c r="AD891" s="12" t="s">
        <v>295</v>
      </c>
      <c r="AE891" s="12" t="s">
        <v>518</v>
      </c>
      <c r="AF891" s="12" t="s">
        <v>519</v>
      </c>
      <c r="AG891" s="12" t="s">
        <v>402</v>
      </c>
      <c r="AH891" s="12" t="s">
        <v>374</v>
      </c>
      <c r="AI891" s="12" t="s">
        <v>403</v>
      </c>
      <c r="AJ891" s="12" t="s">
        <v>376</v>
      </c>
      <c r="AK891" s="12" t="s">
        <v>368</v>
      </c>
      <c r="AL891" s="12">
        <v>14</v>
      </c>
      <c r="AM891" s="12" t="s">
        <v>347</v>
      </c>
      <c r="AN891" s="12" t="s">
        <v>458</v>
      </c>
    </row>
    <row r="892" spans="1:40" ht="15" customHeight="1" x14ac:dyDescent="0.25">
      <c r="A892" s="12">
        <v>132770021</v>
      </c>
      <c r="B892" s="15" t="s">
        <v>580</v>
      </c>
      <c r="C892" s="12" t="s">
        <v>581</v>
      </c>
      <c r="D892" s="12" t="s">
        <v>161</v>
      </c>
      <c r="E892" s="12" t="s">
        <v>51</v>
      </c>
      <c r="F892" s="10" t="s">
        <v>190</v>
      </c>
      <c r="G892" s="17" t="s">
        <v>295</v>
      </c>
      <c r="H892" s="10" t="s">
        <v>35</v>
      </c>
      <c r="K892" s="15" t="s">
        <v>239</v>
      </c>
      <c r="L892" s="12">
        <v>45.431229299999998</v>
      </c>
      <c r="M892" s="12">
        <v>2.1000261999999998</v>
      </c>
      <c r="N892" s="11">
        <v>41428</v>
      </c>
      <c r="O892" s="6" t="s">
        <v>58</v>
      </c>
      <c r="P892" s="29">
        <v>32.299999999999997</v>
      </c>
      <c r="Q892" s="54" t="s">
        <v>161</v>
      </c>
      <c r="R892" s="12" t="s">
        <v>11</v>
      </c>
      <c r="S892" s="16" t="s">
        <v>601</v>
      </c>
      <c r="T892" s="12" t="s">
        <v>570</v>
      </c>
      <c r="U892" s="12">
        <f t="shared" si="54"/>
        <v>32.299999999999997</v>
      </c>
      <c r="V892" s="12">
        <f t="shared" si="55"/>
        <v>16.149999999999999</v>
      </c>
      <c r="W892" s="12">
        <f t="shared" si="56"/>
        <v>0.12383900928792571</v>
      </c>
      <c r="X892" s="12">
        <f t="shared" si="57"/>
        <v>3.8340250553537377E-3</v>
      </c>
      <c r="AA892" s="12"/>
      <c r="AC892" s="12" t="s">
        <v>179</v>
      </c>
      <c r="AD892" s="12" t="s">
        <v>295</v>
      </c>
      <c r="AE892" s="12" t="s">
        <v>518</v>
      </c>
      <c r="AF892" s="12" t="s">
        <v>519</v>
      </c>
      <c r="AG892" s="12" t="s">
        <v>402</v>
      </c>
      <c r="AH892" s="12" t="s">
        <v>374</v>
      </c>
      <c r="AI892" s="12" t="s">
        <v>403</v>
      </c>
      <c r="AJ892" s="12" t="s">
        <v>376</v>
      </c>
      <c r="AK892" s="12" t="s">
        <v>368</v>
      </c>
      <c r="AL892" s="12">
        <v>14</v>
      </c>
      <c r="AM892" s="12" t="s">
        <v>347</v>
      </c>
      <c r="AN892" s="12" t="s">
        <v>458</v>
      </c>
    </row>
    <row r="893" spans="1:40" ht="15" customHeight="1" x14ac:dyDescent="0.25">
      <c r="A893" s="12">
        <v>132770021</v>
      </c>
      <c r="B893" s="15" t="s">
        <v>580</v>
      </c>
      <c r="C893" s="12" t="s">
        <v>581</v>
      </c>
      <c r="D893" s="12" t="s">
        <v>161</v>
      </c>
      <c r="E893" s="12" t="s">
        <v>51</v>
      </c>
      <c r="F893" s="10" t="s">
        <v>190</v>
      </c>
      <c r="G893" s="17" t="s">
        <v>295</v>
      </c>
      <c r="H893" s="10" t="s">
        <v>35</v>
      </c>
      <c r="K893" s="15" t="s">
        <v>239</v>
      </c>
      <c r="L893" s="12">
        <v>45.431229299999998</v>
      </c>
      <c r="M893" s="12">
        <v>2.1000261999999998</v>
      </c>
      <c r="N893" s="11">
        <v>41428</v>
      </c>
      <c r="O893" s="6" t="s">
        <v>59</v>
      </c>
      <c r="P893" s="29">
        <v>32.799999999999997</v>
      </c>
      <c r="Q893" s="54" t="s">
        <v>161</v>
      </c>
      <c r="R893" s="12" t="s">
        <v>11</v>
      </c>
      <c r="S893" s="16" t="s">
        <v>601</v>
      </c>
      <c r="T893" s="12" t="s">
        <v>570</v>
      </c>
      <c r="U893" s="12">
        <f t="shared" si="54"/>
        <v>32.799999999999997</v>
      </c>
      <c r="V893" s="12">
        <f t="shared" si="55"/>
        <v>16.399999999999999</v>
      </c>
      <c r="W893" s="12">
        <f t="shared" si="56"/>
        <v>0.12195121951219512</v>
      </c>
      <c r="X893" s="12">
        <f t="shared" si="57"/>
        <v>3.7180249851279002E-3</v>
      </c>
      <c r="AA893" s="12"/>
      <c r="AC893" s="12" t="s">
        <v>179</v>
      </c>
      <c r="AD893" s="12" t="s">
        <v>295</v>
      </c>
      <c r="AE893" s="12" t="s">
        <v>518</v>
      </c>
      <c r="AF893" s="12" t="s">
        <v>519</v>
      </c>
      <c r="AG893" s="12" t="s">
        <v>402</v>
      </c>
      <c r="AH893" s="12" t="s">
        <v>374</v>
      </c>
      <c r="AI893" s="12" t="s">
        <v>403</v>
      </c>
      <c r="AJ893" s="12" t="s">
        <v>376</v>
      </c>
      <c r="AK893" s="12" t="s">
        <v>368</v>
      </c>
      <c r="AL893" s="12">
        <v>14</v>
      </c>
      <c r="AM893" s="12" t="s">
        <v>347</v>
      </c>
      <c r="AN893" s="12" t="s">
        <v>458</v>
      </c>
    </row>
    <row r="894" spans="1:40" ht="15" customHeight="1" x14ac:dyDescent="0.25">
      <c r="A894" s="12">
        <v>132770021</v>
      </c>
      <c r="B894" s="15" t="s">
        <v>580</v>
      </c>
      <c r="C894" s="12" t="s">
        <v>581</v>
      </c>
      <c r="D894" s="12" t="s">
        <v>161</v>
      </c>
      <c r="E894" s="12" t="s">
        <v>51</v>
      </c>
      <c r="F894" s="10" t="s">
        <v>190</v>
      </c>
      <c r="G894" s="17" t="s">
        <v>295</v>
      </c>
      <c r="H894" s="10" t="s">
        <v>35</v>
      </c>
      <c r="K894" s="15" t="s">
        <v>239</v>
      </c>
      <c r="L894" s="12">
        <v>45.431229299999998</v>
      </c>
      <c r="M894" s="12">
        <v>2.1000261999999998</v>
      </c>
      <c r="N894" s="11">
        <v>41428</v>
      </c>
      <c r="O894" s="6" t="s">
        <v>60</v>
      </c>
      <c r="P894" s="29">
        <v>45</v>
      </c>
      <c r="Q894" s="54" t="s">
        <v>161</v>
      </c>
      <c r="R894" s="12" t="s">
        <v>11</v>
      </c>
      <c r="S894" s="16" t="s">
        <v>601</v>
      </c>
      <c r="T894" s="12" t="s">
        <v>570</v>
      </c>
      <c r="U894" s="12">
        <f t="shared" si="54"/>
        <v>45</v>
      </c>
      <c r="V894" s="12">
        <f t="shared" si="55"/>
        <v>22.5</v>
      </c>
      <c r="W894" s="12">
        <f t="shared" si="56"/>
        <v>8.8888888888888892E-2</v>
      </c>
      <c r="X894" s="12">
        <f t="shared" si="57"/>
        <v>1.9753086419753087E-3</v>
      </c>
      <c r="AA894" s="12"/>
      <c r="AC894" s="12" t="s">
        <v>179</v>
      </c>
      <c r="AD894" s="12" t="s">
        <v>295</v>
      </c>
      <c r="AE894" s="12" t="s">
        <v>518</v>
      </c>
      <c r="AF894" s="12" t="s">
        <v>519</v>
      </c>
      <c r="AG894" s="12" t="s">
        <v>402</v>
      </c>
      <c r="AH894" s="12" t="s">
        <v>374</v>
      </c>
      <c r="AI894" s="12" t="s">
        <v>403</v>
      </c>
      <c r="AJ894" s="12" t="s">
        <v>376</v>
      </c>
      <c r="AK894" s="12" t="s">
        <v>368</v>
      </c>
      <c r="AL894" s="12">
        <v>14</v>
      </c>
      <c r="AM894" s="12" t="s">
        <v>347</v>
      </c>
      <c r="AN894" s="12" t="s">
        <v>458</v>
      </c>
    </row>
    <row r="895" spans="1:40" ht="15" customHeight="1" x14ac:dyDescent="0.25">
      <c r="A895" s="12">
        <v>132770021</v>
      </c>
      <c r="B895" s="15" t="s">
        <v>580</v>
      </c>
      <c r="C895" s="12" t="s">
        <v>581</v>
      </c>
      <c r="D895" s="12" t="s">
        <v>161</v>
      </c>
      <c r="E895" s="12" t="s">
        <v>51</v>
      </c>
      <c r="F895" s="10" t="s">
        <v>190</v>
      </c>
      <c r="G895" s="17" t="s">
        <v>295</v>
      </c>
      <c r="H895" s="10" t="s">
        <v>35</v>
      </c>
      <c r="K895" s="15" t="s">
        <v>239</v>
      </c>
      <c r="L895" s="12">
        <v>45.431229299999998</v>
      </c>
      <c r="M895" s="12">
        <v>2.1000261999999998</v>
      </c>
      <c r="N895" s="11">
        <v>41428</v>
      </c>
      <c r="O895" s="6" t="s">
        <v>63</v>
      </c>
      <c r="P895" s="29">
        <v>45.7</v>
      </c>
      <c r="Q895" s="12">
        <v>7.5953399999999993</v>
      </c>
      <c r="R895" s="12" t="s">
        <v>64</v>
      </c>
      <c r="S895" s="48" t="s">
        <v>161</v>
      </c>
      <c r="T895" s="12" t="s">
        <v>570</v>
      </c>
      <c r="U895" s="12">
        <f t="shared" si="54"/>
        <v>45.7</v>
      </c>
      <c r="V895" s="12">
        <f t="shared" si="55"/>
        <v>7.5953399999999993</v>
      </c>
      <c r="W895" s="12">
        <f t="shared" si="56"/>
        <v>0.79217614643739853</v>
      </c>
      <c r="X895" s="12">
        <f t="shared" si="57"/>
        <v>1.7334270162743949E-2</v>
      </c>
      <c r="AA895" s="12"/>
      <c r="AC895" s="12" t="s">
        <v>179</v>
      </c>
      <c r="AD895" s="12" t="s">
        <v>295</v>
      </c>
      <c r="AE895" s="12" t="s">
        <v>518</v>
      </c>
      <c r="AF895" s="12" t="s">
        <v>519</v>
      </c>
      <c r="AG895" s="12" t="s">
        <v>402</v>
      </c>
      <c r="AH895" s="12" t="s">
        <v>374</v>
      </c>
      <c r="AI895" s="12" t="s">
        <v>403</v>
      </c>
      <c r="AJ895" s="12" t="s">
        <v>376</v>
      </c>
      <c r="AK895" s="12" t="s">
        <v>368</v>
      </c>
      <c r="AL895" s="12">
        <v>14</v>
      </c>
      <c r="AM895" s="12" t="s">
        <v>347</v>
      </c>
      <c r="AN895" s="12" t="s">
        <v>458</v>
      </c>
    </row>
    <row r="896" spans="1:40" ht="15" customHeight="1" x14ac:dyDescent="0.25">
      <c r="A896" s="12">
        <v>132770021</v>
      </c>
      <c r="B896" s="15" t="s">
        <v>580</v>
      </c>
      <c r="C896" s="12" t="s">
        <v>581</v>
      </c>
      <c r="D896" s="12" t="s">
        <v>161</v>
      </c>
      <c r="E896" s="12" t="s">
        <v>51</v>
      </c>
      <c r="F896" s="10" t="s">
        <v>190</v>
      </c>
      <c r="G896" s="17" t="s">
        <v>295</v>
      </c>
      <c r="H896" s="10" t="s">
        <v>35</v>
      </c>
      <c r="K896" s="15" t="s">
        <v>239</v>
      </c>
      <c r="L896" s="12">
        <v>45.431229299999998</v>
      </c>
      <c r="M896" s="12">
        <v>2.1000261999999998</v>
      </c>
      <c r="N896" s="11">
        <v>41428</v>
      </c>
      <c r="O896" s="6" t="s">
        <v>18</v>
      </c>
      <c r="P896" s="29">
        <v>46.800000000000004</v>
      </c>
      <c r="Q896" s="54" t="s">
        <v>161</v>
      </c>
      <c r="R896" s="12" t="s">
        <v>11</v>
      </c>
      <c r="S896" s="16" t="s">
        <v>601</v>
      </c>
      <c r="T896" s="12" t="s">
        <v>570</v>
      </c>
      <c r="U896" s="12">
        <f t="shared" si="54"/>
        <v>46.800000000000004</v>
      </c>
      <c r="V896" s="12">
        <f t="shared" si="55"/>
        <v>23.400000000000002</v>
      </c>
      <c r="W896" s="12">
        <f t="shared" si="56"/>
        <v>8.5470085470085472E-2</v>
      </c>
      <c r="X896" s="12">
        <f t="shared" si="57"/>
        <v>1.8262838775659287E-3</v>
      </c>
      <c r="AA896" s="12"/>
      <c r="AC896" s="12" t="s">
        <v>179</v>
      </c>
      <c r="AD896" s="12" t="s">
        <v>295</v>
      </c>
      <c r="AE896" s="12" t="s">
        <v>518</v>
      </c>
      <c r="AF896" s="12" t="s">
        <v>519</v>
      </c>
      <c r="AG896" s="12" t="s">
        <v>402</v>
      </c>
      <c r="AH896" s="12" t="s">
        <v>374</v>
      </c>
      <c r="AI896" s="12" t="s">
        <v>403</v>
      </c>
      <c r="AJ896" s="12" t="s">
        <v>376</v>
      </c>
      <c r="AK896" s="12" t="s">
        <v>368</v>
      </c>
      <c r="AL896" s="12">
        <v>14</v>
      </c>
      <c r="AM896" s="12" t="s">
        <v>347</v>
      </c>
      <c r="AN896" s="12" t="s">
        <v>458</v>
      </c>
    </row>
    <row r="897" spans="1:40" ht="15" customHeight="1" x14ac:dyDescent="0.25">
      <c r="A897" s="12">
        <v>132770021</v>
      </c>
      <c r="B897" s="15" t="s">
        <v>580</v>
      </c>
      <c r="C897" s="12" t="s">
        <v>581</v>
      </c>
      <c r="D897" s="12" t="s">
        <v>161</v>
      </c>
      <c r="E897" s="12" t="s">
        <v>164</v>
      </c>
      <c r="F897" s="10" t="s">
        <v>190</v>
      </c>
      <c r="G897" s="17" t="s">
        <v>295</v>
      </c>
      <c r="H897" s="10" t="s">
        <v>35</v>
      </c>
      <c r="K897" s="15" t="s">
        <v>239</v>
      </c>
      <c r="L897" s="12">
        <v>45.431229299999998</v>
      </c>
      <c r="M897" s="12">
        <v>2.1000261999999998</v>
      </c>
      <c r="N897" s="11">
        <v>41428</v>
      </c>
      <c r="O897" s="6" t="s">
        <v>163</v>
      </c>
      <c r="P897" s="29">
        <v>58.800000000000004</v>
      </c>
      <c r="Q897" s="54" t="s">
        <v>161</v>
      </c>
      <c r="R897" s="12" t="s">
        <v>148</v>
      </c>
      <c r="S897" s="16" t="s">
        <v>601</v>
      </c>
      <c r="T897" s="12" t="s">
        <v>570</v>
      </c>
      <c r="U897" s="12">
        <f t="shared" si="54"/>
        <v>58.800000000000004</v>
      </c>
      <c r="V897" s="12">
        <f t="shared" si="55"/>
        <v>29.400000000000002</v>
      </c>
      <c r="W897" s="12">
        <f t="shared" si="56"/>
        <v>6.8027210884353734E-2</v>
      </c>
      <c r="X897" s="12">
        <f t="shared" si="57"/>
        <v>1.1569253551760839E-3</v>
      </c>
      <c r="AA897" s="12"/>
      <c r="AC897" s="12" t="s">
        <v>180</v>
      </c>
      <c r="AD897" s="12" t="s">
        <v>295</v>
      </c>
      <c r="AE897" s="12" t="s">
        <v>518</v>
      </c>
      <c r="AF897" s="12" t="s">
        <v>519</v>
      </c>
      <c r="AG897" s="12" t="s">
        <v>402</v>
      </c>
      <c r="AH897" s="12" t="s">
        <v>374</v>
      </c>
      <c r="AI897" s="12" t="s">
        <v>403</v>
      </c>
      <c r="AJ897" s="12" t="s">
        <v>376</v>
      </c>
      <c r="AK897" s="12" t="s">
        <v>368</v>
      </c>
      <c r="AL897" s="12">
        <v>14</v>
      </c>
      <c r="AM897" s="12" t="s">
        <v>347</v>
      </c>
      <c r="AN897" s="12" t="s">
        <v>458</v>
      </c>
    </row>
    <row r="898" spans="1:40" ht="15" customHeight="1" x14ac:dyDescent="0.25">
      <c r="A898" s="12">
        <v>132770021</v>
      </c>
      <c r="B898" s="15" t="s">
        <v>580</v>
      </c>
      <c r="C898" s="12" t="s">
        <v>581</v>
      </c>
      <c r="D898" s="12" t="s">
        <v>161</v>
      </c>
      <c r="E898" s="12" t="s">
        <v>51</v>
      </c>
      <c r="F898" s="10" t="s">
        <v>190</v>
      </c>
      <c r="G898" s="17" t="s">
        <v>295</v>
      </c>
      <c r="H898" s="10" t="s">
        <v>35</v>
      </c>
      <c r="K898" s="15" t="s">
        <v>239</v>
      </c>
      <c r="L898" s="12">
        <v>45.431229299999998</v>
      </c>
      <c r="M898" s="12">
        <v>2.1000261999999998</v>
      </c>
      <c r="N898" s="11">
        <v>41428</v>
      </c>
      <c r="O898" s="6" t="s">
        <v>17</v>
      </c>
      <c r="P898" s="29">
        <v>66.900000000000006</v>
      </c>
      <c r="Q898" s="54" t="s">
        <v>161</v>
      </c>
      <c r="R898" s="12" t="s">
        <v>11</v>
      </c>
      <c r="S898" s="16" t="s">
        <v>601</v>
      </c>
      <c r="T898" s="12" t="s">
        <v>570</v>
      </c>
      <c r="U898" s="12">
        <f t="shared" ref="U898:U961" si="58">IF(Q898="",P898,P898)</f>
        <v>66.900000000000006</v>
      </c>
      <c r="V898" s="12">
        <f t="shared" ref="V898:V961" si="59">IF(Q898="",P898/2,Q898)</f>
        <v>33.450000000000003</v>
      </c>
      <c r="W898" s="12">
        <f t="shared" si="56"/>
        <v>5.9790732436472344E-2</v>
      </c>
      <c r="X898" s="12">
        <f t="shared" si="57"/>
        <v>8.9373292132245653E-4</v>
      </c>
      <c r="AA898" s="12"/>
      <c r="AC898" s="12" t="s">
        <v>179</v>
      </c>
      <c r="AD898" s="12" t="s">
        <v>295</v>
      </c>
      <c r="AE898" s="12" t="s">
        <v>518</v>
      </c>
      <c r="AF898" s="12" t="s">
        <v>519</v>
      </c>
      <c r="AG898" s="12" t="s">
        <v>402</v>
      </c>
      <c r="AH898" s="12" t="s">
        <v>374</v>
      </c>
      <c r="AI898" s="12" t="s">
        <v>403</v>
      </c>
      <c r="AJ898" s="12" t="s">
        <v>376</v>
      </c>
      <c r="AK898" s="12" t="s">
        <v>368</v>
      </c>
      <c r="AL898" s="12">
        <v>14</v>
      </c>
      <c r="AM898" s="12" t="s">
        <v>347</v>
      </c>
      <c r="AN898" s="12" t="s">
        <v>458</v>
      </c>
    </row>
    <row r="899" spans="1:40" ht="15" customHeight="1" x14ac:dyDescent="0.25">
      <c r="A899" s="12">
        <v>132770021</v>
      </c>
      <c r="B899" s="15" t="s">
        <v>580</v>
      </c>
      <c r="C899" s="12" t="s">
        <v>581</v>
      </c>
      <c r="D899" s="12" t="s">
        <v>161</v>
      </c>
      <c r="E899" s="12" t="s">
        <v>51</v>
      </c>
      <c r="F899" s="10" t="s">
        <v>190</v>
      </c>
      <c r="G899" s="17" t="s">
        <v>295</v>
      </c>
      <c r="H899" s="10" t="s">
        <v>35</v>
      </c>
      <c r="K899" s="15" t="s">
        <v>239</v>
      </c>
      <c r="L899" s="12">
        <v>45.431229299999998</v>
      </c>
      <c r="M899" s="12">
        <v>2.1000261999999998</v>
      </c>
      <c r="N899" s="11">
        <v>41428</v>
      </c>
      <c r="O899" s="6" t="s">
        <v>157</v>
      </c>
      <c r="P899" s="29">
        <v>67.400000000000006</v>
      </c>
      <c r="Q899" s="54" t="s">
        <v>161</v>
      </c>
      <c r="R899" s="12" t="s">
        <v>11</v>
      </c>
      <c r="S899" s="16" t="s">
        <v>601</v>
      </c>
      <c r="T899" s="12" t="s">
        <v>570</v>
      </c>
      <c r="U899" s="12">
        <f t="shared" si="58"/>
        <v>67.400000000000006</v>
      </c>
      <c r="V899" s="12">
        <f t="shared" si="59"/>
        <v>33.700000000000003</v>
      </c>
      <c r="W899" s="12">
        <f t="shared" si="56"/>
        <v>5.9347181008902065E-2</v>
      </c>
      <c r="X899" s="12">
        <f t="shared" si="57"/>
        <v>8.8052197342584665E-4</v>
      </c>
      <c r="AA899" s="12"/>
      <c r="AC899" s="12" t="s">
        <v>179</v>
      </c>
      <c r="AD899" s="12" t="s">
        <v>295</v>
      </c>
      <c r="AE899" s="12" t="s">
        <v>518</v>
      </c>
      <c r="AF899" s="12" t="s">
        <v>519</v>
      </c>
      <c r="AG899" s="12" t="s">
        <v>402</v>
      </c>
      <c r="AH899" s="12" t="s">
        <v>374</v>
      </c>
      <c r="AI899" s="12" t="s">
        <v>403</v>
      </c>
      <c r="AJ899" s="12" t="s">
        <v>376</v>
      </c>
      <c r="AK899" s="12" t="s">
        <v>368</v>
      </c>
      <c r="AL899" s="12">
        <v>14</v>
      </c>
      <c r="AM899" s="12" t="s">
        <v>347</v>
      </c>
      <c r="AN899" s="12" t="s">
        <v>458</v>
      </c>
    </row>
    <row r="900" spans="1:40" ht="15" customHeight="1" x14ac:dyDescent="0.25">
      <c r="A900" s="12">
        <v>132770021</v>
      </c>
      <c r="B900" s="15" t="s">
        <v>580</v>
      </c>
      <c r="C900" s="12" t="s">
        <v>581</v>
      </c>
      <c r="D900" s="12" t="s">
        <v>161</v>
      </c>
      <c r="E900" s="12" t="s">
        <v>51</v>
      </c>
      <c r="F900" s="10" t="s">
        <v>190</v>
      </c>
      <c r="G900" s="17" t="s">
        <v>295</v>
      </c>
      <c r="H900" s="10" t="s">
        <v>35</v>
      </c>
      <c r="K900" s="15" t="s">
        <v>239</v>
      </c>
      <c r="L900" s="12">
        <v>45.431229299999998</v>
      </c>
      <c r="M900" s="12">
        <v>2.1000261999999998</v>
      </c>
      <c r="N900" s="11">
        <v>41428</v>
      </c>
      <c r="O900" s="6" t="s">
        <v>52</v>
      </c>
      <c r="P900" s="29">
        <v>109.83981693363801</v>
      </c>
      <c r="Q900" s="54" t="s">
        <v>161</v>
      </c>
      <c r="R900" s="12" t="s">
        <v>53</v>
      </c>
      <c r="S900" s="16" t="s">
        <v>601</v>
      </c>
      <c r="T900" s="12" t="s">
        <v>570</v>
      </c>
      <c r="U900" s="12">
        <f t="shared" si="58"/>
        <v>109.83981693363801</v>
      </c>
      <c r="V900" s="12">
        <f t="shared" si="59"/>
        <v>54.919908466819003</v>
      </c>
      <c r="W900" s="12">
        <f t="shared" si="56"/>
        <v>3.6416666666666812E-2</v>
      </c>
      <c r="X900" s="12">
        <f t="shared" si="57"/>
        <v>3.3154340277778043E-4</v>
      </c>
      <c r="AA900" s="12"/>
      <c r="AC900" s="12" t="s">
        <v>181</v>
      </c>
      <c r="AD900" s="12" t="s">
        <v>295</v>
      </c>
      <c r="AE900" s="12" t="s">
        <v>518</v>
      </c>
      <c r="AF900" s="12" t="s">
        <v>519</v>
      </c>
      <c r="AG900" s="12" t="s">
        <v>402</v>
      </c>
      <c r="AH900" s="12" t="s">
        <v>374</v>
      </c>
      <c r="AI900" s="12" t="s">
        <v>403</v>
      </c>
      <c r="AJ900" s="12" t="s">
        <v>376</v>
      </c>
      <c r="AK900" s="12" t="s">
        <v>368</v>
      </c>
      <c r="AL900" s="12">
        <v>14</v>
      </c>
      <c r="AM900" s="12" t="s">
        <v>347</v>
      </c>
      <c r="AN900" s="12" t="s">
        <v>458</v>
      </c>
    </row>
    <row r="901" spans="1:40" ht="15" customHeight="1" x14ac:dyDescent="0.25">
      <c r="A901" s="12">
        <v>132770021</v>
      </c>
      <c r="B901" s="15" t="s">
        <v>580</v>
      </c>
      <c r="C901" s="12" t="s">
        <v>581</v>
      </c>
      <c r="D901" s="12" t="s">
        <v>161</v>
      </c>
      <c r="E901" s="12" t="s">
        <v>51</v>
      </c>
      <c r="F901" s="10" t="s">
        <v>190</v>
      </c>
      <c r="G901" s="17" t="s">
        <v>295</v>
      </c>
      <c r="H901" s="10" t="s">
        <v>35</v>
      </c>
      <c r="K901" s="15" t="s">
        <v>239</v>
      </c>
      <c r="L901" s="12">
        <v>45.431229299999998</v>
      </c>
      <c r="M901" s="12">
        <v>2.1000261999999998</v>
      </c>
      <c r="N901" s="11">
        <v>41428</v>
      </c>
      <c r="O901" s="6" t="s">
        <v>20</v>
      </c>
      <c r="P901" s="29">
        <v>142</v>
      </c>
      <c r="Q901" s="54" t="s">
        <v>161</v>
      </c>
      <c r="R901" s="12" t="s">
        <v>11</v>
      </c>
      <c r="S901" s="16" t="s">
        <v>601</v>
      </c>
      <c r="T901" s="12" t="s">
        <v>570</v>
      </c>
      <c r="U901" s="12">
        <f t="shared" si="58"/>
        <v>142</v>
      </c>
      <c r="V901" s="12">
        <f t="shared" si="59"/>
        <v>71</v>
      </c>
      <c r="W901" s="12">
        <f t="shared" si="56"/>
        <v>2.8169014084507043E-2</v>
      </c>
      <c r="X901" s="12">
        <f t="shared" si="57"/>
        <v>1.9837333862328903E-4</v>
      </c>
      <c r="AA901" s="12"/>
      <c r="AC901" s="12" t="s">
        <v>179</v>
      </c>
      <c r="AD901" s="12" t="s">
        <v>295</v>
      </c>
      <c r="AE901" s="12" t="s">
        <v>518</v>
      </c>
      <c r="AF901" s="12" t="s">
        <v>519</v>
      </c>
      <c r="AG901" s="12" t="s">
        <v>402</v>
      </c>
      <c r="AH901" s="12" t="s">
        <v>374</v>
      </c>
      <c r="AI901" s="12" t="s">
        <v>403</v>
      </c>
      <c r="AJ901" s="12" t="s">
        <v>376</v>
      </c>
      <c r="AK901" s="12" t="s">
        <v>368</v>
      </c>
      <c r="AL901" s="12">
        <v>14</v>
      </c>
      <c r="AM901" s="12" t="s">
        <v>347</v>
      </c>
      <c r="AN901" s="12" t="s">
        <v>458</v>
      </c>
    </row>
    <row r="902" spans="1:40" ht="15" customHeight="1" x14ac:dyDescent="0.25">
      <c r="A902" s="12">
        <v>132770021</v>
      </c>
      <c r="B902" s="15" t="s">
        <v>580</v>
      </c>
      <c r="C902" s="12" t="s">
        <v>581</v>
      </c>
      <c r="D902" s="12" t="s">
        <v>161</v>
      </c>
      <c r="E902" s="12" t="s">
        <v>51</v>
      </c>
      <c r="F902" s="10" t="s">
        <v>190</v>
      </c>
      <c r="G902" s="17" t="s">
        <v>295</v>
      </c>
      <c r="H902" s="10" t="s">
        <v>35</v>
      </c>
      <c r="K902" s="15" t="s">
        <v>239</v>
      </c>
      <c r="L902" s="12">
        <v>45.431229299999998</v>
      </c>
      <c r="M902" s="12">
        <v>2.1000261999999998</v>
      </c>
      <c r="N902" s="11">
        <v>41428</v>
      </c>
      <c r="O902" s="6" t="s">
        <v>16</v>
      </c>
      <c r="P902" s="29">
        <v>170</v>
      </c>
      <c r="Q902" s="54" t="s">
        <v>161</v>
      </c>
      <c r="R902" s="12" t="s">
        <v>11</v>
      </c>
      <c r="S902" s="16" t="s">
        <v>601</v>
      </c>
      <c r="T902" s="12" t="s">
        <v>570</v>
      </c>
      <c r="U902" s="12">
        <f t="shared" si="58"/>
        <v>170</v>
      </c>
      <c r="V902" s="12">
        <f t="shared" si="59"/>
        <v>85</v>
      </c>
      <c r="W902" s="12">
        <f t="shared" ref="W902:W965" si="60">U902/V902^2</f>
        <v>2.3529411764705882E-2</v>
      </c>
      <c r="X902" s="12">
        <f t="shared" ref="X902:X965" si="61">1/V902^2</f>
        <v>1.3840830449826991E-4</v>
      </c>
      <c r="AA902" s="12"/>
      <c r="AC902" s="12" t="s">
        <v>179</v>
      </c>
      <c r="AD902" s="12" t="s">
        <v>295</v>
      </c>
      <c r="AE902" s="12" t="s">
        <v>518</v>
      </c>
      <c r="AF902" s="12" t="s">
        <v>519</v>
      </c>
      <c r="AG902" s="12" t="s">
        <v>402</v>
      </c>
      <c r="AH902" s="12" t="s">
        <v>374</v>
      </c>
      <c r="AI902" s="12" t="s">
        <v>403</v>
      </c>
      <c r="AJ902" s="12" t="s">
        <v>376</v>
      </c>
      <c r="AK902" s="12" t="s">
        <v>368</v>
      </c>
      <c r="AL902" s="12">
        <v>14</v>
      </c>
      <c r="AM902" s="12" t="s">
        <v>347</v>
      </c>
      <c r="AN902" s="12" t="s">
        <v>458</v>
      </c>
    </row>
    <row r="903" spans="1:40" ht="15" customHeight="1" x14ac:dyDescent="0.25">
      <c r="A903" s="12">
        <v>132770021</v>
      </c>
      <c r="B903" s="15" t="s">
        <v>580</v>
      </c>
      <c r="C903" s="12" t="s">
        <v>581</v>
      </c>
      <c r="D903" s="12" t="s">
        <v>161</v>
      </c>
      <c r="E903" s="12" t="s">
        <v>164</v>
      </c>
      <c r="F903" s="10" t="s">
        <v>190</v>
      </c>
      <c r="G903" s="17" t="s">
        <v>295</v>
      </c>
      <c r="H903" s="10" t="s">
        <v>35</v>
      </c>
      <c r="K903" s="15" t="s">
        <v>239</v>
      </c>
      <c r="L903" s="12">
        <v>45.431229299999998</v>
      </c>
      <c r="M903" s="12">
        <v>2.1000261999999998</v>
      </c>
      <c r="N903" s="11">
        <v>41428</v>
      </c>
      <c r="O903" s="6" t="s">
        <v>163</v>
      </c>
      <c r="P903" s="29">
        <v>305.90000000000003</v>
      </c>
      <c r="Q903" s="54" t="s">
        <v>161</v>
      </c>
      <c r="R903" s="12" t="s">
        <v>148</v>
      </c>
      <c r="S903" s="16" t="s">
        <v>601</v>
      </c>
      <c r="T903" s="12" t="s">
        <v>570</v>
      </c>
      <c r="U903" s="12">
        <f t="shared" si="58"/>
        <v>305.90000000000003</v>
      </c>
      <c r="V903" s="12">
        <f t="shared" si="59"/>
        <v>152.95000000000002</v>
      </c>
      <c r="W903" s="12">
        <f t="shared" si="60"/>
        <v>1.3076168682576004E-2</v>
      </c>
      <c r="X903" s="12">
        <f t="shared" si="61"/>
        <v>4.2746546853795361E-5</v>
      </c>
      <c r="AA903" s="12"/>
      <c r="AC903" s="12" t="s">
        <v>180</v>
      </c>
      <c r="AD903" s="12" t="s">
        <v>295</v>
      </c>
      <c r="AE903" s="12" t="s">
        <v>518</v>
      </c>
      <c r="AF903" s="12" t="s">
        <v>519</v>
      </c>
      <c r="AG903" s="12" t="s">
        <v>402</v>
      </c>
      <c r="AH903" s="12" t="s">
        <v>374</v>
      </c>
      <c r="AI903" s="12" t="s">
        <v>403</v>
      </c>
      <c r="AJ903" s="12" t="s">
        <v>376</v>
      </c>
      <c r="AK903" s="12" t="s">
        <v>368</v>
      </c>
      <c r="AL903" s="12">
        <v>14</v>
      </c>
      <c r="AM903" s="12" t="s">
        <v>347</v>
      </c>
      <c r="AN903" s="12" t="s">
        <v>458</v>
      </c>
    </row>
    <row r="904" spans="1:40" ht="15" customHeight="1" x14ac:dyDescent="0.25">
      <c r="A904" s="12">
        <v>132770021</v>
      </c>
      <c r="B904" s="15" t="s">
        <v>580</v>
      </c>
      <c r="C904" s="12" t="s">
        <v>581</v>
      </c>
      <c r="D904" s="12" t="s">
        <v>161</v>
      </c>
      <c r="E904" s="12" t="s">
        <v>51</v>
      </c>
      <c r="F904" s="10" t="s">
        <v>190</v>
      </c>
      <c r="G904" s="17" t="s">
        <v>295</v>
      </c>
      <c r="H904" s="10" t="s">
        <v>35</v>
      </c>
      <c r="K904" s="15" t="s">
        <v>239</v>
      </c>
      <c r="L904" s="12">
        <v>45.431229299999998</v>
      </c>
      <c r="M904" s="12">
        <v>2.1000261999999998</v>
      </c>
      <c r="N904" s="11">
        <v>41428</v>
      </c>
      <c r="O904" s="6" t="s">
        <v>54</v>
      </c>
      <c r="P904" s="29">
        <v>466</v>
      </c>
      <c r="Q904" s="54" t="s">
        <v>161</v>
      </c>
      <c r="R904" s="12" t="s">
        <v>11</v>
      </c>
      <c r="S904" s="16" t="s">
        <v>601</v>
      </c>
      <c r="T904" s="12" t="s">
        <v>570</v>
      </c>
      <c r="U904" s="12">
        <f t="shared" si="58"/>
        <v>466</v>
      </c>
      <c r="V904" s="12">
        <f t="shared" si="59"/>
        <v>233</v>
      </c>
      <c r="W904" s="12">
        <f t="shared" si="60"/>
        <v>8.5836909871244635E-3</v>
      </c>
      <c r="X904" s="12">
        <f t="shared" si="61"/>
        <v>1.8419937740610438E-5</v>
      </c>
      <c r="AA904" s="12"/>
      <c r="AC904" s="12" t="s">
        <v>179</v>
      </c>
      <c r="AD904" s="12" t="s">
        <v>295</v>
      </c>
      <c r="AE904" s="12" t="s">
        <v>518</v>
      </c>
      <c r="AF904" s="12" t="s">
        <v>519</v>
      </c>
      <c r="AG904" s="12" t="s">
        <v>402</v>
      </c>
      <c r="AH904" s="12" t="s">
        <v>374</v>
      </c>
      <c r="AI904" s="12" t="s">
        <v>403</v>
      </c>
      <c r="AJ904" s="12" t="s">
        <v>376</v>
      </c>
      <c r="AK904" s="12" t="s">
        <v>368</v>
      </c>
      <c r="AL904" s="12">
        <v>14</v>
      </c>
      <c r="AM904" s="12" t="s">
        <v>347</v>
      </c>
      <c r="AN904" s="12" t="s">
        <v>458</v>
      </c>
    </row>
    <row r="905" spans="1:40" ht="15" customHeight="1" x14ac:dyDescent="0.25">
      <c r="A905" s="12">
        <v>132770021</v>
      </c>
      <c r="B905" s="15" t="s">
        <v>580</v>
      </c>
      <c r="C905" s="12" t="s">
        <v>581</v>
      </c>
      <c r="D905" s="12" t="s">
        <v>161</v>
      </c>
      <c r="E905" s="12" t="s">
        <v>51</v>
      </c>
      <c r="F905" s="10" t="s">
        <v>190</v>
      </c>
      <c r="G905" s="17" t="s">
        <v>295</v>
      </c>
      <c r="H905" s="10" t="s">
        <v>35</v>
      </c>
      <c r="K905" s="15" t="s">
        <v>239</v>
      </c>
      <c r="L905" s="12">
        <v>45.431229299999998</v>
      </c>
      <c r="M905" s="12">
        <v>2.1000261999999998</v>
      </c>
      <c r="N905" s="11">
        <v>41428</v>
      </c>
      <c r="O905" s="6" t="s">
        <v>65</v>
      </c>
      <c r="P905" s="29">
        <v>789</v>
      </c>
      <c r="Q905" s="54" t="s">
        <v>161</v>
      </c>
      <c r="R905" s="12" t="s">
        <v>11</v>
      </c>
      <c r="S905" s="16" t="s">
        <v>601</v>
      </c>
      <c r="T905" s="12" t="s">
        <v>570</v>
      </c>
      <c r="U905" s="12">
        <f t="shared" si="58"/>
        <v>789</v>
      </c>
      <c r="V905" s="12">
        <f t="shared" si="59"/>
        <v>394.5</v>
      </c>
      <c r="W905" s="12">
        <f t="shared" si="60"/>
        <v>5.0697084917617234E-3</v>
      </c>
      <c r="X905" s="12">
        <f t="shared" si="61"/>
        <v>6.4254860478602327E-6</v>
      </c>
      <c r="AA905" s="12"/>
      <c r="AC905" s="12" t="s">
        <v>179</v>
      </c>
      <c r="AD905" s="12" t="s">
        <v>295</v>
      </c>
      <c r="AE905" s="12" t="s">
        <v>518</v>
      </c>
      <c r="AF905" s="12" t="s">
        <v>519</v>
      </c>
      <c r="AG905" s="12" t="s">
        <v>402</v>
      </c>
      <c r="AH905" s="12" t="s">
        <v>374</v>
      </c>
      <c r="AI905" s="12" t="s">
        <v>403</v>
      </c>
      <c r="AJ905" s="12" t="s">
        <v>376</v>
      </c>
      <c r="AK905" s="12" t="s">
        <v>368</v>
      </c>
      <c r="AL905" s="12">
        <v>14</v>
      </c>
      <c r="AM905" s="12" t="s">
        <v>347</v>
      </c>
      <c r="AN905" s="12" t="s">
        <v>458</v>
      </c>
    </row>
    <row r="906" spans="1:40" ht="15" customHeight="1" x14ac:dyDescent="0.25">
      <c r="A906" s="12">
        <v>132770021</v>
      </c>
      <c r="B906" s="15" t="s">
        <v>580</v>
      </c>
      <c r="C906" s="12" t="s">
        <v>581</v>
      </c>
      <c r="D906" s="12" t="s">
        <v>161</v>
      </c>
      <c r="E906" s="12" t="s">
        <v>51</v>
      </c>
      <c r="F906" s="10" t="s">
        <v>190</v>
      </c>
      <c r="G906" s="17" t="s">
        <v>295</v>
      </c>
      <c r="H906" s="10" t="s">
        <v>35</v>
      </c>
      <c r="K906" s="15" t="s">
        <v>239</v>
      </c>
      <c r="L906" s="12">
        <v>45.431229299999998</v>
      </c>
      <c r="M906" s="12">
        <v>2.1000261999999998</v>
      </c>
      <c r="N906" s="11">
        <v>41428</v>
      </c>
      <c r="O906" s="6" t="s">
        <v>10</v>
      </c>
      <c r="P906" s="29">
        <v>1420</v>
      </c>
      <c r="Q906" s="12">
        <v>236.00400000000002</v>
      </c>
      <c r="R906" s="12" t="s">
        <v>11</v>
      </c>
      <c r="S906" s="48" t="s">
        <v>161</v>
      </c>
      <c r="T906" s="12" t="s">
        <v>570</v>
      </c>
      <c r="U906" s="12">
        <f t="shared" si="58"/>
        <v>1420</v>
      </c>
      <c r="V906" s="12">
        <f t="shared" si="59"/>
        <v>236.00400000000002</v>
      </c>
      <c r="W906" s="12">
        <f t="shared" si="60"/>
        <v>2.5494683022668378E-2</v>
      </c>
      <c r="X906" s="12">
        <f t="shared" si="61"/>
        <v>1.7954002128639703E-5</v>
      </c>
      <c r="AA906" s="12"/>
      <c r="AC906" s="12" t="s">
        <v>179</v>
      </c>
      <c r="AD906" s="12" t="s">
        <v>295</v>
      </c>
      <c r="AE906" s="12" t="s">
        <v>518</v>
      </c>
      <c r="AF906" s="12" t="s">
        <v>519</v>
      </c>
      <c r="AG906" s="12" t="s">
        <v>402</v>
      </c>
      <c r="AH906" s="12" t="s">
        <v>374</v>
      </c>
      <c r="AI906" s="12" t="s">
        <v>403</v>
      </c>
      <c r="AJ906" s="12" t="s">
        <v>376</v>
      </c>
      <c r="AK906" s="12" t="s">
        <v>368</v>
      </c>
      <c r="AL906" s="12">
        <v>14</v>
      </c>
      <c r="AM906" s="12" t="s">
        <v>347</v>
      </c>
      <c r="AN906" s="12" t="s">
        <v>458</v>
      </c>
    </row>
    <row r="907" spans="1:40" ht="15" customHeight="1" x14ac:dyDescent="0.25">
      <c r="A907" s="12">
        <v>132770021</v>
      </c>
      <c r="B907" s="15" t="s">
        <v>580</v>
      </c>
      <c r="C907" s="12" t="s">
        <v>581</v>
      </c>
      <c r="D907" s="12" t="s">
        <v>161</v>
      </c>
      <c r="E907" s="12" t="s">
        <v>51</v>
      </c>
      <c r="F907" s="10" t="s">
        <v>190</v>
      </c>
      <c r="G907" s="17" t="s">
        <v>295</v>
      </c>
      <c r="H907" s="10" t="s">
        <v>35</v>
      </c>
      <c r="K907" s="15" t="s">
        <v>239</v>
      </c>
      <c r="L907" s="12">
        <v>45.431229299999998</v>
      </c>
      <c r="M907" s="12">
        <v>2.1000261999999998</v>
      </c>
      <c r="N907" s="11">
        <v>41428</v>
      </c>
      <c r="O907" s="6" t="s">
        <v>14</v>
      </c>
      <c r="P907" s="29">
        <v>1540</v>
      </c>
      <c r="Q907" s="54" t="s">
        <v>161</v>
      </c>
      <c r="R907" s="12" t="s">
        <v>11</v>
      </c>
      <c r="S907" s="16" t="s">
        <v>601</v>
      </c>
      <c r="T907" s="12" t="s">
        <v>570</v>
      </c>
      <c r="U907" s="12">
        <f t="shared" si="58"/>
        <v>1540</v>
      </c>
      <c r="V907" s="12">
        <f t="shared" si="59"/>
        <v>770</v>
      </c>
      <c r="W907" s="12">
        <f t="shared" si="60"/>
        <v>2.5974025974025974E-3</v>
      </c>
      <c r="X907" s="12">
        <f t="shared" si="61"/>
        <v>1.6866250632484399E-6</v>
      </c>
      <c r="AA907" s="12"/>
      <c r="AC907" s="12" t="s">
        <v>179</v>
      </c>
      <c r="AD907" s="12" t="s">
        <v>295</v>
      </c>
      <c r="AE907" s="12" t="s">
        <v>518</v>
      </c>
      <c r="AF907" s="12" t="s">
        <v>519</v>
      </c>
      <c r="AG907" s="12" t="s">
        <v>402</v>
      </c>
      <c r="AH907" s="12" t="s">
        <v>374</v>
      </c>
      <c r="AI907" s="12" t="s">
        <v>403</v>
      </c>
      <c r="AJ907" s="12" t="s">
        <v>376</v>
      </c>
      <c r="AK907" s="12" t="s">
        <v>368</v>
      </c>
      <c r="AL907" s="12">
        <v>14</v>
      </c>
      <c r="AM907" s="12" t="s">
        <v>347</v>
      </c>
      <c r="AN907" s="12" t="s">
        <v>458</v>
      </c>
    </row>
    <row r="908" spans="1:40" ht="15" customHeight="1" x14ac:dyDescent="0.25">
      <c r="A908" s="12">
        <v>132770022</v>
      </c>
      <c r="B908" s="15" t="s">
        <v>580</v>
      </c>
      <c r="C908" s="12" t="s">
        <v>581</v>
      </c>
      <c r="D908" s="12" t="s">
        <v>161</v>
      </c>
      <c r="E908" s="15" t="s">
        <v>51</v>
      </c>
      <c r="F908" s="10">
        <v>23</v>
      </c>
      <c r="G908" s="17" t="s">
        <v>296</v>
      </c>
      <c r="H908" s="10" t="s">
        <v>106</v>
      </c>
      <c r="K908" s="12" t="s">
        <v>233</v>
      </c>
      <c r="L908" s="12">
        <v>45.267919399999997</v>
      </c>
      <c r="M908" s="12">
        <v>2.0020079000000002</v>
      </c>
      <c r="N908" s="11">
        <v>41428</v>
      </c>
      <c r="O908" s="6" t="s">
        <v>150</v>
      </c>
      <c r="P908" s="31">
        <v>1.6</v>
      </c>
      <c r="Q908" s="54" t="s">
        <v>161</v>
      </c>
      <c r="R908" s="15" t="s">
        <v>11</v>
      </c>
      <c r="S908" s="16" t="s">
        <v>601</v>
      </c>
      <c r="T908" s="53" t="s">
        <v>161</v>
      </c>
      <c r="U908" s="12">
        <f t="shared" si="58"/>
        <v>1.6</v>
      </c>
      <c r="V908" s="12">
        <f t="shared" si="59"/>
        <v>0.8</v>
      </c>
      <c r="W908" s="12">
        <f t="shared" si="60"/>
        <v>2.4999999999999996</v>
      </c>
      <c r="X908" s="12">
        <f t="shared" si="61"/>
        <v>1.5624999999999998</v>
      </c>
      <c r="Y908" s="12">
        <v>7.24</v>
      </c>
      <c r="AA908" s="11"/>
      <c r="AB908" s="31">
        <v>133387</v>
      </c>
      <c r="AC908" s="12" t="s">
        <v>574</v>
      </c>
      <c r="AD908" s="12" t="s">
        <v>296</v>
      </c>
      <c r="AE908" s="12" t="s">
        <v>456</v>
      </c>
      <c r="AF908" s="12" t="s">
        <v>457</v>
      </c>
      <c r="AG908" s="12" t="s">
        <v>402</v>
      </c>
      <c r="AH908" s="12" t="s">
        <v>374</v>
      </c>
      <c r="AI908" s="12" t="s">
        <v>403</v>
      </c>
      <c r="AJ908" s="12" t="s">
        <v>376</v>
      </c>
      <c r="AK908" s="12" t="s">
        <v>368</v>
      </c>
      <c r="AL908" s="12">
        <v>14</v>
      </c>
      <c r="AM908" s="12" t="s">
        <v>347</v>
      </c>
      <c r="AN908" s="12" t="s">
        <v>458</v>
      </c>
    </row>
    <row r="909" spans="1:40" ht="15" customHeight="1" x14ac:dyDescent="0.25">
      <c r="A909" s="12">
        <v>132770022</v>
      </c>
      <c r="B909" s="15" t="s">
        <v>580</v>
      </c>
      <c r="C909" s="12" t="s">
        <v>581</v>
      </c>
      <c r="D909" s="12" t="s">
        <v>161</v>
      </c>
      <c r="E909" s="15" t="s">
        <v>51</v>
      </c>
      <c r="F909" s="10">
        <v>23</v>
      </c>
      <c r="G909" s="17" t="s">
        <v>296</v>
      </c>
      <c r="H909" s="10" t="s">
        <v>106</v>
      </c>
      <c r="K909" s="12" t="s">
        <v>233</v>
      </c>
      <c r="L909" s="12">
        <v>45.267919399999997</v>
      </c>
      <c r="M909" s="12">
        <v>2.0020079000000002</v>
      </c>
      <c r="N909" s="11">
        <v>41428</v>
      </c>
      <c r="O909" s="6" t="s">
        <v>57</v>
      </c>
      <c r="P909" s="31">
        <v>1.7</v>
      </c>
      <c r="Q909" s="54" t="s">
        <v>161</v>
      </c>
      <c r="R909" s="15" t="s">
        <v>11</v>
      </c>
      <c r="S909" s="16" t="s">
        <v>601</v>
      </c>
      <c r="T909" s="53" t="s">
        <v>161</v>
      </c>
      <c r="U909" s="12">
        <f t="shared" si="58"/>
        <v>1.7</v>
      </c>
      <c r="V909" s="12">
        <f t="shared" si="59"/>
        <v>0.85</v>
      </c>
      <c r="W909" s="12">
        <f t="shared" si="60"/>
        <v>2.3529411764705883</v>
      </c>
      <c r="X909" s="12">
        <f t="shared" si="61"/>
        <v>1.3840830449826991</v>
      </c>
      <c r="Y909" s="12">
        <v>7.24</v>
      </c>
      <c r="AA909" s="11"/>
      <c r="AB909" s="31">
        <v>133387</v>
      </c>
      <c r="AC909" s="12" t="s">
        <v>574</v>
      </c>
      <c r="AD909" s="12" t="s">
        <v>296</v>
      </c>
      <c r="AE909" s="12" t="s">
        <v>456</v>
      </c>
      <c r="AF909" s="12" t="s">
        <v>457</v>
      </c>
      <c r="AG909" s="12" t="s">
        <v>402</v>
      </c>
      <c r="AH909" s="12" t="s">
        <v>374</v>
      </c>
      <c r="AI909" s="12" t="s">
        <v>403</v>
      </c>
      <c r="AJ909" s="12" t="s">
        <v>376</v>
      </c>
      <c r="AK909" s="12" t="s">
        <v>368</v>
      </c>
      <c r="AL909" s="12">
        <v>14</v>
      </c>
      <c r="AM909" s="12" t="s">
        <v>347</v>
      </c>
      <c r="AN909" s="12" t="s">
        <v>458</v>
      </c>
    </row>
    <row r="910" spans="1:40" ht="15" customHeight="1" x14ac:dyDescent="0.25">
      <c r="A910" s="12">
        <v>132770022</v>
      </c>
      <c r="B910" s="15" t="s">
        <v>580</v>
      </c>
      <c r="C910" s="12" t="s">
        <v>581</v>
      </c>
      <c r="D910" s="12" t="s">
        <v>161</v>
      </c>
      <c r="E910" s="15" t="s">
        <v>51</v>
      </c>
      <c r="F910" s="10">
        <v>23</v>
      </c>
      <c r="G910" s="17" t="s">
        <v>296</v>
      </c>
      <c r="H910" s="10" t="s">
        <v>106</v>
      </c>
      <c r="K910" s="12" t="s">
        <v>233</v>
      </c>
      <c r="L910" s="12">
        <v>45.267919399999997</v>
      </c>
      <c r="M910" s="12">
        <v>2.0020079000000002</v>
      </c>
      <c r="N910" s="11">
        <v>41428</v>
      </c>
      <c r="O910" s="6" t="s">
        <v>152</v>
      </c>
      <c r="P910" s="31">
        <v>2.5</v>
      </c>
      <c r="Q910" s="54" t="s">
        <v>161</v>
      </c>
      <c r="R910" s="15" t="s">
        <v>11</v>
      </c>
      <c r="S910" s="16" t="s">
        <v>601</v>
      </c>
      <c r="T910" s="53" t="s">
        <v>161</v>
      </c>
      <c r="U910" s="12">
        <f t="shared" si="58"/>
        <v>2.5</v>
      </c>
      <c r="V910" s="12">
        <f t="shared" si="59"/>
        <v>1.25</v>
      </c>
      <c r="W910" s="12">
        <f t="shared" si="60"/>
        <v>1.6</v>
      </c>
      <c r="X910" s="12">
        <f t="shared" si="61"/>
        <v>0.64</v>
      </c>
      <c r="Y910" s="12">
        <v>7.24</v>
      </c>
      <c r="AA910" s="11"/>
      <c r="AB910" s="31">
        <v>133387</v>
      </c>
      <c r="AC910" s="12" t="s">
        <v>574</v>
      </c>
      <c r="AD910" s="12" t="s">
        <v>296</v>
      </c>
      <c r="AE910" s="12" t="s">
        <v>456</v>
      </c>
      <c r="AF910" s="12" t="s">
        <v>457</v>
      </c>
      <c r="AG910" s="12" t="s">
        <v>402</v>
      </c>
      <c r="AH910" s="12" t="s">
        <v>374</v>
      </c>
      <c r="AI910" s="12" t="s">
        <v>403</v>
      </c>
      <c r="AJ910" s="12" t="s">
        <v>376</v>
      </c>
      <c r="AK910" s="12" t="s">
        <v>368</v>
      </c>
      <c r="AL910" s="12">
        <v>14</v>
      </c>
      <c r="AM910" s="12" t="s">
        <v>347</v>
      </c>
      <c r="AN910" s="12" t="s">
        <v>458</v>
      </c>
    </row>
    <row r="911" spans="1:40" ht="15" customHeight="1" x14ac:dyDescent="0.25">
      <c r="A911" s="12">
        <v>132770022</v>
      </c>
      <c r="B911" s="15" t="s">
        <v>580</v>
      </c>
      <c r="C911" s="12" t="s">
        <v>581</v>
      </c>
      <c r="D911" s="12" t="s">
        <v>161</v>
      </c>
      <c r="E911" s="15" t="s">
        <v>51</v>
      </c>
      <c r="F911" s="10">
        <v>23</v>
      </c>
      <c r="G911" s="17" t="s">
        <v>296</v>
      </c>
      <c r="H911" s="10" t="s">
        <v>106</v>
      </c>
      <c r="K911" s="12" t="s">
        <v>233</v>
      </c>
      <c r="L911" s="12">
        <v>45.267919399999997</v>
      </c>
      <c r="M911" s="12">
        <v>2.0020079000000002</v>
      </c>
      <c r="N911" s="11">
        <v>41428</v>
      </c>
      <c r="O911" s="6" t="s">
        <v>12</v>
      </c>
      <c r="P911" s="31">
        <v>2.8</v>
      </c>
      <c r="Q911" s="54" t="s">
        <v>161</v>
      </c>
      <c r="R911" s="15" t="s">
        <v>11</v>
      </c>
      <c r="S911" s="16" t="s">
        <v>601</v>
      </c>
      <c r="T911" s="53" t="s">
        <v>161</v>
      </c>
      <c r="U911" s="12">
        <f t="shared" si="58"/>
        <v>2.8</v>
      </c>
      <c r="V911" s="12">
        <f t="shared" si="59"/>
        <v>1.4</v>
      </c>
      <c r="W911" s="12">
        <f t="shared" si="60"/>
        <v>1.4285714285714286</v>
      </c>
      <c r="X911" s="12">
        <f t="shared" si="61"/>
        <v>0.51020408163265318</v>
      </c>
      <c r="Y911" s="12">
        <v>7.24</v>
      </c>
      <c r="AA911" s="11"/>
      <c r="AB911" s="31">
        <v>133387</v>
      </c>
      <c r="AC911" s="12" t="s">
        <v>574</v>
      </c>
      <c r="AD911" s="12" t="s">
        <v>296</v>
      </c>
      <c r="AE911" s="12" t="s">
        <v>456</v>
      </c>
      <c r="AF911" s="12" t="s">
        <v>457</v>
      </c>
      <c r="AG911" s="12" t="s">
        <v>402</v>
      </c>
      <c r="AH911" s="12" t="s">
        <v>374</v>
      </c>
      <c r="AI911" s="12" t="s">
        <v>403</v>
      </c>
      <c r="AJ911" s="12" t="s">
        <v>376</v>
      </c>
      <c r="AK911" s="12" t="s">
        <v>368</v>
      </c>
      <c r="AL911" s="12">
        <v>14</v>
      </c>
      <c r="AM911" s="12" t="s">
        <v>347</v>
      </c>
      <c r="AN911" s="12" t="s">
        <v>458</v>
      </c>
    </row>
    <row r="912" spans="1:40" ht="15" customHeight="1" x14ac:dyDescent="0.25">
      <c r="A912" s="12">
        <v>132770022</v>
      </c>
      <c r="B912" s="15" t="s">
        <v>580</v>
      </c>
      <c r="C912" s="12" t="s">
        <v>581</v>
      </c>
      <c r="D912" s="12" t="s">
        <v>161</v>
      </c>
      <c r="E912" s="15" t="s">
        <v>51</v>
      </c>
      <c r="F912" s="10">
        <v>23</v>
      </c>
      <c r="G912" s="17" t="s">
        <v>296</v>
      </c>
      <c r="H912" s="10" t="s">
        <v>106</v>
      </c>
      <c r="K912" s="12" t="s">
        <v>233</v>
      </c>
      <c r="L912" s="12">
        <v>45.267919399999997</v>
      </c>
      <c r="M912" s="12">
        <v>2.0020079000000002</v>
      </c>
      <c r="N912" s="11">
        <v>41428</v>
      </c>
      <c r="O912" s="6" t="s">
        <v>55</v>
      </c>
      <c r="P912" s="31">
        <v>3</v>
      </c>
      <c r="Q912" s="54" t="s">
        <v>161</v>
      </c>
      <c r="R912" s="15" t="s">
        <v>11</v>
      </c>
      <c r="S912" s="16" t="s">
        <v>601</v>
      </c>
      <c r="T912" s="53" t="s">
        <v>161</v>
      </c>
      <c r="U912" s="12">
        <f t="shared" si="58"/>
        <v>3</v>
      </c>
      <c r="V912" s="12">
        <f t="shared" si="59"/>
        <v>1.5</v>
      </c>
      <c r="W912" s="12">
        <f t="shared" si="60"/>
        <v>1.3333333333333333</v>
      </c>
      <c r="X912" s="12">
        <f t="shared" si="61"/>
        <v>0.44444444444444442</v>
      </c>
      <c r="Y912" s="12">
        <v>7.24</v>
      </c>
      <c r="AA912" s="11"/>
      <c r="AB912" s="31">
        <v>133387</v>
      </c>
      <c r="AC912" s="12" t="s">
        <v>574</v>
      </c>
      <c r="AD912" s="12" t="s">
        <v>296</v>
      </c>
      <c r="AE912" s="12" t="s">
        <v>456</v>
      </c>
      <c r="AF912" s="12" t="s">
        <v>457</v>
      </c>
      <c r="AG912" s="12" t="s">
        <v>402</v>
      </c>
      <c r="AH912" s="12" t="s">
        <v>374</v>
      </c>
      <c r="AI912" s="12" t="s">
        <v>403</v>
      </c>
      <c r="AJ912" s="12" t="s">
        <v>376</v>
      </c>
      <c r="AK912" s="12" t="s">
        <v>368</v>
      </c>
      <c r="AL912" s="12">
        <v>14</v>
      </c>
      <c r="AM912" s="12" t="s">
        <v>347</v>
      </c>
      <c r="AN912" s="12" t="s">
        <v>458</v>
      </c>
    </row>
    <row r="913" spans="1:40" ht="15" customHeight="1" x14ac:dyDescent="0.25">
      <c r="A913" s="12">
        <v>132770022</v>
      </c>
      <c r="B913" s="15" t="s">
        <v>580</v>
      </c>
      <c r="C913" s="12" t="s">
        <v>581</v>
      </c>
      <c r="D913" s="12" t="s">
        <v>161</v>
      </c>
      <c r="E913" s="15" t="s">
        <v>51</v>
      </c>
      <c r="F913" s="10">
        <v>23</v>
      </c>
      <c r="G913" s="17" t="s">
        <v>296</v>
      </c>
      <c r="H913" s="10" t="s">
        <v>106</v>
      </c>
      <c r="K913" s="12" t="s">
        <v>233</v>
      </c>
      <c r="L913" s="12">
        <v>45.267919399999997</v>
      </c>
      <c r="M913" s="12">
        <v>2.0020079000000002</v>
      </c>
      <c r="N913" s="11">
        <v>41428</v>
      </c>
      <c r="O913" s="6" t="s">
        <v>61</v>
      </c>
      <c r="P913" s="31">
        <v>3.2</v>
      </c>
      <c r="Q913" s="54" t="s">
        <v>161</v>
      </c>
      <c r="R913" s="15" t="s">
        <v>11</v>
      </c>
      <c r="S913" s="16" t="s">
        <v>601</v>
      </c>
      <c r="T913" s="53" t="s">
        <v>161</v>
      </c>
      <c r="U913" s="12">
        <f t="shared" si="58"/>
        <v>3.2</v>
      </c>
      <c r="V913" s="12">
        <f t="shared" si="59"/>
        <v>1.6</v>
      </c>
      <c r="W913" s="12">
        <f t="shared" si="60"/>
        <v>1.2499999999999998</v>
      </c>
      <c r="X913" s="12">
        <f t="shared" si="61"/>
        <v>0.39062499999999994</v>
      </c>
      <c r="Y913" s="12">
        <v>7.24</v>
      </c>
      <c r="AA913" s="11"/>
      <c r="AB913" s="31">
        <v>133387</v>
      </c>
      <c r="AC913" s="12" t="s">
        <v>574</v>
      </c>
      <c r="AD913" s="12" t="s">
        <v>296</v>
      </c>
      <c r="AE913" s="12" t="s">
        <v>456</v>
      </c>
      <c r="AF913" s="12" t="s">
        <v>457</v>
      </c>
      <c r="AG913" s="12" t="s">
        <v>402</v>
      </c>
      <c r="AH913" s="12" t="s">
        <v>374</v>
      </c>
      <c r="AI913" s="12" t="s">
        <v>403</v>
      </c>
      <c r="AJ913" s="12" t="s">
        <v>376</v>
      </c>
      <c r="AK913" s="12" t="s">
        <v>368</v>
      </c>
      <c r="AL913" s="12">
        <v>14</v>
      </c>
      <c r="AM913" s="12" t="s">
        <v>347</v>
      </c>
      <c r="AN913" s="12" t="s">
        <v>458</v>
      </c>
    </row>
    <row r="914" spans="1:40" ht="15" customHeight="1" x14ac:dyDescent="0.25">
      <c r="A914" s="12">
        <v>132770022</v>
      </c>
      <c r="B914" s="15" t="s">
        <v>580</v>
      </c>
      <c r="C914" s="12" t="s">
        <v>581</v>
      </c>
      <c r="D914" s="12" t="s">
        <v>161</v>
      </c>
      <c r="E914" s="15" t="s">
        <v>51</v>
      </c>
      <c r="F914" s="10">
        <v>23</v>
      </c>
      <c r="G914" s="17" t="s">
        <v>296</v>
      </c>
      <c r="H914" s="10" t="s">
        <v>106</v>
      </c>
      <c r="K914" s="12" t="s">
        <v>233</v>
      </c>
      <c r="L914" s="12">
        <v>45.267919399999997</v>
      </c>
      <c r="M914" s="12">
        <v>2.0020079000000002</v>
      </c>
      <c r="N914" s="11">
        <v>41428</v>
      </c>
      <c r="O914" s="6" t="s">
        <v>56</v>
      </c>
      <c r="P914" s="31">
        <v>4</v>
      </c>
      <c r="Q914" s="54" t="s">
        <v>161</v>
      </c>
      <c r="R914" s="15" t="s">
        <v>11</v>
      </c>
      <c r="S914" s="16" t="s">
        <v>601</v>
      </c>
      <c r="T914" s="53" t="s">
        <v>161</v>
      </c>
      <c r="U914" s="12">
        <f t="shared" si="58"/>
        <v>4</v>
      </c>
      <c r="V914" s="12">
        <f t="shared" si="59"/>
        <v>2</v>
      </c>
      <c r="W914" s="12">
        <f t="shared" si="60"/>
        <v>1</v>
      </c>
      <c r="X914" s="12">
        <f t="shared" si="61"/>
        <v>0.25</v>
      </c>
      <c r="Y914" s="12">
        <v>7.24</v>
      </c>
      <c r="AA914" s="11"/>
      <c r="AB914" s="31">
        <v>133387</v>
      </c>
      <c r="AC914" s="12" t="s">
        <v>574</v>
      </c>
      <c r="AD914" s="12" t="s">
        <v>296</v>
      </c>
      <c r="AE914" s="12" t="s">
        <v>456</v>
      </c>
      <c r="AF914" s="12" t="s">
        <v>457</v>
      </c>
      <c r="AG914" s="12" t="s">
        <v>402</v>
      </c>
      <c r="AH914" s="12" t="s">
        <v>374</v>
      </c>
      <c r="AI914" s="12" t="s">
        <v>403</v>
      </c>
      <c r="AJ914" s="12" t="s">
        <v>376</v>
      </c>
      <c r="AK914" s="12" t="s">
        <v>368</v>
      </c>
      <c r="AL914" s="12">
        <v>14</v>
      </c>
      <c r="AM914" s="12" t="s">
        <v>347</v>
      </c>
      <c r="AN914" s="12" t="s">
        <v>458</v>
      </c>
    </row>
    <row r="915" spans="1:40" ht="15" customHeight="1" x14ac:dyDescent="0.25">
      <c r="A915" s="12">
        <v>132770022</v>
      </c>
      <c r="B915" s="15" t="s">
        <v>580</v>
      </c>
      <c r="C915" s="12" t="s">
        <v>581</v>
      </c>
      <c r="D915" s="12" t="s">
        <v>161</v>
      </c>
      <c r="E915" s="15" t="s">
        <v>51</v>
      </c>
      <c r="F915" s="10">
        <v>23</v>
      </c>
      <c r="G915" s="17" t="s">
        <v>296</v>
      </c>
      <c r="H915" s="10" t="s">
        <v>106</v>
      </c>
      <c r="K915" s="12" t="s">
        <v>233</v>
      </c>
      <c r="L915" s="12">
        <v>45.267919399999997</v>
      </c>
      <c r="M915" s="12">
        <v>2.0020079000000002</v>
      </c>
      <c r="N915" s="11">
        <v>41428</v>
      </c>
      <c r="O915" s="6" t="s">
        <v>19</v>
      </c>
      <c r="P915" s="31">
        <v>4.3</v>
      </c>
      <c r="Q915" s="12">
        <v>1.6</v>
      </c>
      <c r="R915" s="15" t="s">
        <v>11</v>
      </c>
      <c r="S915" s="48" t="s">
        <v>161</v>
      </c>
      <c r="T915" s="53" t="s">
        <v>161</v>
      </c>
      <c r="U915" s="12">
        <f t="shared" si="58"/>
        <v>4.3</v>
      </c>
      <c r="V915" s="12">
        <f t="shared" si="59"/>
        <v>1.6</v>
      </c>
      <c r="W915" s="12">
        <f t="shared" si="60"/>
        <v>1.6796874999999996</v>
      </c>
      <c r="X915" s="12">
        <f t="shared" si="61"/>
        <v>0.39062499999999994</v>
      </c>
      <c r="Y915" s="12">
        <v>7.24</v>
      </c>
      <c r="AA915" s="11"/>
      <c r="AB915" s="31">
        <v>133387</v>
      </c>
      <c r="AC915" s="12" t="s">
        <v>574</v>
      </c>
      <c r="AD915" s="12" t="s">
        <v>296</v>
      </c>
      <c r="AE915" s="12" t="s">
        <v>456</v>
      </c>
      <c r="AF915" s="12" t="s">
        <v>457</v>
      </c>
      <c r="AG915" s="12" t="s">
        <v>402</v>
      </c>
      <c r="AH915" s="12" t="s">
        <v>374</v>
      </c>
      <c r="AI915" s="12" t="s">
        <v>403</v>
      </c>
      <c r="AJ915" s="12" t="s">
        <v>376</v>
      </c>
      <c r="AK915" s="12" t="s">
        <v>368</v>
      </c>
      <c r="AL915" s="12">
        <v>14</v>
      </c>
      <c r="AM915" s="12" t="s">
        <v>347</v>
      </c>
      <c r="AN915" s="12" t="s">
        <v>458</v>
      </c>
    </row>
    <row r="916" spans="1:40" ht="15" customHeight="1" x14ac:dyDescent="0.25">
      <c r="A916" s="12">
        <v>132770022</v>
      </c>
      <c r="B916" s="15" t="s">
        <v>580</v>
      </c>
      <c r="C916" s="12" t="s">
        <v>581</v>
      </c>
      <c r="D916" s="12" t="s">
        <v>161</v>
      </c>
      <c r="E916" s="15" t="s">
        <v>51</v>
      </c>
      <c r="F916" s="10">
        <v>23</v>
      </c>
      <c r="G916" s="17" t="s">
        <v>296</v>
      </c>
      <c r="H916" s="10" t="s">
        <v>106</v>
      </c>
      <c r="K916" s="12" t="s">
        <v>233</v>
      </c>
      <c r="L916" s="12">
        <v>45.267919399999997</v>
      </c>
      <c r="M916" s="12">
        <v>2.0020079000000002</v>
      </c>
      <c r="N916" s="11">
        <v>41428</v>
      </c>
      <c r="O916" s="6" t="s">
        <v>153</v>
      </c>
      <c r="P916" s="31">
        <v>5</v>
      </c>
      <c r="Q916" s="54" t="s">
        <v>161</v>
      </c>
      <c r="R916" s="15" t="s">
        <v>11</v>
      </c>
      <c r="S916" s="16" t="s">
        <v>601</v>
      </c>
      <c r="T916" s="53" t="s">
        <v>161</v>
      </c>
      <c r="U916" s="12">
        <f t="shared" si="58"/>
        <v>5</v>
      </c>
      <c r="V916" s="12">
        <f t="shared" si="59"/>
        <v>2.5</v>
      </c>
      <c r="W916" s="12">
        <f t="shared" si="60"/>
        <v>0.8</v>
      </c>
      <c r="X916" s="12">
        <f t="shared" si="61"/>
        <v>0.16</v>
      </c>
      <c r="Y916" s="12">
        <v>7.24</v>
      </c>
      <c r="AA916" s="11"/>
      <c r="AB916" s="31">
        <v>133387</v>
      </c>
      <c r="AC916" s="12" t="s">
        <v>574</v>
      </c>
      <c r="AD916" s="12" t="s">
        <v>296</v>
      </c>
      <c r="AE916" s="12" t="s">
        <v>456</v>
      </c>
      <c r="AF916" s="12" t="s">
        <v>457</v>
      </c>
      <c r="AG916" s="12" t="s">
        <v>402</v>
      </c>
      <c r="AH916" s="12" t="s">
        <v>374</v>
      </c>
      <c r="AI916" s="12" t="s">
        <v>403</v>
      </c>
      <c r="AJ916" s="12" t="s">
        <v>376</v>
      </c>
      <c r="AK916" s="12" t="s">
        <v>368</v>
      </c>
      <c r="AL916" s="12">
        <v>14</v>
      </c>
      <c r="AM916" s="12" t="s">
        <v>347</v>
      </c>
      <c r="AN916" s="12" t="s">
        <v>458</v>
      </c>
    </row>
    <row r="917" spans="1:40" ht="15" customHeight="1" x14ac:dyDescent="0.25">
      <c r="A917" s="12">
        <v>132770022</v>
      </c>
      <c r="B917" s="15" t="s">
        <v>580</v>
      </c>
      <c r="C917" s="12" t="s">
        <v>581</v>
      </c>
      <c r="D917" s="12" t="s">
        <v>161</v>
      </c>
      <c r="E917" s="15" t="s">
        <v>51</v>
      </c>
      <c r="F917" s="10">
        <v>23</v>
      </c>
      <c r="G917" s="17" t="s">
        <v>296</v>
      </c>
      <c r="H917" s="10" t="s">
        <v>106</v>
      </c>
      <c r="K917" s="12" t="s">
        <v>233</v>
      </c>
      <c r="L917" s="12">
        <v>45.267919399999997</v>
      </c>
      <c r="M917" s="12">
        <v>2.0020079000000002</v>
      </c>
      <c r="N917" s="11">
        <v>41428</v>
      </c>
      <c r="O917" s="6" t="s">
        <v>149</v>
      </c>
      <c r="P917" s="31">
        <v>6</v>
      </c>
      <c r="Q917" s="54" t="s">
        <v>161</v>
      </c>
      <c r="R917" s="15" t="s">
        <v>11</v>
      </c>
      <c r="S917" s="16" t="s">
        <v>601</v>
      </c>
      <c r="T917" s="53" t="s">
        <v>161</v>
      </c>
      <c r="U917" s="12">
        <f t="shared" si="58"/>
        <v>6</v>
      </c>
      <c r="V917" s="12">
        <f t="shared" si="59"/>
        <v>3</v>
      </c>
      <c r="W917" s="12">
        <f t="shared" si="60"/>
        <v>0.66666666666666663</v>
      </c>
      <c r="X917" s="12">
        <f t="shared" si="61"/>
        <v>0.1111111111111111</v>
      </c>
      <c r="Y917" s="12">
        <v>7.24</v>
      </c>
      <c r="AA917" s="11"/>
      <c r="AB917" s="31">
        <v>133387</v>
      </c>
      <c r="AC917" s="12" t="s">
        <v>574</v>
      </c>
      <c r="AD917" s="12" t="s">
        <v>296</v>
      </c>
      <c r="AE917" s="12" t="s">
        <v>456</v>
      </c>
      <c r="AF917" s="12" t="s">
        <v>457</v>
      </c>
      <c r="AG917" s="12" t="s">
        <v>402</v>
      </c>
      <c r="AH917" s="12" t="s">
        <v>374</v>
      </c>
      <c r="AI917" s="12" t="s">
        <v>403</v>
      </c>
      <c r="AJ917" s="12" t="s">
        <v>376</v>
      </c>
      <c r="AK917" s="12" t="s">
        <v>368</v>
      </c>
      <c r="AL917" s="12">
        <v>14</v>
      </c>
      <c r="AM917" s="12" t="s">
        <v>347</v>
      </c>
      <c r="AN917" s="12" t="s">
        <v>458</v>
      </c>
    </row>
    <row r="918" spans="1:40" ht="15" customHeight="1" x14ac:dyDescent="0.25">
      <c r="A918" s="12">
        <v>132770022</v>
      </c>
      <c r="B918" s="15" t="s">
        <v>580</v>
      </c>
      <c r="C918" s="12" t="s">
        <v>581</v>
      </c>
      <c r="D918" s="12" t="s">
        <v>161</v>
      </c>
      <c r="E918" s="15" t="s">
        <v>51</v>
      </c>
      <c r="F918" s="10">
        <v>23</v>
      </c>
      <c r="G918" s="17" t="s">
        <v>296</v>
      </c>
      <c r="H918" s="10" t="s">
        <v>106</v>
      </c>
      <c r="K918" s="12" t="s">
        <v>233</v>
      </c>
      <c r="L918" s="12">
        <v>45.267919399999997</v>
      </c>
      <c r="M918" s="12">
        <v>2.0020079000000002</v>
      </c>
      <c r="N918" s="11">
        <v>41428</v>
      </c>
      <c r="O918" s="6" t="s">
        <v>156</v>
      </c>
      <c r="P918" s="31">
        <v>8</v>
      </c>
      <c r="Q918" s="54" t="s">
        <v>161</v>
      </c>
      <c r="R918" s="15" t="s">
        <v>11</v>
      </c>
      <c r="S918" s="16" t="s">
        <v>601</v>
      </c>
      <c r="T918" s="53" t="s">
        <v>161</v>
      </c>
      <c r="U918" s="12">
        <f t="shared" si="58"/>
        <v>8</v>
      </c>
      <c r="V918" s="12">
        <f t="shared" si="59"/>
        <v>4</v>
      </c>
      <c r="W918" s="12">
        <f t="shared" si="60"/>
        <v>0.5</v>
      </c>
      <c r="X918" s="12">
        <f t="shared" si="61"/>
        <v>6.25E-2</v>
      </c>
      <c r="Y918" s="12">
        <v>7.24</v>
      </c>
      <c r="AA918" s="11"/>
      <c r="AB918" s="31">
        <v>133387</v>
      </c>
      <c r="AC918" s="12" t="s">
        <v>574</v>
      </c>
      <c r="AD918" s="12" t="s">
        <v>296</v>
      </c>
      <c r="AE918" s="12" t="s">
        <v>456</v>
      </c>
      <c r="AF918" s="12" t="s">
        <v>457</v>
      </c>
      <c r="AG918" s="12" t="s">
        <v>402</v>
      </c>
      <c r="AH918" s="12" t="s">
        <v>374</v>
      </c>
      <c r="AI918" s="12" t="s">
        <v>403</v>
      </c>
      <c r="AJ918" s="12" t="s">
        <v>376</v>
      </c>
      <c r="AK918" s="12" t="s">
        <v>368</v>
      </c>
      <c r="AL918" s="12">
        <v>14</v>
      </c>
      <c r="AM918" s="12" t="s">
        <v>347</v>
      </c>
      <c r="AN918" s="12" t="s">
        <v>458</v>
      </c>
    </row>
    <row r="919" spans="1:40" ht="15" customHeight="1" x14ac:dyDescent="0.25">
      <c r="A919" s="12">
        <v>132770022</v>
      </c>
      <c r="B919" s="15" t="s">
        <v>580</v>
      </c>
      <c r="C919" s="12" t="s">
        <v>581</v>
      </c>
      <c r="D919" s="12" t="s">
        <v>161</v>
      </c>
      <c r="E919" s="15" t="s">
        <v>51</v>
      </c>
      <c r="F919" s="10">
        <v>23</v>
      </c>
      <c r="G919" s="17" t="s">
        <v>296</v>
      </c>
      <c r="H919" s="10" t="s">
        <v>106</v>
      </c>
      <c r="K919" s="12" t="s">
        <v>233</v>
      </c>
      <c r="L919" s="12">
        <v>45.267919399999997</v>
      </c>
      <c r="M919" s="12">
        <v>2.0020079000000002</v>
      </c>
      <c r="N919" s="11">
        <v>41428</v>
      </c>
      <c r="O919" s="6" t="s">
        <v>21</v>
      </c>
      <c r="P919" s="31">
        <v>10</v>
      </c>
      <c r="Q919" s="54" t="s">
        <v>161</v>
      </c>
      <c r="R919" s="15" t="s">
        <v>11</v>
      </c>
      <c r="S919" s="16" t="s">
        <v>601</v>
      </c>
      <c r="T919" s="53" t="s">
        <v>161</v>
      </c>
      <c r="U919" s="12">
        <f t="shared" si="58"/>
        <v>10</v>
      </c>
      <c r="V919" s="12">
        <f t="shared" si="59"/>
        <v>5</v>
      </c>
      <c r="W919" s="12">
        <f t="shared" si="60"/>
        <v>0.4</v>
      </c>
      <c r="X919" s="12">
        <f t="shared" si="61"/>
        <v>0.04</v>
      </c>
      <c r="Y919" s="12">
        <v>7.24</v>
      </c>
      <c r="AA919" s="11"/>
      <c r="AB919" s="31">
        <v>133387</v>
      </c>
      <c r="AC919" s="12" t="s">
        <v>574</v>
      </c>
      <c r="AD919" s="12" t="s">
        <v>296</v>
      </c>
      <c r="AE919" s="12" t="s">
        <v>456</v>
      </c>
      <c r="AF919" s="12" t="s">
        <v>457</v>
      </c>
      <c r="AG919" s="12" t="s">
        <v>402</v>
      </c>
      <c r="AH919" s="12" t="s">
        <v>374</v>
      </c>
      <c r="AI919" s="12" t="s">
        <v>403</v>
      </c>
      <c r="AJ919" s="12" t="s">
        <v>376</v>
      </c>
      <c r="AK919" s="12" t="s">
        <v>368</v>
      </c>
      <c r="AL919" s="12">
        <v>14</v>
      </c>
      <c r="AM919" s="12" t="s">
        <v>347</v>
      </c>
      <c r="AN919" s="12" t="s">
        <v>458</v>
      </c>
    </row>
    <row r="920" spans="1:40" ht="15" customHeight="1" x14ac:dyDescent="0.25">
      <c r="A920" s="12">
        <v>132770022</v>
      </c>
      <c r="B920" s="15" t="s">
        <v>580</v>
      </c>
      <c r="C920" s="12" t="s">
        <v>581</v>
      </c>
      <c r="D920" s="12" t="s">
        <v>161</v>
      </c>
      <c r="E920" s="15" t="s">
        <v>51</v>
      </c>
      <c r="F920" s="10">
        <v>23</v>
      </c>
      <c r="G920" s="17" t="s">
        <v>296</v>
      </c>
      <c r="H920" s="10" t="s">
        <v>106</v>
      </c>
      <c r="K920" s="12" t="s">
        <v>233</v>
      </c>
      <c r="L920" s="12">
        <v>45.267919399999997</v>
      </c>
      <c r="M920" s="12">
        <v>2.0020079000000002</v>
      </c>
      <c r="N920" s="11">
        <v>41428</v>
      </c>
      <c r="O920" s="6" t="s">
        <v>15</v>
      </c>
      <c r="P920" s="31">
        <v>12</v>
      </c>
      <c r="Q920" s="12">
        <v>4</v>
      </c>
      <c r="R920" s="15" t="s">
        <v>11</v>
      </c>
      <c r="S920" s="48" t="s">
        <v>161</v>
      </c>
      <c r="T920" s="53" t="s">
        <v>161</v>
      </c>
      <c r="U920" s="12">
        <f t="shared" si="58"/>
        <v>12</v>
      </c>
      <c r="V920" s="12">
        <f t="shared" si="59"/>
        <v>4</v>
      </c>
      <c r="W920" s="12">
        <f t="shared" si="60"/>
        <v>0.75</v>
      </c>
      <c r="X920" s="12">
        <f t="shared" si="61"/>
        <v>6.25E-2</v>
      </c>
      <c r="Y920" s="12">
        <v>7.24</v>
      </c>
      <c r="AA920" s="11"/>
      <c r="AB920" s="31">
        <v>133387</v>
      </c>
      <c r="AC920" s="12" t="s">
        <v>574</v>
      </c>
      <c r="AD920" s="12" t="s">
        <v>296</v>
      </c>
      <c r="AE920" s="12" t="s">
        <v>456</v>
      </c>
      <c r="AF920" s="12" t="s">
        <v>457</v>
      </c>
      <c r="AG920" s="12" t="s">
        <v>402</v>
      </c>
      <c r="AH920" s="12" t="s">
        <v>374</v>
      </c>
      <c r="AI920" s="12" t="s">
        <v>403</v>
      </c>
      <c r="AJ920" s="12" t="s">
        <v>376</v>
      </c>
      <c r="AK920" s="12" t="s">
        <v>368</v>
      </c>
      <c r="AL920" s="12">
        <v>14</v>
      </c>
      <c r="AM920" s="12" t="s">
        <v>347</v>
      </c>
      <c r="AN920" s="12" t="s">
        <v>458</v>
      </c>
    </row>
    <row r="921" spans="1:40" ht="15" customHeight="1" x14ac:dyDescent="0.25">
      <c r="A921" s="12">
        <v>132770022</v>
      </c>
      <c r="B921" s="15" t="s">
        <v>580</v>
      </c>
      <c r="C921" s="12" t="s">
        <v>581</v>
      </c>
      <c r="D921" s="12" t="s">
        <v>161</v>
      </c>
      <c r="E921" s="15" t="s">
        <v>51</v>
      </c>
      <c r="F921" s="10">
        <v>23</v>
      </c>
      <c r="G921" s="17" t="s">
        <v>296</v>
      </c>
      <c r="H921" s="10" t="s">
        <v>106</v>
      </c>
      <c r="K921" s="12" t="s">
        <v>233</v>
      </c>
      <c r="L921" s="12">
        <v>45.267919399999997</v>
      </c>
      <c r="M921" s="12">
        <v>2.0020079000000002</v>
      </c>
      <c r="N921" s="11">
        <v>41428</v>
      </c>
      <c r="O921" s="6" t="s">
        <v>159</v>
      </c>
      <c r="P921" s="31">
        <v>14</v>
      </c>
      <c r="Q921" s="12">
        <v>4</v>
      </c>
      <c r="R921" s="15" t="s">
        <v>11</v>
      </c>
      <c r="S921" s="48" t="s">
        <v>161</v>
      </c>
      <c r="T921" s="53" t="s">
        <v>161</v>
      </c>
      <c r="U921" s="12">
        <f t="shared" si="58"/>
        <v>14</v>
      </c>
      <c r="V921" s="12">
        <f t="shared" si="59"/>
        <v>4</v>
      </c>
      <c r="W921" s="12">
        <f t="shared" si="60"/>
        <v>0.875</v>
      </c>
      <c r="X921" s="12">
        <f t="shared" si="61"/>
        <v>6.25E-2</v>
      </c>
      <c r="Y921" s="12">
        <v>7.24</v>
      </c>
      <c r="AA921" s="11"/>
      <c r="AB921" s="31">
        <v>133387</v>
      </c>
      <c r="AC921" s="12" t="s">
        <v>574</v>
      </c>
      <c r="AD921" s="12" t="s">
        <v>296</v>
      </c>
      <c r="AE921" s="12" t="s">
        <v>456</v>
      </c>
      <c r="AF921" s="12" t="s">
        <v>457</v>
      </c>
      <c r="AG921" s="12" t="s">
        <v>402</v>
      </c>
      <c r="AH921" s="12" t="s">
        <v>374</v>
      </c>
      <c r="AI921" s="12" t="s">
        <v>403</v>
      </c>
      <c r="AJ921" s="12" t="s">
        <v>376</v>
      </c>
      <c r="AK921" s="12" t="s">
        <v>368</v>
      </c>
      <c r="AL921" s="12">
        <v>14</v>
      </c>
      <c r="AM921" s="12" t="s">
        <v>347</v>
      </c>
      <c r="AN921" s="12" t="s">
        <v>458</v>
      </c>
    </row>
    <row r="922" spans="1:40" ht="15" customHeight="1" x14ac:dyDescent="0.25">
      <c r="A922" s="12">
        <v>132770022</v>
      </c>
      <c r="B922" s="15" t="s">
        <v>580</v>
      </c>
      <c r="C922" s="12" t="s">
        <v>581</v>
      </c>
      <c r="D922" s="12" t="s">
        <v>161</v>
      </c>
      <c r="E922" s="15" t="s">
        <v>51</v>
      </c>
      <c r="F922" s="10">
        <v>23</v>
      </c>
      <c r="G922" s="17" t="s">
        <v>296</v>
      </c>
      <c r="H922" s="10" t="s">
        <v>106</v>
      </c>
      <c r="K922" s="12" t="s">
        <v>233</v>
      </c>
      <c r="L922" s="12">
        <v>45.267919399999997</v>
      </c>
      <c r="M922" s="12">
        <v>2.0020079000000002</v>
      </c>
      <c r="N922" s="11">
        <v>41428</v>
      </c>
      <c r="O922" s="6" t="s">
        <v>151</v>
      </c>
      <c r="P922" s="31">
        <v>15</v>
      </c>
      <c r="Q922" s="54" t="s">
        <v>161</v>
      </c>
      <c r="R922" s="15" t="s">
        <v>11</v>
      </c>
      <c r="S922" s="16" t="s">
        <v>601</v>
      </c>
      <c r="T922" s="53" t="s">
        <v>161</v>
      </c>
      <c r="U922" s="12">
        <f t="shared" si="58"/>
        <v>15</v>
      </c>
      <c r="V922" s="12">
        <f t="shared" si="59"/>
        <v>7.5</v>
      </c>
      <c r="W922" s="12">
        <f t="shared" si="60"/>
        <v>0.26666666666666666</v>
      </c>
      <c r="X922" s="12">
        <f t="shared" si="61"/>
        <v>1.7777777777777778E-2</v>
      </c>
      <c r="Y922" s="12">
        <v>7.24</v>
      </c>
      <c r="AA922" s="11"/>
      <c r="AB922" s="31">
        <v>133387</v>
      </c>
      <c r="AC922" s="12" t="s">
        <v>574</v>
      </c>
      <c r="AD922" s="12" t="s">
        <v>296</v>
      </c>
      <c r="AE922" s="12" t="s">
        <v>456</v>
      </c>
      <c r="AF922" s="12" t="s">
        <v>457</v>
      </c>
      <c r="AG922" s="12" t="s">
        <v>402</v>
      </c>
      <c r="AH922" s="12" t="s">
        <v>374</v>
      </c>
      <c r="AI922" s="12" t="s">
        <v>403</v>
      </c>
      <c r="AJ922" s="12" t="s">
        <v>376</v>
      </c>
      <c r="AK922" s="12" t="s">
        <v>368</v>
      </c>
      <c r="AL922" s="12">
        <v>14</v>
      </c>
      <c r="AM922" s="12" t="s">
        <v>347</v>
      </c>
      <c r="AN922" s="12" t="s">
        <v>458</v>
      </c>
    </row>
    <row r="923" spans="1:40" ht="15" customHeight="1" x14ac:dyDescent="0.25">
      <c r="A923" s="12">
        <v>132770022</v>
      </c>
      <c r="B923" s="15" t="s">
        <v>580</v>
      </c>
      <c r="C923" s="12" t="s">
        <v>581</v>
      </c>
      <c r="D923" s="12" t="s">
        <v>161</v>
      </c>
      <c r="E923" s="15" t="s">
        <v>51</v>
      </c>
      <c r="F923" s="10">
        <v>23</v>
      </c>
      <c r="G923" s="17" t="s">
        <v>296</v>
      </c>
      <c r="H923" s="10" t="s">
        <v>106</v>
      </c>
      <c r="K923" s="12" t="s">
        <v>233</v>
      </c>
      <c r="L923" s="12">
        <v>45.267919399999997</v>
      </c>
      <c r="M923" s="12">
        <v>2.0020079000000002</v>
      </c>
      <c r="N923" s="11">
        <v>41428</v>
      </c>
      <c r="O923" s="6" t="s">
        <v>17</v>
      </c>
      <c r="P923" s="31">
        <v>16</v>
      </c>
      <c r="Q923" s="54" t="s">
        <v>161</v>
      </c>
      <c r="R923" s="15" t="s">
        <v>11</v>
      </c>
      <c r="S923" s="16" t="s">
        <v>601</v>
      </c>
      <c r="T923" s="53" t="s">
        <v>161</v>
      </c>
      <c r="U923" s="12">
        <f t="shared" si="58"/>
        <v>16</v>
      </c>
      <c r="V923" s="12">
        <f t="shared" si="59"/>
        <v>8</v>
      </c>
      <c r="W923" s="12">
        <f t="shared" si="60"/>
        <v>0.25</v>
      </c>
      <c r="X923" s="12">
        <f t="shared" si="61"/>
        <v>1.5625E-2</v>
      </c>
      <c r="Y923" s="12">
        <v>7.24</v>
      </c>
      <c r="AA923" s="11"/>
      <c r="AB923" s="31">
        <v>133387</v>
      </c>
      <c r="AC923" s="12" t="s">
        <v>574</v>
      </c>
      <c r="AD923" s="12" t="s">
        <v>296</v>
      </c>
      <c r="AE923" s="12" t="s">
        <v>456</v>
      </c>
      <c r="AF923" s="12" t="s">
        <v>457</v>
      </c>
      <c r="AG923" s="12" t="s">
        <v>402</v>
      </c>
      <c r="AH923" s="12" t="s">
        <v>374</v>
      </c>
      <c r="AI923" s="12" t="s">
        <v>403</v>
      </c>
      <c r="AJ923" s="12" t="s">
        <v>376</v>
      </c>
      <c r="AK923" s="12" t="s">
        <v>368</v>
      </c>
      <c r="AL923" s="12">
        <v>14</v>
      </c>
      <c r="AM923" s="12" t="s">
        <v>347</v>
      </c>
      <c r="AN923" s="12" t="s">
        <v>458</v>
      </c>
    </row>
    <row r="924" spans="1:40" ht="15" customHeight="1" x14ac:dyDescent="0.25">
      <c r="A924" s="12">
        <v>132770022</v>
      </c>
      <c r="B924" s="15" t="s">
        <v>580</v>
      </c>
      <c r="C924" s="12" t="s">
        <v>581</v>
      </c>
      <c r="D924" s="12" t="s">
        <v>161</v>
      </c>
      <c r="E924" s="15" t="s">
        <v>51</v>
      </c>
      <c r="F924" s="10">
        <v>23</v>
      </c>
      <c r="G924" s="17" t="s">
        <v>296</v>
      </c>
      <c r="H924" s="10" t="s">
        <v>106</v>
      </c>
      <c r="K924" s="12" t="s">
        <v>233</v>
      </c>
      <c r="L924" s="12">
        <v>45.267919399999997</v>
      </c>
      <c r="M924" s="12">
        <v>2.0020079000000002</v>
      </c>
      <c r="N924" s="11">
        <v>41428</v>
      </c>
      <c r="O924" s="6" t="s">
        <v>157</v>
      </c>
      <c r="P924" s="31">
        <v>17</v>
      </c>
      <c r="Q924" s="54" t="s">
        <v>161</v>
      </c>
      <c r="R924" s="15" t="s">
        <v>11</v>
      </c>
      <c r="S924" s="16" t="s">
        <v>601</v>
      </c>
      <c r="T924" s="53" t="s">
        <v>161</v>
      </c>
      <c r="U924" s="12">
        <f t="shared" si="58"/>
        <v>17</v>
      </c>
      <c r="V924" s="12">
        <f t="shared" si="59"/>
        <v>8.5</v>
      </c>
      <c r="W924" s="12">
        <f t="shared" si="60"/>
        <v>0.23529411764705882</v>
      </c>
      <c r="X924" s="12">
        <f t="shared" si="61"/>
        <v>1.384083044982699E-2</v>
      </c>
      <c r="Y924" s="12">
        <v>7.24</v>
      </c>
      <c r="AA924" s="11"/>
      <c r="AB924" s="31">
        <v>133387</v>
      </c>
      <c r="AC924" s="12" t="s">
        <v>574</v>
      </c>
      <c r="AD924" s="12" t="s">
        <v>296</v>
      </c>
      <c r="AE924" s="12" t="s">
        <v>456</v>
      </c>
      <c r="AF924" s="12" t="s">
        <v>457</v>
      </c>
      <c r="AG924" s="12" t="s">
        <v>402</v>
      </c>
      <c r="AH924" s="12" t="s">
        <v>374</v>
      </c>
      <c r="AI924" s="12" t="s">
        <v>403</v>
      </c>
      <c r="AJ924" s="12" t="s">
        <v>376</v>
      </c>
      <c r="AK924" s="12" t="s">
        <v>368</v>
      </c>
      <c r="AL924" s="12">
        <v>14</v>
      </c>
      <c r="AM924" s="12" t="s">
        <v>347</v>
      </c>
      <c r="AN924" s="12" t="s">
        <v>458</v>
      </c>
    </row>
    <row r="925" spans="1:40" ht="15" customHeight="1" x14ac:dyDescent="0.25">
      <c r="A925" s="12">
        <v>132770022</v>
      </c>
      <c r="B925" s="15" t="s">
        <v>580</v>
      </c>
      <c r="C925" s="12" t="s">
        <v>581</v>
      </c>
      <c r="D925" s="12" t="s">
        <v>161</v>
      </c>
      <c r="E925" s="15" t="s">
        <v>51</v>
      </c>
      <c r="F925" s="10">
        <v>23</v>
      </c>
      <c r="G925" s="17" t="s">
        <v>296</v>
      </c>
      <c r="H925" s="10" t="s">
        <v>106</v>
      </c>
      <c r="K925" s="12" t="s">
        <v>233</v>
      </c>
      <c r="L925" s="12">
        <v>45.267919399999997</v>
      </c>
      <c r="M925" s="12">
        <v>2.0020079000000002</v>
      </c>
      <c r="N925" s="11">
        <v>41428</v>
      </c>
      <c r="O925" s="6" t="s">
        <v>155</v>
      </c>
      <c r="P925" s="31">
        <v>19</v>
      </c>
      <c r="Q925" s="54" t="s">
        <v>161</v>
      </c>
      <c r="R925" s="15" t="s">
        <v>11</v>
      </c>
      <c r="S925" s="16" t="s">
        <v>601</v>
      </c>
      <c r="T925" s="53" t="s">
        <v>161</v>
      </c>
      <c r="U925" s="12">
        <f t="shared" si="58"/>
        <v>19</v>
      </c>
      <c r="V925" s="12">
        <f t="shared" si="59"/>
        <v>9.5</v>
      </c>
      <c r="W925" s="12">
        <f t="shared" si="60"/>
        <v>0.21052631578947367</v>
      </c>
      <c r="X925" s="12">
        <f t="shared" si="61"/>
        <v>1.1080332409972299E-2</v>
      </c>
      <c r="Y925" s="12">
        <v>7.24</v>
      </c>
      <c r="AA925" s="11"/>
      <c r="AB925" s="31">
        <v>133387</v>
      </c>
      <c r="AC925" s="12" t="s">
        <v>574</v>
      </c>
      <c r="AD925" s="12" t="s">
        <v>296</v>
      </c>
      <c r="AE925" s="12" t="s">
        <v>456</v>
      </c>
      <c r="AF925" s="12" t="s">
        <v>457</v>
      </c>
      <c r="AG925" s="12" t="s">
        <v>402</v>
      </c>
      <c r="AH925" s="12" t="s">
        <v>374</v>
      </c>
      <c r="AI925" s="12" t="s">
        <v>403</v>
      </c>
      <c r="AJ925" s="12" t="s">
        <v>376</v>
      </c>
      <c r="AK925" s="12" t="s">
        <v>368</v>
      </c>
      <c r="AL925" s="12">
        <v>14</v>
      </c>
      <c r="AM925" s="12" t="s">
        <v>347</v>
      </c>
      <c r="AN925" s="12" t="s">
        <v>458</v>
      </c>
    </row>
    <row r="926" spans="1:40" ht="15" customHeight="1" x14ac:dyDescent="0.25">
      <c r="A926" s="12">
        <v>132770022</v>
      </c>
      <c r="B926" s="15" t="s">
        <v>580</v>
      </c>
      <c r="C926" s="12" t="s">
        <v>581</v>
      </c>
      <c r="D926" s="12" t="s">
        <v>161</v>
      </c>
      <c r="E926" s="15" t="s">
        <v>51</v>
      </c>
      <c r="F926" s="10">
        <v>23</v>
      </c>
      <c r="G926" s="17" t="s">
        <v>296</v>
      </c>
      <c r="H926" s="10" t="s">
        <v>106</v>
      </c>
      <c r="K926" s="12" t="s">
        <v>233</v>
      </c>
      <c r="L926" s="12">
        <v>45.267919399999997</v>
      </c>
      <c r="M926" s="12">
        <v>2.0020079000000002</v>
      </c>
      <c r="N926" s="11">
        <v>41428</v>
      </c>
      <c r="O926" s="6" t="s">
        <v>18</v>
      </c>
      <c r="P926" s="31">
        <v>27</v>
      </c>
      <c r="Q926" s="12">
        <v>7</v>
      </c>
      <c r="R926" s="15" t="s">
        <v>11</v>
      </c>
      <c r="S926" s="48" t="s">
        <v>161</v>
      </c>
      <c r="T926" s="53" t="s">
        <v>161</v>
      </c>
      <c r="U926" s="12">
        <f t="shared" si="58"/>
        <v>27</v>
      </c>
      <c r="V926" s="12">
        <f t="shared" si="59"/>
        <v>7</v>
      </c>
      <c r="W926" s="12">
        <f t="shared" si="60"/>
        <v>0.55102040816326525</v>
      </c>
      <c r="X926" s="12">
        <f t="shared" si="61"/>
        <v>2.0408163265306121E-2</v>
      </c>
      <c r="Y926" s="12">
        <v>7.24</v>
      </c>
      <c r="AA926" s="11"/>
      <c r="AB926" s="31">
        <v>133387</v>
      </c>
      <c r="AC926" s="12" t="s">
        <v>574</v>
      </c>
      <c r="AD926" s="12" t="s">
        <v>296</v>
      </c>
      <c r="AE926" s="12" t="s">
        <v>456</v>
      </c>
      <c r="AF926" s="12" t="s">
        <v>457</v>
      </c>
      <c r="AG926" s="12" t="s">
        <v>402</v>
      </c>
      <c r="AH926" s="12" t="s">
        <v>374</v>
      </c>
      <c r="AI926" s="12" t="s">
        <v>403</v>
      </c>
      <c r="AJ926" s="12" t="s">
        <v>376</v>
      </c>
      <c r="AK926" s="12" t="s">
        <v>368</v>
      </c>
      <c r="AL926" s="12">
        <v>14</v>
      </c>
      <c r="AM926" s="12" t="s">
        <v>347</v>
      </c>
      <c r="AN926" s="12" t="s">
        <v>458</v>
      </c>
    </row>
    <row r="927" spans="1:40" ht="15" customHeight="1" x14ac:dyDescent="0.25">
      <c r="A927" s="12">
        <v>132770022</v>
      </c>
      <c r="B927" s="15" t="s">
        <v>580</v>
      </c>
      <c r="C927" s="12" t="s">
        <v>581</v>
      </c>
      <c r="D927" s="12" t="s">
        <v>161</v>
      </c>
      <c r="E927" s="15" t="s">
        <v>51</v>
      </c>
      <c r="F927" s="10">
        <v>23</v>
      </c>
      <c r="G927" s="17" t="s">
        <v>296</v>
      </c>
      <c r="H927" s="10" t="s">
        <v>106</v>
      </c>
      <c r="K927" s="12" t="s">
        <v>233</v>
      </c>
      <c r="L927" s="12">
        <v>45.267919399999997</v>
      </c>
      <c r="M927" s="12">
        <v>2.0020079000000002</v>
      </c>
      <c r="N927" s="11">
        <v>41428</v>
      </c>
      <c r="O927" s="6" t="s">
        <v>154</v>
      </c>
      <c r="P927" s="31">
        <v>32</v>
      </c>
      <c r="Q927" s="54" t="s">
        <v>161</v>
      </c>
      <c r="R927" s="15" t="s">
        <v>11</v>
      </c>
      <c r="S927" s="16" t="s">
        <v>601</v>
      </c>
      <c r="T927" s="53" t="s">
        <v>161</v>
      </c>
      <c r="U927" s="12">
        <f t="shared" si="58"/>
        <v>32</v>
      </c>
      <c r="V927" s="12">
        <f t="shared" si="59"/>
        <v>16</v>
      </c>
      <c r="W927" s="12">
        <f t="shared" si="60"/>
        <v>0.125</v>
      </c>
      <c r="X927" s="12">
        <f t="shared" si="61"/>
        <v>3.90625E-3</v>
      </c>
      <c r="Y927" s="12">
        <v>7.24</v>
      </c>
      <c r="AA927" s="11"/>
      <c r="AB927" s="31">
        <v>133387</v>
      </c>
      <c r="AC927" s="12" t="s">
        <v>574</v>
      </c>
      <c r="AD927" s="12" t="s">
        <v>296</v>
      </c>
      <c r="AE927" s="12" t="s">
        <v>456</v>
      </c>
      <c r="AF927" s="12" t="s">
        <v>457</v>
      </c>
      <c r="AG927" s="12" t="s">
        <v>402</v>
      </c>
      <c r="AH927" s="12" t="s">
        <v>374</v>
      </c>
      <c r="AI927" s="12" t="s">
        <v>403</v>
      </c>
      <c r="AJ927" s="12" t="s">
        <v>376</v>
      </c>
      <c r="AK927" s="12" t="s">
        <v>368</v>
      </c>
      <c r="AL927" s="12">
        <v>14</v>
      </c>
      <c r="AM927" s="12" t="s">
        <v>347</v>
      </c>
      <c r="AN927" s="12" t="s">
        <v>458</v>
      </c>
    </row>
    <row r="928" spans="1:40" ht="15" customHeight="1" x14ac:dyDescent="0.25">
      <c r="A928" s="12">
        <v>132770022</v>
      </c>
      <c r="B928" s="15" t="s">
        <v>580</v>
      </c>
      <c r="C928" s="12" t="s">
        <v>581</v>
      </c>
      <c r="D928" s="12" t="s">
        <v>161</v>
      </c>
      <c r="E928" s="12" t="s">
        <v>51</v>
      </c>
      <c r="F928" s="10">
        <v>23</v>
      </c>
      <c r="G928" s="17" t="s">
        <v>296</v>
      </c>
      <c r="H928" s="10" t="s">
        <v>106</v>
      </c>
      <c r="K928" s="12" t="s">
        <v>233</v>
      </c>
      <c r="L928" s="12">
        <v>45.267919399999997</v>
      </c>
      <c r="M928" s="12">
        <v>2.0020079000000002</v>
      </c>
      <c r="N928" s="11">
        <v>41428</v>
      </c>
      <c r="O928" s="6" t="s">
        <v>16</v>
      </c>
      <c r="P928" s="31">
        <v>100</v>
      </c>
      <c r="Q928" s="54" t="s">
        <v>161</v>
      </c>
      <c r="R928" s="15" t="s">
        <v>11</v>
      </c>
      <c r="S928" s="16" t="s">
        <v>601</v>
      </c>
      <c r="T928" s="53" t="s">
        <v>161</v>
      </c>
      <c r="U928" s="12">
        <f t="shared" si="58"/>
        <v>100</v>
      </c>
      <c r="V928" s="12">
        <f t="shared" si="59"/>
        <v>50</v>
      </c>
      <c r="W928" s="12">
        <f t="shared" si="60"/>
        <v>0.04</v>
      </c>
      <c r="X928" s="12">
        <f t="shared" si="61"/>
        <v>4.0000000000000002E-4</v>
      </c>
      <c r="Y928" s="12">
        <v>7.24</v>
      </c>
      <c r="AA928" s="11"/>
      <c r="AB928" s="31">
        <v>133387</v>
      </c>
      <c r="AC928" s="12" t="s">
        <v>574</v>
      </c>
      <c r="AD928" s="12" t="s">
        <v>296</v>
      </c>
      <c r="AE928" s="12" t="s">
        <v>456</v>
      </c>
      <c r="AF928" s="12" t="s">
        <v>457</v>
      </c>
      <c r="AG928" s="12" t="s">
        <v>402</v>
      </c>
      <c r="AH928" s="12" t="s">
        <v>374</v>
      </c>
      <c r="AI928" s="12" t="s">
        <v>403</v>
      </c>
      <c r="AJ928" s="12" t="s">
        <v>376</v>
      </c>
      <c r="AK928" s="12" t="s">
        <v>368</v>
      </c>
      <c r="AL928" s="12">
        <v>14</v>
      </c>
      <c r="AM928" s="12" t="s">
        <v>347</v>
      </c>
      <c r="AN928" s="12" t="s">
        <v>458</v>
      </c>
    </row>
    <row r="929" spans="1:40" ht="15" customHeight="1" x14ac:dyDescent="0.25">
      <c r="A929" s="12">
        <v>132770022</v>
      </c>
      <c r="B929" s="15" t="s">
        <v>580</v>
      </c>
      <c r="C929" s="12" t="s">
        <v>581</v>
      </c>
      <c r="D929" s="12" t="s">
        <v>161</v>
      </c>
      <c r="E929" s="12" t="s">
        <v>51</v>
      </c>
      <c r="F929" s="10">
        <v>23</v>
      </c>
      <c r="G929" s="17" t="s">
        <v>296</v>
      </c>
      <c r="H929" s="10" t="s">
        <v>106</v>
      </c>
      <c r="K929" s="12" t="s">
        <v>233</v>
      </c>
      <c r="L929" s="12">
        <v>45.267919399999997</v>
      </c>
      <c r="M929" s="12">
        <v>2.0020079000000002</v>
      </c>
      <c r="N929" s="11">
        <v>41428</v>
      </c>
      <c r="O929" s="6" t="s">
        <v>20</v>
      </c>
      <c r="P929" s="31">
        <v>110</v>
      </c>
      <c r="Q929" s="54" t="s">
        <v>161</v>
      </c>
      <c r="R929" s="15" t="s">
        <v>11</v>
      </c>
      <c r="S929" s="16" t="s">
        <v>601</v>
      </c>
      <c r="T929" s="53" t="s">
        <v>161</v>
      </c>
      <c r="U929" s="12">
        <f t="shared" si="58"/>
        <v>110</v>
      </c>
      <c r="V929" s="12">
        <f t="shared" si="59"/>
        <v>55</v>
      </c>
      <c r="W929" s="12">
        <f t="shared" si="60"/>
        <v>3.6363636363636362E-2</v>
      </c>
      <c r="X929" s="12">
        <f t="shared" si="61"/>
        <v>3.3057851239669424E-4</v>
      </c>
      <c r="Y929" s="12">
        <v>7.24</v>
      </c>
      <c r="AA929" s="11"/>
      <c r="AB929" s="31">
        <v>133387</v>
      </c>
      <c r="AC929" s="12" t="s">
        <v>574</v>
      </c>
      <c r="AD929" s="12" t="s">
        <v>296</v>
      </c>
      <c r="AE929" s="12" t="s">
        <v>456</v>
      </c>
      <c r="AF929" s="12" t="s">
        <v>457</v>
      </c>
      <c r="AG929" s="12" t="s">
        <v>402</v>
      </c>
      <c r="AH929" s="12" t="s">
        <v>374</v>
      </c>
      <c r="AI929" s="12" t="s">
        <v>403</v>
      </c>
      <c r="AJ929" s="12" t="s">
        <v>376</v>
      </c>
      <c r="AK929" s="12" t="s">
        <v>368</v>
      </c>
      <c r="AL929" s="12">
        <v>14</v>
      </c>
      <c r="AM929" s="12" t="s">
        <v>347</v>
      </c>
      <c r="AN929" s="12" t="s">
        <v>458</v>
      </c>
    </row>
    <row r="930" spans="1:40" ht="15" customHeight="1" x14ac:dyDescent="0.25">
      <c r="A930" s="12">
        <v>132770022</v>
      </c>
      <c r="B930" s="15" t="s">
        <v>580</v>
      </c>
      <c r="C930" s="12" t="s">
        <v>581</v>
      </c>
      <c r="D930" s="12" t="s">
        <v>161</v>
      </c>
      <c r="E930" s="12" t="s">
        <v>51</v>
      </c>
      <c r="F930" s="10">
        <v>23</v>
      </c>
      <c r="G930" s="17" t="s">
        <v>296</v>
      </c>
      <c r="H930" s="10" t="s">
        <v>106</v>
      </c>
      <c r="K930" s="12" t="s">
        <v>233</v>
      </c>
      <c r="L930" s="12">
        <v>45.267919399999997</v>
      </c>
      <c r="M930" s="12">
        <v>2.0020079000000002</v>
      </c>
      <c r="N930" s="11">
        <v>41428</v>
      </c>
      <c r="O930" s="6" t="s">
        <v>54</v>
      </c>
      <c r="P930" s="31">
        <v>190</v>
      </c>
      <c r="Q930" s="54" t="s">
        <v>161</v>
      </c>
      <c r="R930" s="15" t="s">
        <v>11</v>
      </c>
      <c r="S930" s="16" t="s">
        <v>601</v>
      </c>
      <c r="T930" s="53" t="s">
        <v>161</v>
      </c>
      <c r="U930" s="12">
        <f t="shared" si="58"/>
        <v>190</v>
      </c>
      <c r="V930" s="12">
        <f t="shared" si="59"/>
        <v>95</v>
      </c>
      <c r="W930" s="12">
        <f t="shared" si="60"/>
        <v>2.1052631578947368E-2</v>
      </c>
      <c r="X930" s="12">
        <f t="shared" si="61"/>
        <v>1.1080332409972299E-4</v>
      </c>
      <c r="Y930" s="12">
        <v>7.24</v>
      </c>
      <c r="AA930" s="11"/>
      <c r="AB930" s="31">
        <v>133387</v>
      </c>
      <c r="AC930" s="12" t="s">
        <v>574</v>
      </c>
      <c r="AD930" s="12" t="s">
        <v>296</v>
      </c>
      <c r="AE930" s="12" t="s">
        <v>456</v>
      </c>
      <c r="AF930" s="12" t="s">
        <v>457</v>
      </c>
      <c r="AG930" s="12" t="s">
        <v>402</v>
      </c>
      <c r="AH930" s="12" t="s">
        <v>374</v>
      </c>
      <c r="AI930" s="12" t="s">
        <v>403</v>
      </c>
      <c r="AJ930" s="12" t="s">
        <v>376</v>
      </c>
      <c r="AK930" s="12" t="s">
        <v>368</v>
      </c>
      <c r="AL930" s="12">
        <v>14</v>
      </c>
      <c r="AM930" s="12" t="s">
        <v>347</v>
      </c>
      <c r="AN930" s="12" t="s">
        <v>458</v>
      </c>
    </row>
    <row r="931" spans="1:40" ht="15" customHeight="1" x14ac:dyDescent="0.25">
      <c r="A931" s="12">
        <v>132770022</v>
      </c>
      <c r="B931" s="15" t="s">
        <v>580</v>
      </c>
      <c r="C931" s="12" t="s">
        <v>581</v>
      </c>
      <c r="D931" s="12" t="s">
        <v>161</v>
      </c>
      <c r="E931" s="12" t="s">
        <v>51</v>
      </c>
      <c r="F931" s="10">
        <v>23</v>
      </c>
      <c r="G931" s="17" t="s">
        <v>296</v>
      </c>
      <c r="H931" s="10" t="s">
        <v>106</v>
      </c>
      <c r="K931" s="12" t="s">
        <v>233</v>
      </c>
      <c r="L931" s="12">
        <v>45.267919399999997</v>
      </c>
      <c r="M931" s="12">
        <v>2.0020079000000002</v>
      </c>
      <c r="N931" s="11">
        <v>41428</v>
      </c>
      <c r="O931" s="6" t="s">
        <v>158</v>
      </c>
      <c r="P931" s="31">
        <v>270</v>
      </c>
      <c r="Q931" s="54" t="s">
        <v>161</v>
      </c>
      <c r="R931" s="15" t="s">
        <v>11</v>
      </c>
      <c r="S931" s="16" t="s">
        <v>601</v>
      </c>
      <c r="T931" s="53" t="s">
        <v>161</v>
      </c>
      <c r="U931" s="12">
        <f t="shared" si="58"/>
        <v>270</v>
      </c>
      <c r="V931" s="12">
        <f t="shared" si="59"/>
        <v>135</v>
      </c>
      <c r="W931" s="12">
        <f t="shared" si="60"/>
        <v>1.4814814814814815E-2</v>
      </c>
      <c r="X931" s="12">
        <f t="shared" si="61"/>
        <v>5.4869684499314129E-5</v>
      </c>
      <c r="Y931" s="12">
        <v>7.24</v>
      </c>
      <c r="AA931" s="11"/>
      <c r="AB931" s="31">
        <v>133387</v>
      </c>
      <c r="AC931" s="12" t="s">
        <v>574</v>
      </c>
      <c r="AD931" s="12" t="s">
        <v>296</v>
      </c>
      <c r="AE931" s="12" t="s">
        <v>456</v>
      </c>
      <c r="AF931" s="12" t="s">
        <v>457</v>
      </c>
      <c r="AG931" s="12" t="s">
        <v>402</v>
      </c>
      <c r="AH931" s="12" t="s">
        <v>374</v>
      </c>
      <c r="AI931" s="12" t="s">
        <v>403</v>
      </c>
      <c r="AJ931" s="12" t="s">
        <v>376</v>
      </c>
      <c r="AK931" s="12" t="s">
        <v>368</v>
      </c>
      <c r="AL931" s="12">
        <v>14</v>
      </c>
      <c r="AM931" s="12" t="s">
        <v>347</v>
      </c>
      <c r="AN931" s="12" t="s">
        <v>458</v>
      </c>
    </row>
    <row r="932" spans="1:40" ht="15" customHeight="1" x14ac:dyDescent="0.25">
      <c r="A932" s="12">
        <v>132770022</v>
      </c>
      <c r="B932" s="15" t="s">
        <v>580</v>
      </c>
      <c r="C932" s="12" t="s">
        <v>581</v>
      </c>
      <c r="D932" s="12" t="s">
        <v>161</v>
      </c>
      <c r="E932" s="12" t="s">
        <v>51</v>
      </c>
      <c r="F932" s="10">
        <v>23</v>
      </c>
      <c r="G932" s="17" t="s">
        <v>296</v>
      </c>
      <c r="H932" s="10" t="s">
        <v>106</v>
      </c>
      <c r="K932" s="12" t="s">
        <v>233</v>
      </c>
      <c r="L932" s="12">
        <v>45.267919399999997</v>
      </c>
      <c r="M932" s="12">
        <v>2.0020079000000002</v>
      </c>
      <c r="N932" s="11">
        <v>41428</v>
      </c>
      <c r="O932" s="6" t="s">
        <v>10</v>
      </c>
      <c r="P932" s="31">
        <v>920</v>
      </c>
      <c r="Q932" s="12">
        <v>110</v>
      </c>
      <c r="R932" s="15" t="s">
        <v>11</v>
      </c>
      <c r="S932" s="48" t="s">
        <v>161</v>
      </c>
      <c r="T932" s="53" t="s">
        <v>161</v>
      </c>
      <c r="U932" s="12">
        <f t="shared" si="58"/>
        <v>920</v>
      </c>
      <c r="V932" s="12">
        <f t="shared" si="59"/>
        <v>110</v>
      </c>
      <c r="W932" s="12">
        <f t="shared" si="60"/>
        <v>7.6033057851239663E-2</v>
      </c>
      <c r="X932" s="12">
        <f t="shared" si="61"/>
        <v>8.264462809917356E-5</v>
      </c>
      <c r="Y932" s="12">
        <v>7.24</v>
      </c>
      <c r="AA932" s="11"/>
      <c r="AB932" s="31">
        <v>133387</v>
      </c>
      <c r="AC932" s="12" t="s">
        <v>574</v>
      </c>
      <c r="AD932" s="12" t="s">
        <v>296</v>
      </c>
      <c r="AE932" s="12" t="s">
        <v>456</v>
      </c>
      <c r="AF932" s="12" t="s">
        <v>457</v>
      </c>
      <c r="AG932" s="12" t="s">
        <v>402</v>
      </c>
      <c r="AH932" s="12" t="s">
        <v>374</v>
      </c>
      <c r="AI932" s="12" t="s">
        <v>403</v>
      </c>
      <c r="AJ932" s="12" t="s">
        <v>376</v>
      </c>
      <c r="AK932" s="12" t="s">
        <v>368</v>
      </c>
      <c r="AL932" s="12">
        <v>14</v>
      </c>
      <c r="AM932" s="12" t="s">
        <v>347</v>
      </c>
      <c r="AN932" s="12" t="s">
        <v>458</v>
      </c>
    </row>
    <row r="933" spans="1:40" ht="15" customHeight="1" x14ac:dyDescent="0.25">
      <c r="A933" s="12">
        <v>132770022</v>
      </c>
      <c r="B933" s="15" t="s">
        <v>580</v>
      </c>
      <c r="C933" s="12" t="s">
        <v>581</v>
      </c>
      <c r="D933" s="12" t="s">
        <v>161</v>
      </c>
      <c r="E933" s="12" t="s">
        <v>51</v>
      </c>
      <c r="F933" s="10">
        <v>23</v>
      </c>
      <c r="G933" s="17" t="s">
        <v>296</v>
      </c>
      <c r="H933" s="10" t="s">
        <v>106</v>
      </c>
      <c r="K933" s="12" t="s">
        <v>233</v>
      </c>
      <c r="L933" s="12">
        <v>45.267919399999997</v>
      </c>
      <c r="M933" s="12">
        <v>2.0020079000000002</v>
      </c>
      <c r="N933" s="11">
        <v>41428</v>
      </c>
      <c r="O933" s="6" t="s">
        <v>28</v>
      </c>
      <c r="P933" s="31">
        <v>2000</v>
      </c>
      <c r="Q933" s="54" t="s">
        <v>161</v>
      </c>
      <c r="R933" s="15" t="s">
        <v>11</v>
      </c>
      <c r="S933" s="16" t="s">
        <v>601</v>
      </c>
      <c r="T933" s="53" t="s">
        <v>161</v>
      </c>
      <c r="U933" s="12">
        <f t="shared" si="58"/>
        <v>2000</v>
      </c>
      <c r="V933" s="12">
        <f t="shared" si="59"/>
        <v>1000</v>
      </c>
      <c r="W933" s="12">
        <f t="shared" si="60"/>
        <v>2E-3</v>
      </c>
      <c r="X933" s="12">
        <f t="shared" si="61"/>
        <v>9.9999999999999995E-7</v>
      </c>
      <c r="Y933" s="12">
        <v>7.24</v>
      </c>
      <c r="AA933" s="11"/>
      <c r="AB933" s="31">
        <v>133387</v>
      </c>
      <c r="AC933" s="12" t="s">
        <v>574</v>
      </c>
      <c r="AD933" s="12" t="s">
        <v>296</v>
      </c>
      <c r="AE933" s="12" t="s">
        <v>456</v>
      </c>
      <c r="AF933" s="12" t="s">
        <v>457</v>
      </c>
      <c r="AG933" s="12" t="s">
        <v>402</v>
      </c>
      <c r="AH933" s="12" t="s">
        <v>374</v>
      </c>
      <c r="AI933" s="12" t="s">
        <v>403</v>
      </c>
      <c r="AJ933" s="12" t="s">
        <v>376</v>
      </c>
      <c r="AK933" s="12" t="s">
        <v>368</v>
      </c>
      <c r="AL933" s="12">
        <v>14</v>
      </c>
      <c r="AM933" s="12" t="s">
        <v>347</v>
      </c>
      <c r="AN933" s="12" t="s">
        <v>458</v>
      </c>
    </row>
    <row r="934" spans="1:40" ht="15" customHeight="1" x14ac:dyDescent="0.25">
      <c r="A934" s="12">
        <v>132770022</v>
      </c>
      <c r="B934" s="15" t="s">
        <v>580</v>
      </c>
      <c r="C934" s="12" t="s">
        <v>581</v>
      </c>
      <c r="D934" s="12" t="s">
        <v>161</v>
      </c>
      <c r="E934" s="12" t="s">
        <v>51</v>
      </c>
      <c r="F934" s="10">
        <v>23</v>
      </c>
      <c r="G934" s="17" t="s">
        <v>296</v>
      </c>
      <c r="H934" s="10" t="s">
        <v>106</v>
      </c>
      <c r="K934" s="12" t="s">
        <v>233</v>
      </c>
      <c r="L934" s="12">
        <v>45.267919399999997</v>
      </c>
      <c r="M934" s="12">
        <v>2.0020079000000002</v>
      </c>
      <c r="N934" s="11">
        <v>41428</v>
      </c>
      <c r="O934" s="6" t="s">
        <v>70</v>
      </c>
      <c r="P934" s="29">
        <v>1.498</v>
      </c>
      <c r="Q934" s="12">
        <v>1.0486</v>
      </c>
      <c r="R934" s="12" t="s">
        <v>11</v>
      </c>
      <c r="S934" s="48" t="s">
        <v>161</v>
      </c>
      <c r="T934" s="53" t="s">
        <v>161</v>
      </c>
      <c r="U934" s="12">
        <f t="shared" si="58"/>
        <v>1.498</v>
      </c>
      <c r="V934" s="12">
        <f t="shared" si="59"/>
        <v>1.0486</v>
      </c>
      <c r="W934" s="12">
        <f t="shared" si="60"/>
        <v>1.3623606986185663</v>
      </c>
      <c r="X934" s="12">
        <f t="shared" si="61"/>
        <v>0.90945306983882934</v>
      </c>
      <c r="AA934" s="12"/>
      <c r="AC934" s="12" t="s">
        <v>182</v>
      </c>
      <c r="AD934" s="12" t="s">
        <v>296</v>
      </c>
      <c r="AE934" s="12" t="s">
        <v>456</v>
      </c>
      <c r="AF934" s="12" t="s">
        <v>457</v>
      </c>
      <c r="AG934" s="12" t="s">
        <v>402</v>
      </c>
      <c r="AH934" s="12" t="s">
        <v>374</v>
      </c>
      <c r="AI934" s="12" t="s">
        <v>403</v>
      </c>
      <c r="AJ934" s="12" t="s">
        <v>376</v>
      </c>
      <c r="AK934" s="12" t="s">
        <v>368</v>
      </c>
      <c r="AL934" s="12">
        <v>14</v>
      </c>
      <c r="AM934" s="12" t="s">
        <v>347</v>
      </c>
      <c r="AN934" s="12" t="s">
        <v>458</v>
      </c>
    </row>
    <row r="935" spans="1:40" ht="15" customHeight="1" x14ac:dyDescent="0.25">
      <c r="A935" s="12">
        <v>132770022</v>
      </c>
      <c r="B935" s="15" t="s">
        <v>580</v>
      </c>
      <c r="C935" s="12" t="s">
        <v>581</v>
      </c>
      <c r="D935" s="12" t="s">
        <v>161</v>
      </c>
      <c r="E935" s="12" t="s">
        <v>51</v>
      </c>
      <c r="F935" s="10">
        <v>23</v>
      </c>
      <c r="G935" s="17" t="s">
        <v>296</v>
      </c>
      <c r="H935" s="10" t="s">
        <v>106</v>
      </c>
      <c r="K935" s="12" t="s">
        <v>233</v>
      </c>
      <c r="L935" s="12">
        <v>45.267919399999997</v>
      </c>
      <c r="M935" s="12">
        <v>2.0020079000000002</v>
      </c>
      <c r="N935" s="11">
        <v>41428</v>
      </c>
      <c r="O935" s="6" t="s">
        <v>167</v>
      </c>
      <c r="P935" s="29">
        <v>2.0201799999999999</v>
      </c>
      <c r="Q935" s="54" t="s">
        <v>161</v>
      </c>
      <c r="R935" s="12" t="s">
        <v>148</v>
      </c>
      <c r="S935" s="16" t="s">
        <v>601</v>
      </c>
      <c r="T935" s="53" t="s">
        <v>161</v>
      </c>
      <c r="U935" s="12">
        <f t="shared" si="58"/>
        <v>2.0201799999999999</v>
      </c>
      <c r="V935" s="12">
        <f t="shared" si="59"/>
        <v>1.0100899999999999</v>
      </c>
      <c r="W935" s="12">
        <f t="shared" si="60"/>
        <v>1.9800215822352467</v>
      </c>
      <c r="X935" s="12">
        <f t="shared" si="61"/>
        <v>0.98012136652934234</v>
      </c>
      <c r="AA935" s="12"/>
      <c r="AC935" s="12" t="s">
        <v>183</v>
      </c>
      <c r="AD935" s="12" t="s">
        <v>296</v>
      </c>
      <c r="AE935" s="12" t="s">
        <v>456</v>
      </c>
      <c r="AF935" s="12" t="s">
        <v>457</v>
      </c>
      <c r="AG935" s="12" t="s">
        <v>402</v>
      </c>
      <c r="AH935" s="12" t="s">
        <v>374</v>
      </c>
      <c r="AI935" s="12" t="s">
        <v>403</v>
      </c>
      <c r="AJ935" s="12" t="s">
        <v>376</v>
      </c>
      <c r="AK935" s="12" t="s">
        <v>368</v>
      </c>
      <c r="AL935" s="12">
        <v>14</v>
      </c>
      <c r="AM935" s="12" t="s">
        <v>347</v>
      </c>
      <c r="AN935" s="12" t="s">
        <v>458</v>
      </c>
    </row>
    <row r="936" spans="1:40" ht="15" customHeight="1" x14ac:dyDescent="0.25">
      <c r="A936" s="12">
        <v>132770022</v>
      </c>
      <c r="B936" s="15" t="s">
        <v>580</v>
      </c>
      <c r="C936" s="12" t="s">
        <v>581</v>
      </c>
      <c r="D936" s="12" t="s">
        <v>161</v>
      </c>
      <c r="E936" s="12" t="s">
        <v>51</v>
      </c>
      <c r="F936" s="10">
        <v>23</v>
      </c>
      <c r="G936" s="17" t="s">
        <v>296</v>
      </c>
      <c r="H936" s="10" t="s">
        <v>106</v>
      </c>
      <c r="K936" s="12" t="s">
        <v>233</v>
      </c>
      <c r="L936" s="12">
        <v>45.267919399999997</v>
      </c>
      <c r="M936" s="12">
        <v>2.0020079000000002</v>
      </c>
      <c r="N936" s="11">
        <v>41428</v>
      </c>
      <c r="O936" s="6" t="s">
        <v>57</v>
      </c>
      <c r="P936" s="29">
        <v>4.6100000000000003</v>
      </c>
      <c r="Q936" s="54" t="s">
        <v>161</v>
      </c>
      <c r="R936" s="12" t="s">
        <v>11</v>
      </c>
      <c r="S936" s="16" t="s">
        <v>601</v>
      </c>
      <c r="T936" s="53" t="s">
        <v>161</v>
      </c>
      <c r="U936" s="12">
        <f t="shared" si="58"/>
        <v>4.6100000000000003</v>
      </c>
      <c r="V936" s="12">
        <f t="shared" si="59"/>
        <v>2.3050000000000002</v>
      </c>
      <c r="W936" s="12">
        <f t="shared" si="60"/>
        <v>0.86767895878524948</v>
      </c>
      <c r="X936" s="12">
        <f t="shared" si="61"/>
        <v>0.18821669387966364</v>
      </c>
      <c r="AA936" s="12"/>
      <c r="AC936" s="12" t="s">
        <v>179</v>
      </c>
      <c r="AD936" s="12" t="s">
        <v>296</v>
      </c>
      <c r="AE936" s="12" t="s">
        <v>456</v>
      </c>
      <c r="AF936" s="12" t="s">
        <v>457</v>
      </c>
      <c r="AG936" s="12" t="s">
        <v>402</v>
      </c>
      <c r="AH936" s="12" t="s">
        <v>374</v>
      </c>
      <c r="AI936" s="12" t="s">
        <v>403</v>
      </c>
      <c r="AJ936" s="12" t="s">
        <v>376</v>
      </c>
      <c r="AK936" s="12" t="s">
        <v>368</v>
      </c>
      <c r="AL936" s="12">
        <v>14</v>
      </c>
      <c r="AM936" s="12" t="s">
        <v>347</v>
      </c>
      <c r="AN936" s="12" t="s">
        <v>458</v>
      </c>
    </row>
    <row r="937" spans="1:40" ht="15" customHeight="1" x14ac:dyDescent="0.25">
      <c r="A937" s="12">
        <v>132770022</v>
      </c>
      <c r="B937" s="15" t="s">
        <v>580</v>
      </c>
      <c r="C937" s="12" t="s">
        <v>581</v>
      </c>
      <c r="D937" s="12" t="s">
        <v>161</v>
      </c>
      <c r="E937" s="12" t="s">
        <v>51</v>
      </c>
      <c r="F937" s="10">
        <v>23</v>
      </c>
      <c r="G937" s="17" t="s">
        <v>296</v>
      </c>
      <c r="H937" s="10" t="s">
        <v>106</v>
      </c>
      <c r="K937" s="12" t="s">
        <v>233</v>
      </c>
      <c r="L937" s="12">
        <v>45.267919399999997</v>
      </c>
      <c r="M937" s="12">
        <v>2.0020079000000002</v>
      </c>
      <c r="N937" s="11">
        <v>41428</v>
      </c>
      <c r="O937" s="6" t="s">
        <v>12</v>
      </c>
      <c r="P937" s="29">
        <v>6.43</v>
      </c>
      <c r="Q937" s="54" t="s">
        <v>161</v>
      </c>
      <c r="R937" s="12" t="s">
        <v>11</v>
      </c>
      <c r="S937" s="16" t="s">
        <v>601</v>
      </c>
      <c r="T937" s="53" t="s">
        <v>161</v>
      </c>
      <c r="U937" s="12">
        <f t="shared" si="58"/>
        <v>6.43</v>
      </c>
      <c r="V937" s="12">
        <f t="shared" si="59"/>
        <v>3.2149999999999999</v>
      </c>
      <c r="W937" s="12">
        <f t="shared" si="60"/>
        <v>0.62208398133748055</v>
      </c>
      <c r="X937" s="12">
        <f t="shared" si="61"/>
        <v>9.674711995917272E-2</v>
      </c>
      <c r="AA937" s="12"/>
      <c r="AC937" s="12" t="s">
        <v>179</v>
      </c>
      <c r="AD937" s="12" t="s">
        <v>296</v>
      </c>
      <c r="AE937" s="12" t="s">
        <v>456</v>
      </c>
      <c r="AF937" s="12" t="s">
        <v>457</v>
      </c>
      <c r="AG937" s="12" t="s">
        <v>402</v>
      </c>
      <c r="AH937" s="12" t="s">
        <v>374</v>
      </c>
      <c r="AI937" s="12" t="s">
        <v>403</v>
      </c>
      <c r="AJ937" s="12" t="s">
        <v>376</v>
      </c>
      <c r="AK937" s="12" t="s">
        <v>368</v>
      </c>
      <c r="AL937" s="12">
        <v>14</v>
      </c>
      <c r="AM937" s="12" t="s">
        <v>347</v>
      </c>
      <c r="AN937" s="12" t="s">
        <v>458</v>
      </c>
    </row>
    <row r="938" spans="1:40" ht="15" customHeight="1" x14ac:dyDescent="0.25">
      <c r="A938" s="12">
        <v>132770022</v>
      </c>
      <c r="B938" s="15" t="s">
        <v>580</v>
      </c>
      <c r="C938" s="12" t="s">
        <v>581</v>
      </c>
      <c r="D938" s="12" t="s">
        <v>161</v>
      </c>
      <c r="E938" s="12" t="s">
        <v>51</v>
      </c>
      <c r="F938" s="10">
        <v>23</v>
      </c>
      <c r="G938" s="17" t="s">
        <v>296</v>
      </c>
      <c r="H938" s="10" t="s">
        <v>106</v>
      </c>
      <c r="K938" s="12" t="s">
        <v>233</v>
      </c>
      <c r="L938" s="12">
        <v>45.267919399999997</v>
      </c>
      <c r="M938" s="12">
        <v>2.0020079000000002</v>
      </c>
      <c r="N938" s="11">
        <v>41428</v>
      </c>
      <c r="O938" s="6" t="s">
        <v>61</v>
      </c>
      <c r="P938" s="29">
        <v>6.5200000000000005</v>
      </c>
      <c r="Q938" s="54" t="s">
        <v>161</v>
      </c>
      <c r="R938" s="12" t="s">
        <v>11</v>
      </c>
      <c r="S938" s="16" t="s">
        <v>601</v>
      </c>
      <c r="T938" s="53" t="s">
        <v>161</v>
      </c>
      <c r="U938" s="12">
        <f t="shared" si="58"/>
        <v>6.5200000000000005</v>
      </c>
      <c r="V938" s="12">
        <f t="shared" si="59"/>
        <v>3.2600000000000002</v>
      </c>
      <c r="W938" s="12">
        <f t="shared" si="60"/>
        <v>0.61349693251533743</v>
      </c>
      <c r="X938" s="12">
        <f t="shared" si="61"/>
        <v>9.4094621551432112E-2</v>
      </c>
      <c r="AA938" s="12"/>
      <c r="AC938" s="12" t="s">
        <v>179</v>
      </c>
      <c r="AD938" s="12" t="s">
        <v>296</v>
      </c>
      <c r="AE938" s="12" t="s">
        <v>456</v>
      </c>
      <c r="AF938" s="12" t="s">
        <v>457</v>
      </c>
      <c r="AG938" s="12" t="s">
        <v>402</v>
      </c>
      <c r="AH938" s="12" t="s">
        <v>374</v>
      </c>
      <c r="AI938" s="12" t="s">
        <v>403</v>
      </c>
      <c r="AJ938" s="12" t="s">
        <v>376</v>
      </c>
      <c r="AK938" s="12" t="s">
        <v>368</v>
      </c>
      <c r="AL938" s="12">
        <v>14</v>
      </c>
      <c r="AM938" s="12" t="s">
        <v>347</v>
      </c>
      <c r="AN938" s="12" t="s">
        <v>458</v>
      </c>
    </row>
    <row r="939" spans="1:40" ht="15" customHeight="1" x14ac:dyDescent="0.25">
      <c r="A939" s="12">
        <v>132770022</v>
      </c>
      <c r="B939" s="15" t="s">
        <v>580</v>
      </c>
      <c r="C939" s="12" t="s">
        <v>581</v>
      </c>
      <c r="D939" s="12" t="s">
        <v>161</v>
      </c>
      <c r="E939" s="12" t="s">
        <v>51</v>
      </c>
      <c r="F939" s="10">
        <v>23</v>
      </c>
      <c r="G939" s="17" t="s">
        <v>296</v>
      </c>
      <c r="H939" s="10" t="s">
        <v>106</v>
      </c>
      <c r="K939" s="12" t="s">
        <v>233</v>
      </c>
      <c r="L939" s="12">
        <v>45.267919399999997</v>
      </c>
      <c r="M939" s="12">
        <v>2.0020079000000002</v>
      </c>
      <c r="N939" s="11">
        <v>41428</v>
      </c>
      <c r="O939" s="6" t="s">
        <v>21</v>
      </c>
      <c r="P939" s="29">
        <v>6.93</v>
      </c>
      <c r="Q939" s="54" t="s">
        <v>161</v>
      </c>
      <c r="R939" s="12" t="s">
        <v>11</v>
      </c>
      <c r="S939" s="16" t="s">
        <v>601</v>
      </c>
      <c r="T939" s="53" t="s">
        <v>161</v>
      </c>
      <c r="U939" s="12">
        <f t="shared" si="58"/>
        <v>6.93</v>
      </c>
      <c r="V939" s="12">
        <f t="shared" si="59"/>
        <v>3.4649999999999999</v>
      </c>
      <c r="W939" s="12">
        <f t="shared" si="60"/>
        <v>0.57720057720057727</v>
      </c>
      <c r="X939" s="12">
        <f t="shared" si="61"/>
        <v>8.3290126580169876E-2</v>
      </c>
      <c r="AA939" s="12"/>
      <c r="AC939" s="12" t="s">
        <v>179</v>
      </c>
      <c r="AD939" s="12" t="s">
        <v>296</v>
      </c>
      <c r="AE939" s="12" t="s">
        <v>456</v>
      </c>
      <c r="AF939" s="12" t="s">
        <v>457</v>
      </c>
      <c r="AG939" s="12" t="s">
        <v>402</v>
      </c>
      <c r="AH939" s="12" t="s">
        <v>374</v>
      </c>
      <c r="AI939" s="12" t="s">
        <v>403</v>
      </c>
      <c r="AJ939" s="12" t="s">
        <v>376</v>
      </c>
      <c r="AK939" s="12" t="s">
        <v>368</v>
      </c>
      <c r="AL939" s="12">
        <v>14</v>
      </c>
      <c r="AM939" s="12" t="s">
        <v>347</v>
      </c>
      <c r="AN939" s="12" t="s">
        <v>458</v>
      </c>
    </row>
    <row r="940" spans="1:40" ht="15" customHeight="1" x14ac:dyDescent="0.25">
      <c r="A940" s="12">
        <v>132770022</v>
      </c>
      <c r="B940" s="15" t="s">
        <v>580</v>
      </c>
      <c r="C940" s="12" t="s">
        <v>581</v>
      </c>
      <c r="D940" s="12" t="s">
        <v>161</v>
      </c>
      <c r="E940" s="12" t="s">
        <v>51</v>
      </c>
      <c r="F940" s="10">
        <v>23</v>
      </c>
      <c r="G940" s="17" t="s">
        <v>296</v>
      </c>
      <c r="H940" s="10" t="s">
        <v>106</v>
      </c>
      <c r="K940" s="12" t="s">
        <v>233</v>
      </c>
      <c r="L940" s="12">
        <v>45.267919399999997</v>
      </c>
      <c r="M940" s="12">
        <v>2.0020079000000002</v>
      </c>
      <c r="N940" s="11">
        <v>41428</v>
      </c>
      <c r="O940" s="6" t="s">
        <v>55</v>
      </c>
      <c r="P940" s="29">
        <v>7.17</v>
      </c>
      <c r="Q940" s="54" t="s">
        <v>161</v>
      </c>
      <c r="R940" s="12" t="s">
        <v>11</v>
      </c>
      <c r="S940" s="16" t="s">
        <v>601</v>
      </c>
      <c r="T940" s="53" t="s">
        <v>161</v>
      </c>
      <c r="U940" s="12">
        <f t="shared" si="58"/>
        <v>7.17</v>
      </c>
      <c r="V940" s="12">
        <f t="shared" si="59"/>
        <v>3.585</v>
      </c>
      <c r="W940" s="12">
        <f t="shared" si="60"/>
        <v>0.55788005578800559</v>
      </c>
      <c r="X940" s="12">
        <f t="shared" si="61"/>
        <v>7.7807539161507067E-2</v>
      </c>
      <c r="AA940" s="12"/>
      <c r="AC940" s="12" t="s">
        <v>179</v>
      </c>
      <c r="AD940" s="12" t="s">
        <v>296</v>
      </c>
      <c r="AE940" s="12" t="s">
        <v>456</v>
      </c>
      <c r="AF940" s="12" t="s">
        <v>457</v>
      </c>
      <c r="AG940" s="12" t="s">
        <v>402</v>
      </c>
      <c r="AH940" s="12" t="s">
        <v>374</v>
      </c>
      <c r="AI940" s="12" t="s">
        <v>403</v>
      </c>
      <c r="AJ940" s="12" t="s">
        <v>376</v>
      </c>
      <c r="AK940" s="12" t="s">
        <v>368</v>
      </c>
      <c r="AL940" s="12">
        <v>14</v>
      </c>
      <c r="AM940" s="12" t="s">
        <v>347</v>
      </c>
      <c r="AN940" s="12" t="s">
        <v>458</v>
      </c>
    </row>
    <row r="941" spans="1:40" ht="15" customHeight="1" x14ac:dyDescent="0.25">
      <c r="A941" s="12">
        <v>132770022</v>
      </c>
      <c r="B941" s="15" t="s">
        <v>580</v>
      </c>
      <c r="C941" s="12" t="s">
        <v>581</v>
      </c>
      <c r="D941" s="12" t="s">
        <v>161</v>
      </c>
      <c r="E941" s="12" t="s">
        <v>51</v>
      </c>
      <c r="F941" s="10">
        <v>23</v>
      </c>
      <c r="G941" s="17" t="s">
        <v>296</v>
      </c>
      <c r="H941" s="10" t="s">
        <v>106</v>
      </c>
      <c r="K941" s="12" t="s">
        <v>233</v>
      </c>
      <c r="L941" s="12">
        <v>45.267919399999997</v>
      </c>
      <c r="M941" s="12">
        <v>2.0020079000000002</v>
      </c>
      <c r="N941" s="11">
        <v>41428</v>
      </c>
      <c r="O941" s="6" t="s">
        <v>22</v>
      </c>
      <c r="P941" s="29">
        <v>7.61</v>
      </c>
      <c r="Q941" s="54" t="s">
        <v>161</v>
      </c>
      <c r="R941" s="12" t="s">
        <v>11</v>
      </c>
      <c r="S941" s="16" t="s">
        <v>601</v>
      </c>
      <c r="T941" s="53" t="s">
        <v>161</v>
      </c>
      <c r="U941" s="12">
        <f t="shared" si="58"/>
        <v>7.61</v>
      </c>
      <c r="V941" s="12">
        <f t="shared" si="59"/>
        <v>3.8050000000000002</v>
      </c>
      <c r="W941" s="12">
        <f t="shared" si="60"/>
        <v>0.52562417871222078</v>
      </c>
      <c r="X941" s="12">
        <f t="shared" si="61"/>
        <v>6.9070194311724148E-2</v>
      </c>
      <c r="AA941" s="12"/>
      <c r="AC941" s="12" t="s">
        <v>179</v>
      </c>
      <c r="AD941" s="12" t="s">
        <v>296</v>
      </c>
      <c r="AE941" s="12" t="s">
        <v>456</v>
      </c>
      <c r="AF941" s="12" t="s">
        <v>457</v>
      </c>
      <c r="AG941" s="12" t="s">
        <v>402</v>
      </c>
      <c r="AH941" s="12" t="s">
        <v>374</v>
      </c>
      <c r="AI941" s="12" t="s">
        <v>403</v>
      </c>
      <c r="AJ941" s="12" t="s">
        <v>376</v>
      </c>
      <c r="AK941" s="12" t="s">
        <v>368</v>
      </c>
      <c r="AL941" s="12">
        <v>14</v>
      </c>
      <c r="AM941" s="12" t="s">
        <v>347</v>
      </c>
      <c r="AN941" s="12" t="s">
        <v>458</v>
      </c>
    </row>
    <row r="942" spans="1:40" ht="15" customHeight="1" x14ac:dyDescent="0.25">
      <c r="A942" s="12">
        <v>132770022</v>
      </c>
      <c r="B942" s="15" t="s">
        <v>580</v>
      </c>
      <c r="C942" s="12" t="s">
        <v>581</v>
      </c>
      <c r="D942" s="12" t="s">
        <v>161</v>
      </c>
      <c r="E942" s="12" t="s">
        <v>51</v>
      </c>
      <c r="F942" s="10">
        <v>23</v>
      </c>
      <c r="G942" s="17" t="s">
        <v>296</v>
      </c>
      <c r="H942" s="10" t="s">
        <v>106</v>
      </c>
      <c r="K942" s="12" t="s">
        <v>233</v>
      </c>
      <c r="L942" s="12">
        <v>45.267919399999997</v>
      </c>
      <c r="M942" s="12">
        <v>2.0020079000000002</v>
      </c>
      <c r="N942" s="11">
        <v>41428</v>
      </c>
      <c r="O942" s="6" t="s">
        <v>56</v>
      </c>
      <c r="P942" s="29">
        <v>8.34</v>
      </c>
      <c r="Q942" s="54" t="s">
        <v>161</v>
      </c>
      <c r="R942" s="12" t="s">
        <v>11</v>
      </c>
      <c r="S942" s="16" t="s">
        <v>601</v>
      </c>
      <c r="T942" s="53" t="s">
        <v>161</v>
      </c>
      <c r="U942" s="12">
        <f t="shared" si="58"/>
        <v>8.34</v>
      </c>
      <c r="V942" s="12">
        <f t="shared" si="59"/>
        <v>4.17</v>
      </c>
      <c r="W942" s="12">
        <f t="shared" si="60"/>
        <v>0.47961630695443647</v>
      </c>
      <c r="X942" s="12">
        <f t="shared" si="61"/>
        <v>5.7507950474153052E-2</v>
      </c>
      <c r="AA942" s="12"/>
      <c r="AC942" s="12" t="s">
        <v>179</v>
      </c>
      <c r="AD942" s="12" t="s">
        <v>296</v>
      </c>
      <c r="AE942" s="12" t="s">
        <v>456</v>
      </c>
      <c r="AF942" s="12" t="s">
        <v>457</v>
      </c>
      <c r="AG942" s="12" t="s">
        <v>402</v>
      </c>
      <c r="AH942" s="12" t="s">
        <v>374</v>
      </c>
      <c r="AI942" s="12" t="s">
        <v>403</v>
      </c>
      <c r="AJ942" s="12" t="s">
        <v>376</v>
      </c>
      <c r="AK942" s="12" t="s">
        <v>368</v>
      </c>
      <c r="AL942" s="12">
        <v>14</v>
      </c>
      <c r="AM942" s="12" t="s">
        <v>347</v>
      </c>
      <c r="AN942" s="12" t="s">
        <v>458</v>
      </c>
    </row>
    <row r="943" spans="1:40" ht="15" customHeight="1" x14ac:dyDescent="0.25">
      <c r="A943" s="12">
        <v>132770022</v>
      </c>
      <c r="B943" s="15" t="s">
        <v>580</v>
      </c>
      <c r="C943" s="12" t="s">
        <v>581</v>
      </c>
      <c r="D943" s="12" t="s">
        <v>161</v>
      </c>
      <c r="E943" s="12" t="s">
        <v>51</v>
      </c>
      <c r="F943" s="10">
        <v>23</v>
      </c>
      <c r="G943" s="17" t="s">
        <v>296</v>
      </c>
      <c r="H943" s="10" t="s">
        <v>106</v>
      </c>
      <c r="K943" s="12" t="s">
        <v>233</v>
      </c>
      <c r="L943" s="12">
        <v>45.267919399999997</v>
      </c>
      <c r="M943" s="12">
        <v>2.0020079000000002</v>
      </c>
      <c r="N943" s="11">
        <v>41428</v>
      </c>
      <c r="O943" s="6" t="s">
        <v>62</v>
      </c>
      <c r="P943" s="29">
        <v>8.36</v>
      </c>
      <c r="Q943" s="54" t="s">
        <v>161</v>
      </c>
      <c r="R943" s="12" t="s">
        <v>11</v>
      </c>
      <c r="S943" s="16" t="s">
        <v>601</v>
      </c>
      <c r="T943" s="53" t="s">
        <v>161</v>
      </c>
      <c r="U943" s="12">
        <f t="shared" si="58"/>
        <v>8.36</v>
      </c>
      <c r="V943" s="12">
        <f t="shared" si="59"/>
        <v>4.18</v>
      </c>
      <c r="W943" s="12">
        <f t="shared" si="60"/>
        <v>0.47846889952153115</v>
      </c>
      <c r="X943" s="12">
        <f t="shared" si="61"/>
        <v>5.7233121952336263E-2</v>
      </c>
      <c r="AA943" s="12"/>
      <c r="AC943" s="12" t="s">
        <v>179</v>
      </c>
      <c r="AD943" s="12" t="s">
        <v>296</v>
      </c>
      <c r="AE943" s="12" t="s">
        <v>456</v>
      </c>
      <c r="AF943" s="12" t="s">
        <v>457</v>
      </c>
      <c r="AG943" s="12" t="s">
        <v>402</v>
      </c>
      <c r="AH943" s="12" t="s">
        <v>374</v>
      </c>
      <c r="AI943" s="12" t="s">
        <v>403</v>
      </c>
      <c r="AJ943" s="12" t="s">
        <v>376</v>
      </c>
      <c r="AK943" s="12" t="s">
        <v>368</v>
      </c>
      <c r="AL943" s="12">
        <v>14</v>
      </c>
      <c r="AM943" s="12" t="s">
        <v>347</v>
      </c>
      <c r="AN943" s="12" t="s">
        <v>458</v>
      </c>
    </row>
    <row r="944" spans="1:40" ht="15" customHeight="1" x14ac:dyDescent="0.25">
      <c r="A944" s="12">
        <v>132770022</v>
      </c>
      <c r="B944" s="15" t="s">
        <v>580</v>
      </c>
      <c r="C944" s="12" t="s">
        <v>581</v>
      </c>
      <c r="D944" s="12" t="s">
        <v>161</v>
      </c>
      <c r="E944" s="12" t="s">
        <v>51</v>
      </c>
      <c r="F944" s="10">
        <v>23</v>
      </c>
      <c r="G944" s="17" t="s">
        <v>296</v>
      </c>
      <c r="H944" s="10" t="s">
        <v>106</v>
      </c>
      <c r="K944" s="12" t="s">
        <v>233</v>
      </c>
      <c r="L944" s="12">
        <v>45.267919399999997</v>
      </c>
      <c r="M944" s="12">
        <v>2.0020079000000002</v>
      </c>
      <c r="N944" s="11">
        <v>41428</v>
      </c>
      <c r="O944" s="6" t="s">
        <v>162</v>
      </c>
      <c r="P944" s="29">
        <v>8.7000000000000011</v>
      </c>
      <c r="Q944" s="54" t="s">
        <v>161</v>
      </c>
      <c r="R944" s="12" t="s">
        <v>148</v>
      </c>
      <c r="S944" s="16" t="s">
        <v>601</v>
      </c>
      <c r="T944" s="53" t="s">
        <v>161</v>
      </c>
      <c r="U944" s="12">
        <f t="shared" si="58"/>
        <v>8.7000000000000011</v>
      </c>
      <c r="V944" s="12">
        <f t="shared" si="59"/>
        <v>4.3500000000000005</v>
      </c>
      <c r="W944" s="12">
        <f t="shared" si="60"/>
        <v>0.45977011494252873</v>
      </c>
      <c r="X944" s="12">
        <f t="shared" si="61"/>
        <v>5.2847139648566514E-2</v>
      </c>
      <c r="AA944" s="12"/>
      <c r="AC944" s="12" t="s">
        <v>180</v>
      </c>
      <c r="AD944" s="12" t="s">
        <v>296</v>
      </c>
      <c r="AE944" s="12" t="s">
        <v>456</v>
      </c>
      <c r="AF944" s="12" t="s">
        <v>457</v>
      </c>
      <c r="AG944" s="12" t="s">
        <v>402</v>
      </c>
      <c r="AH944" s="12" t="s">
        <v>374</v>
      </c>
      <c r="AI944" s="12" t="s">
        <v>403</v>
      </c>
      <c r="AJ944" s="12" t="s">
        <v>376</v>
      </c>
      <c r="AK944" s="12" t="s">
        <v>368</v>
      </c>
      <c r="AL944" s="12">
        <v>14</v>
      </c>
      <c r="AM944" s="12" t="s">
        <v>347</v>
      </c>
      <c r="AN944" s="12" t="s">
        <v>458</v>
      </c>
    </row>
    <row r="945" spans="1:40" ht="15" customHeight="1" x14ac:dyDescent="0.25">
      <c r="A945" s="12">
        <v>132770022</v>
      </c>
      <c r="B945" s="15" t="s">
        <v>580</v>
      </c>
      <c r="C945" s="12" t="s">
        <v>581</v>
      </c>
      <c r="D945" s="12" t="s">
        <v>161</v>
      </c>
      <c r="E945" s="12" t="s">
        <v>51</v>
      </c>
      <c r="F945" s="10">
        <v>23</v>
      </c>
      <c r="G945" s="17" t="s">
        <v>296</v>
      </c>
      <c r="H945" s="10" t="s">
        <v>106</v>
      </c>
      <c r="K945" s="12" t="s">
        <v>233</v>
      </c>
      <c r="L945" s="12">
        <v>45.267919399999997</v>
      </c>
      <c r="M945" s="12">
        <v>2.0020079000000002</v>
      </c>
      <c r="N945" s="11">
        <v>41428</v>
      </c>
      <c r="O945" s="6" t="s">
        <v>19</v>
      </c>
      <c r="P945" s="29">
        <v>9.42</v>
      </c>
      <c r="Q945" s="54" t="s">
        <v>161</v>
      </c>
      <c r="R945" s="12" t="s">
        <v>11</v>
      </c>
      <c r="S945" s="16" t="s">
        <v>601</v>
      </c>
      <c r="T945" s="53" t="s">
        <v>161</v>
      </c>
      <c r="U945" s="12">
        <f t="shared" si="58"/>
        <v>9.42</v>
      </c>
      <c r="V945" s="12">
        <f t="shared" si="59"/>
        <v>4.71</v>
      </c>
      <c r="W945" s="12">
        <f t="shared" si="60"/>
        <v>0.42462845010615707</v>
      </c>
      <c r="X945" s="12">
        <f t="shared" si="61"/>
        <v>4.5077330159889288E-2</v>
      </c>
      <c r="AA945" s="12"/>
      <c r="AC945" s="12" t="s">
        <v>179</v>
      </c>
      <c r="AD945" s="12" t="s">
        <v>296</v>
      </c>
      <c r="AE945" s="12" t="s">
        <v>456</v>
      </c>
      <c r="AF945" s="12" t="s">
        <v>457</v>
      </c>
      <c r="AG945" s="12" t="s">
        <v>402</v>
      </c>
      <c r="AH945" s="12" t="s">
        <v>374</v>
      </c>
      <c r="AI945" s="12" t="s">
        <v>403</v>
      </c>
      <c r="AJ945" s="12" t="s">
        <v>376</v>
      </c>
      <c r="AK945" s="12" t="s">
        <v>368</v>
      </c>
      <c r="AL945" s="12">
        <v>14</v>
      </c>
      <c r="AM945" s="12" t="s">
        <v>347</v>
      </c>
      <c r="AN945" s="12" t="s">
        <v>458</v>
      </c>
    </row>
    <row r="946" spans="1:40" ht="15" customHeight="1" x14ac:dyDescent="0.25">
      <c r="A946" s="12">
        <v>132770022</v>
      </c>
      <c r="B946" s="15" t="s">
        <v>580</v>
      </c>
      <c r="C946" s="12" t="s">
        <v>581</v>
      </c>
      <c r="D946" s="12" t="s">
        <v>161</v>
      </c>
      <c r="E946" s="12" t="s">
        <v>51</v>
      </c>
      <c r="F946" s="10">
        <v>23</v>
      </c>
      <c r="G946" s="17" t="s">
        <v>296</v>
      </c>
      <c r="H946" s="10" t="s">
        <v>106</v>
      </c>
      <c r="K946" s="12" t="s">
        <v>233</v>
      </c>
      <c r="L946" s="12">
        <v>45.267919399999997</v>
      </c>
      <c r="M946" s="12">
        <v>2.0020079000000002</v>
      </c>
      <c r="N946" s="11">
        <v>41428</v>
      </c>
      <c r="O946" s="6" t="s">
        <v>159</v>
      </c>
      <c r="P946" s="29">
        <v>10.220000000000001</v>
      </c>
      <c r="Q946" s="12">
        <v>5.4677000000000007</v>
      </c>
      <c r="R946" s="12" t="s">
        <v>11</v>
      </c>
      <c r="S946" s="48" t="s">
        <v>161</v>
      </c>
      <c r="T946" s="53" t="s">
        <v>161</v>
      </c>
      <c r="U946" s="12">
        <f t="shared" si="58"/>
        <v>10.220000000000001</v>
      </c>
      <c r="V946" s="12">
        <f t="shared" si="59"/>
        <v>5.4677000000000007</v>
      </c>
      <c r="W946" s="12">
        <f t="shared" si="60"/>
        <v>0.34185468816955439</v>
      </c>
      <c r="X946" s="12">
        <f t="shared" si="61"/>
        <v>3.3449578098782233E-2</v>
      </c>
      <c r="AA946" s="12"/>
      <c r="AC946" s="12" t="s">
        <v>179</v>
      </c>
      <c r="AD946" s="12" t="s">
        <v>296</v>
      </c>
      <c r="AE946" s="12" t="s">
        <v>456</v>
      </c>
      <c r="AF946" s="12" t="s">
        <v>457</v>
      </c>
      <c r="AG946" s="12" t="s">
        <v>402</v>
      </c>
      <c r="AH946" s="12" t="s">
        <v>374</v>
      </c>
      <c r="AI946" s="12" t="s">
        <v>403</v>
      </c>
      <c r="AJ946" s="12" t="s">
        <v>376</v>
      </c>
      <c r="AK946" s="12" t="s">
        <v>368</v>
      </c>
      <c r="AL946" s="12">
        <v>14</v>
      </c>
      <c r="AM946" s="12" t="s">
        <v>347</v>
      </c>
      <c r="AN946" s="12" t="s">
        <v>458</v>
      </c>
    </row>
    <row r="947" spans="1:40" ht="15" customHeight="1" x14ac:dyDescent="0.25">
      <c r="A947" s="12">
        <v>132770022</v>
      </c>
      <c r="B947" s="15" t="s">
        <v>580</v>
      </c>
      <c r="C947" s="12" t="s">
        <v>581</v>
      </c>
      <c r="D947" s="12" t="s">
        <v>161</v>
      </c>
      <c r="E947" s="12" t="s">
        <v>51</v>
      </c>
      <c r="F947" s="10">
        <v>23</v>
      </c>
      <c r="G947" s="17" t="s">
        <v>296</v>
      </c>
      <c r="H947" s="10" t="s">
        <v>106</v>
      </c>
      <c r="K947" s="12" t="s">
        <v>233</v>
      </c>
      <c r="L947" s="12">
        <v>45.267919399999997</v>
      </c>
      <c r="M947" s="12">
        <v>2.0020079000000002</v>
      </c>
      <c r="N947" s="11">
        <v>41428</v>
      </c>
      <c r="O947" s="6" t="s">
        <v>15</v>
      </c>
      <c r="P947" s="29">
        <v>12.84</v>
      </c>
      <c r="Q947" s="12">
        <v>4.6352399999999996</v>
      </c>
      <c r="R947" s="12" t="s">
        <v>11</v>
      </c>
      <c r="S947" s="48" t="s">
        <v>161</v>
      </c>
      <c r="T947" s="53" t="s">
        <v>161</v>
      </c>
      <c r="U947" s="12">
        <f t="shared" si="58"/>
        <v>12.84</v>
      </c>
      <c r="V947" s="12">
        <f t="shared" si="59"/>
        <v>4.6352399999999996</v>
      </c>
      <c r="W947" s="12">
        <f t="shared" si="60"/>
        <v>0.59761373790635985</v>
      </c>
      <c r="X947" s="12">
        <f t="shared" si="61"/>
        <v>4.654312600516821E-2</v>
      </c>
      <c r="AA947" s="12"/>
      <c r="AC947" s="12" t="s">
        <v>179</v>
      </c>
      <c r="AD947" s="12" t="s">
        <v>296</v>
      </c>
      <c r="AE947" s="12" t="s">
        <v>456</v>
      </c>
      <c r="AF947" s="12" t="s">
        <v>457</v>
      </c>
      <c r="AG947" s="12" t="s">
        <v>402</v>
      </c>
      <c r="AH947" s="12" t="s">
        <v>374</v>
      </c>
      <c r="AI947" s="12" t="s">
        <v>403</v>
      </c>
      <c r="AJ947" s="12" t="s">
        <v>376</v>
      </c>
      <c r="AK947" s="12" t="s">
        <v>368</v>
      </c>
      <c r="AL947" s="12">
        <v>14</v>
      </c>
      <c r="AM947" s="12" t="s">
        <v>347</v>
      </c>
      <c r="AN947" s="12" t="s">
        <v>458</v>
      </c>
    </row>
    <row r="948" spans="1:40" ht="15" customHeight="1" x14ac:dyDescent="0.25">
      <c r="A948" s="12">
        <v>132770022</v>
      </c>
      <c r="B948" s="15" t="s">
        <v>580</v>
      </c>
      <c r="C948" s="12" t="s">
        <v>581</v>
      </c>
      <c r="D948" s="12" t="s">
        <v>161</v>
      </c>
      <c r="E948" s="12" t="s">
        <v>66</v>
      </c>
      <c r="F948" s="10">
        <v>23</v>
      </c>
      <c r="G948" s="17" t="s">
        <v>296</v>
      </c>
      <c r="H948" s="10" t="s">
        <v>106</v>
      </c>
      <c r="K948" s="12" t="s">
        <v>233</v>
      </c>
      <c r="L948" s="12">
        <v>45.267919399999997</v>
      </c>
      <c r="M948" s="12">
        <v>2.0020079000000002</v>
      </c>
      <c r="N948" s="11">
        <v>41428</v>
      </c>
      <c r="O948" s="6" t="s">
        <v>52</v>
      </c>
      <c r="P948" s="29">
        <v>16.038292857117298</v>
      </c>
      <c r="Q948" s="54" t="s">
        <v>161</v>
      </c>
      <c r="R948" s="12" t="s">
        <v>166</v>
      </c>
      <c r="S948" s="16" t="s">
        <v>601</v>
      </c>
      <c r="T948" s="53" t="s">
        <v>161</v>
      </c>
      <c r="U948" s="12">
        <f t="shared" si="58"/>
        <v>16.038292857117298</v>
      </c>
      <c r="V948" s="12">
        <f t="shared" si="59"/>
        <v>8.0191464285586491</v>
      </c>
      <c r="W948" s="12">
        <f t="shared" si="60"/>
        <v>0.24940310266406712</v>
      </c>
      <c r="X948" s="12">
        <f t="shared" si="61"/>
        <v>1.5550476904615801E-2</v>
      </c>
      <c r="AA948" s="12"/>
      <c r="AC948" s="12" t="s">
        <v>181</v>
      </c>
      <c r="AD948" s="12" t="s">
        <v>296</v>
      </c>
      <c r="AE948" s="12" t="s">
        <v>456</v>
      </c>
      <c r="AF948" s="12" t="s">
        <v>457</v>
      </c>
      <c r="AG948" s="12" t="s">
        <v>402</v>
      </c>
      <c r="AH948" s="12" t="s">
        <v>374</v>
      </c>
      <c r="AI948" s="12" t="s">
        <v>403</v>
      </c>
      <c r="AJ948" s="12" t="s">
        <v>376</v>
      </c>
      <c r="AK948" s="12" t="s">
        <v>368</v>
      </c>
      <c r="AL948" s="12">
        <v>14</v>
      </c>
      <c r="AM948" s="12" t="s">
        <v>347</v>
      </c>
      <c r="AN948" s="12" t="s">
        <v>458</v>
      </c>
    </row>
    <row r="949" spans="1:40" ht="15" customHeight="1" x14ac:dyDescent="0.25">
      <c r="A949" s="12">
        <v>132770022</v>
      </c>
      <c r="B949" s="15" t="s">
        <v>580</v>
      </c>
      <c r="C949" s="12" t="s">
        <v>581</v>
      </c>
      <c r="D949" s="12" t="s">
        <v>161</v>
      </c>
      <c r="E949" s="12" t="s">
        <v>51</v>
      </c>
      <c r="F949" s="10">
        <v>23</v>
      </c>
      <c r="G949" s="17" t="s">
        <v>296</v>
      </c>
      <c r="H949" s="10" t="s">
        <v>106</v>
      </c>
      <c r="K949" s="12" t="s">
        <v>233</v>
      </c>
      <c r="L949" s="12">
        <v>45.267919399999997</v>
      </c>
      <c r="M949" s="12">
        <v>2.0020079000000002</v>
      </c>
      <c r="N949" s="11">
        <v>41428</v>
      </c>
      <c r="O949" s="6" t="s">
        <v>59</v>
      </c>
      <c r="P949" s="29">
        <v>19.8</v>
      </c>
      <c r="Q949" s="54" t="s">
        <v>161</v>
      </c>
      <c r="R949" s="12" t="s">
        <v>11</v>
      </c>
      <c r="S949" s="16" t="s">
        <v>601</v>
      </c>
      <c r="T949" s="53" t="s">
        <v>161</v>
      </c>
      <c r="U949" s="12">
        <f t="shared" si="58"/>
        <v>19.8</v>
      </c>
      <c r="V949" s="12">
        <f t="shared" si="59"/>
        <v>9.9</v>
      </c>
      <c r="W949" s="12">
        <f t="shared" si="60"/>
        <v>0.20202020202020202</v>
      </c>
      <c r="X949" s="12">
        <f t="shared" si="61"/>
        <v>1.0203040506070809E-2</v>
      </c>
      <c r="AA949" s="12"/>
      <c r="AC949" s="12" t="s">
        <v>179</v>
      </c>
      <c r="AD949" s="12" t="s">
        <v>296</v>
      </c>
      <c r="AE949" s="12" t="s">
        <v>456</v>
      </c>
      <c r="AF949" s="12" t="s">
        <v>457</v>
      </c>
      <c r="AG949" s="12" t="s">
        <v>402</v>
      </c>
      <c r="AH949" s="12" t="s">
        <v>374</v>
      </c>
      <c r="AI949" s="12" t="s">
        <v>403</v>
      </c>
      <c r="AJ949" s="12" t="s">
        <v>376</v>
      </c>
      <c r="AK949" s="12" t="s">
        <v>368</v>
      </c>
      <c r="AL949" s="12">
        <v>14</v>
      </c>
      <c r="AM949" s="12" t="s">
        <v>347</v>
      </c>
      <c r="AN949" s="12" t="s">
        <v>458</v>
      </c>
    </row>
    <row r="950" spans="1:40" ht="15" customHeight="1" x14ac:dyDescent="0.25">
      <c r="A950" s="12">
        <v>132770022</v>
      </c>
      <c r="B950" s="15" t="s">
        <v>580</v>
      </c>
      <c r="C950" s="12" t="s">
        <v>581</v>
      </c>
      <c r="D950" s="12" t="s">
        <v>161</v>
      </c>
      <c r="E950" s="12" t="s">
        <v>51</v>
      </c>
      <c r="F950" s="10">
        <v>23</v>
      </c>
      <c r="G950" s="17" t="s">
        <v>296</v>
      </c>
      <c r="H950" s="10" t="s">
        <v>106</v>
      </c>
      <c r="K950" s="12" t="s">
        <v>233</v>
      </c>
      <c r="L950" s="12">
        <v>45.267919399999997</v>
      </c>
      <c r="M950" s="12">
        <v>2.0020079000000002</v>
      </c>
      <c r="N950" s="11">
        <v>41428</v>
      </c>
      <c r="O950" s="6" t="s">
        <v>58</v>
      </c>
      <c r="P950" s="29">
        <v>20.3</v>
      </c>
      <c r="Q950" s="54" t="s">
        <v>161</v>
      </c>
      <c r="R950" s="12" t="s">
        <v>11</v>
      </c>
      <c r="S950" s="16" t="s">
        <v>601</v>
      </c>
      <c r="T950" s="53" t="s">
        <v>161</v>
      </c>
      <c r="U950" s="12">
        <f t="shared" si="58"/>
        <v>20.3</v>
      </c>
      <c r="V950" s="12">
        <f t="shared" si="59"/>
        <v>10.15</v>
      </c>
      <c r="W950" s="12">
        <f t="shared" si="60"/>
        <v>0.19704433497536944</v>
      </c>
      <c r="X950" s="12">
        <f t="shared" si="61"/>
        <v>9.7066174864714003E-3</v>
      </c>
      <c r="AA950" s="12"/>
      <c r="AC950" s="12" t="s">
        <v>179</v>
      </c>
      <c r="AD950" s="12" t="s">
        <v>296</v>
      </c>
      <c r="AE950" s="12" t="s">
        <v>456</v>
      </c>
      <c r="AF950" s="12" t="s">
        <v>457</v>
      </c>
      <c r="AG950" s="12" t="s">
        <v>402</v>
      </c>
      <c r="AH950" s="12" t="s">
        <v>374</v>
      </c>
      <c r="AI950" s="12" t="s">
        <v>403</v>
      </c>
      <c r="AJ950" s="12" t="s">
        <v>376</v>
      </c>
      <c r="AK950" s="12" t="s">
        <v>368</v>
      </c>
      <c r="AL950" s="12">
        <v>14</v>
      </c>
      <c r="AM950" s="12" t="s">
        <v>347</v>
      </c>
      <c r="AN950" s="12" t="s">
        <v>458</v>
      </c>
    </row>
    <row r="951" spans="1:40" ht="15" customHeight="1" x14ac:dyDescent="0.25">
      <c r="A951" s="12">
        <v>132770022</v>
      </c>
      <c r="B951" s="15" t="s">
        <v>580</v>
      </c>
      <c r="C951" s="12" t="s">
        <v>581</v>
      </c>
      <c r="D951" s="12" t="s">
        <v>161</v>
      </c>
      <c r="E951" s="12" t="s">
        <v>51</v>
      </c>
      <c r="F951" s="10">
        <v>23</v>
      </c>
      <c r="G951" s="17" t="s">
        <v>296</v>
      </c>
      <c r="H951" s="10" t="s">
        <v>106</v>
      </c>
      <c r="K951" s="12" t="s">
        <v>233</v>
      </c>
      <c r="L951" s="12">
        <v>45.267919399999997</v>
      </c>
      <c r="M951" s="12">
        <v>2.0020079000000002</v>
      </c>
      <c r="N951" s="11">
        <v>41428</v>
      </c>
      <c r="O951" s="6" t="s">
        <v>60</v>
      </c>
      <c r="P951" s="29">
        <v>26.400000000000002</v>
      </c>
      <c r="Q951" s="54" t="s">
        <v>161</v>
      </c>
      <c r="R951" s="12" t="s">
        <v>11</v>
      </c>
      <c r="S951" s="16" t="s">
        <v>601</v>
      </c>
      <c r="T951" s="53" t="s">
        <v>161</v>
      </c>
      <c r="U951" s="12">
        <f t="shared" si="58"/>
        <v>26.400000000000002</v>
      </c>
      <c r="V951" s="12">
        <f t="shared" si="59"/>
        <v>13.200000000000001</v>
      </c>
      <c r="W951" s="12">
        <f t="shared" si="60"/>
        <v>0.15151515151515149</v>
      </c>
      <c r="X951" s="12">
        <f t="shared" si="61"/>
        <v>5.7392102846648288E-3</v>
      </c>
      <c r="AA951" s="12"/>
      <c r="AC951" s="12" t="s">
        <v>179</v>
      </c>
      <c r="AD951" s="12" t="s">
        <v>296</v>
      </c>
      <c r="AE951" s="12" t="s">
        <v>456</v>
      </c>
      <c r="AF951" s="12" t="s">
        <v>457</v>
      </c>
      <c r="AG951" s="12" t="s">
        <v>402</v>
      </c>
      <c r="AH951" s="12" t="s">
        <v>374</v>
      </c>
      <c r="AI951" s="12" t="s">
        <v>403</v>
      </c>
      <c r="AJ951" s="12" t="s">
        <v>376</v>
      </c>
      <c r="AK951" s="12" t="s">
        <v>368</v>
      </c>
      <c r="AL951" s="12">
        <v>14</v>
      </c>
      <c r="AM951" s="12" t="s">
        <v>347</v>
      </c>
      <c r="AN951" s="12" t="s">
        <v>458</v>
      </c>
    </row>
    <row r="952" spans="1:40" ht="15" customHeight="1" x14ac:dyDescent="0.25">
      <c r="A952" s="12">
        <v>132770022</v>
      </c>
      <c r="B952" s="15" t="s">
        <v>580</v>
      </c>
      <c r="C952" s="12" t="s">
        <v>581</v>
      </c>
      <c r="D952" s="12" t="s">
        <v>161</v>
      </c>
      <c r="E952" s="12" t="s">
        <v>51</v>
      </c>
      <c r="F952" s="10">
        <v>23</v>
      </c>
      <c r="G952" s="17" t="s">
        <v>296</v>
      </c>
      <c r="H952" s="10" t="s">
        <v>106</v>
      </c>
      <c r="K952" s="12" t="s">
        <v>233</v>
      </c>
      <c r="L952" s="12">
        <v>45.267919399999997</v>
      </c>
      <c r="M952" s="12">
        <v>2.0020079000000002</v>
      </c>
      <c r="N952" s="11">
        <v>41428</v>
      </c>
      <c r="O952" s="6" t="s">
        <v>18</v>
      </c>
      <c r="P952" s="29">
        <v>30.1</v>
      </c>
      <c r="Q952" s="12">
        <v>11.597529999999999</v>
      </c>
      <c r="R952" s="12" t="s">
        <v>11</v>
      </c>
      <c r="S952" s="48" t="s">
        <v>161</v>
      </c>
      <c r="T952" s="53" t="s">
        <v>161</v>
      </c>
      <c r="U952" s="12">
        <f t="shared" si="58"/>
        <v>30.1</v>
      </c>
      <c r="V952" s="12">
        <f t="shared" si="59"/>
        <v>11.597529999999999</v>
      </c>
      <c r="W952" s="12">
        <f t="shared" si="60"/>
        <v>0.22378732568078719</v>
      </c>
      <c r="X952" s="12">
        <f t="shared" si="61"/>
        <v>7.4347948731158537E-3</v>
      </c>
      <c r="AA952" s="12"/>
      <c r="AC952" s="12" t="s">
        <v>179</v>
      </c>
      <c r="AD952" s="12" t="s">
        <v>296</v>
      </c>
      <c r="AE952" s="12" t="s">
        <v>456</v>
      </c>
      <c r="AF952" s="12" t="s">
        <v>457</v>
      </c>
      <c r="AG952" s="12" t="s">
        <v>402</v>
      </c>
      <c r="AH952" s="12" t="s">
        <v>374</v>
      </c>
      <c r="AI952" s="12" t="s">
        <v>403</v>
      </c>
      <c r="AJ952" s="12" t="s">
        <v>376</v>
      </c>
      <c r="AK952" s="12" t="s">
        <v>368</v>
      </c>
      <c r="AL952" s="12">
        <v>14</v>
      </c>
      <c r="AM952" s="12" t="s">
        <v>347</v>
      </c>
      <c r="AN952" s="12" t="s">
        <v>458</v>
      </c>
    </row>
    <row r="953" spans="1:40" ht="15" customHeight="1" x14ac:dyDescent="0.25">
      <c r="A953" s="12">
        <v>132770022</v>
      </c>
      <c r="B953" s="15" t="s">
        <v>580</v>
      </c>
      <c r="C953" s="12" t="s">
        <v>581</v>
      </c>
      <c r="D953" s="12" t="s">
        <v>161</v>
      </c>
      <c r="E953" s="12" t="s">
        <v>51</v>
      </c>
      <c r="F953" s="10">
        <v>23</v>
      </c>
      <c r="G953" s="17" t="s">
        <v>296</v>
      </c>
      <c r="H953" s="10" t="s">
        <v>106</v>
      </c>
      <c r="K953" s="12" t="s">
        <v>233</v>
      </c>
      <c r="L953" s="12">
        <v>45.267919399999997</v>
      </c>
      <c r="M953" s="12">
        <v>2.0020079000000002</v>
      </c>
      <c r="N953" s="11">
        <v>41428</v>
      </c>
      <c r="O953" s="6" t="s">
        <v>63</v>
      </c>
      <c r="P953" s="29">
        <v>33.299999999999997</v>
      </c>
      <c r="Q953" s="12">
        <v>4.93506</v>
      </c>
      <c r="R953" s="12" t="s">
        <v>64</v>
      </c>
      <c r="S953" s="48" t="s">
        <v>161</v>
      </c>
      <c r="T953" s="53" t="s">
        <v>161</v>
      </c>
      <c r="U953" s="12">
        <f t="shared" si="58"/>
        <v>33.299999999999997</v>
      </c>
      <c r="V953" s="12">
        <f t="shared" si="59"/>
        <v>4.93506</v>
      </c>
      <c r="W953" s="12">
        <f t="shared" si="60"/>
        <v>1.3672859755678137</v>
      </c>
      <c r="X953" s="12">
        <f t="shared" si="61"/>
        <v>4.1059638905940353E-2</v>
      </c>
      <c r="AA953" s="12"/>
      <c r="AC953" s="12" t="s">
        <v>179</v>
      </c>
      <c r="AD953" s="12" t="s">
        <v>296</v>
      </c>
      <c r="AE953" s="12" t="s">
        <v>456</v>
      </c>
      <c r="AF953" s="12" t="s">
        <v>457</v>
      </c>
      <c r="AG953" s="12" t="s">
        <v>402</v>
      </c>
      <c r="AH953" s="12" t="s">
        <v>374</v>
      </c>
      <c r="AI953" s="12" t="s">
        <v>403</v>
      </c>
      <c r="AJ953" s="12" t="s">
        <v>376</v>
      </c>
      <c r="AK953" s="12" t="s">
        <v>368</v>
      </c>
      <c r="AL953" s="12">
        <v>14</v>
      </c>
      <c r="AM953" s="12" t="s">
        <v>347</v>
      </c>
      <c r="AN953" s="12" t="s">
        <v>458</v>
      </c>
    </row>
    <row r="954" spans="1:40" ht="15" customHeight="1" x14ac:dyDescent="0.25">
      <c r="A954" s="12">
        <v>132770022</v>
      </c>
      <c r="B954" s="15" t="s">
        <v>580</v>
      </c>
      <c r="C954" s="12" t="s">
        <v>581</v>
      </c>
      <c r="D954" s="12" t="s">
        <v>161</v>
      </c>
      <c r="E954" s="12" t="s">
        <v>51</v>
      </c>
      <c r="F954" s="10">
        <v>23</v>
      </c>
      <c r="G954" s="17" t="s">
        <v>296</v>
      </c>
      <c r="H954" s="10" t="s">
        <v>106</v>
      </c>
      <c r="K954" s="12" t="s">
        <v>233</v>
      </c>
      <c r="L954" s="12">
        <v>45.267919399999997</v>
      </c>
      <c r="M954" s="12">
        <v>2.0020079000000002</v>
      </c>
      <c r="N954" s="11">
        <v>41428</v>
      </c>
      <c r="O954" s="6" t="s">
        <v>157</v>
      </c>
      <c r="P954" s="29">
        <v>39.9</v>
      </c>
      <c r="Q954" s="54" t="s">
        <v>161</v>
      </c>
      <c r="R954" s="12" t="s">
        <v>11</v>
      </c>
      <c r="S954" s="16" t="s">
        <v>601</v>
      </c>
      <c r="T954" s="53" t="s">
        <v>161</v>
      </c>
      <c r="U954" s="12">
        <f t="shared" si="58"/>
        <v>39.9</v>
      </c>
      <c r="V954" s="12">
        <f t="shared" si="59"/>
        <v>19.95</v>
      </c>
      <c r="W954" s="12">
        <f t="shared" si="60"/>
        <v>0.10025062656641603</v>
      </c>
      <c r="X954" s="12">
        <f t="shared" si="61"/>
        <v>2.5125470317397505E-3</v>
      </c>
      <c r="AA954" s="12"/>
      <c r="AC954" s="12" t="s">
        <v>179</v>
      </c>
      <c r="AD954" s="12" t="s">
        <v>296</v>
      </c>
      <c r="AE954" s="12" t="s">
        <v>456</v>
      </c>
      <c r="AF954" s="12" t="s">
        <v>457</v>
      </c>
      <c r="AG954" s="12" t="s">
        <v>402</v>
      </c>
      <c r="AH954" s="12" t="s">
        <v>374</v>
      </c>
      <c r="AI954" s="12" t="s">
        <v>403</v>
      </c>
      <c r="AJ954" s="12" t="s">
        <v>376</v>
      </c>
      <c r="AK954" s="12" t="s">
        <v>368</v>
      </c>
      <c r="AL954" s="12">
        <v>14</v>
      </c>
      <c r="AM954" s="12" t="s">
        <v>347</v>
      </c>
      <c r="AN954" s="12" t="s">
        <v>458</v>
      </c>
    </row>
    <row r="955" spans="1:40" ht="15" customHeight="1" x14ac:dyDescent="0.25">
      <c r="A955" s="12">
        <v>132770022</v>
      </c>
      <c r="B955" s="15" t="s">
        <v>580</v>
      </c>
      <c r="C955" s="12" t="s">
        <v>581</v>
      </c>
      <c r="D955" s="12" t="s">
        <v>161</v>
      </c>
      <c r="E955" s="12" t="s">
        <v>51</v>
      </c>
      <c r="F955" s="10">
        <v>23</v>
      </c>
      <c r="G955" s="17" t="s">
        <v>296</v>
      </c>
      <c r="H955" s="10" t="s">
        <v>106</v>
      </c>
      <c r="K955" s="12" t="s">
        <v>233</v>
      </c>
      <c r="L955" s="12">
        <v>45.267919399999997</v>
      </c>
      <c r="M955" s="12">
        <v>2.0020079000000002</v>
      </c>
      <c r="N955" s="11">
        <v>41428</v>
      </c>
      <c r="O955" s="6" t="s">
        <v>17</v>
      </c>
      <c r="P955" s="29">
        <v>40.6</v>
      </c>
      <c r="Q955" s="54" t="s">
        <v>161</v>
      </c>
      <c r="R955" s="12" t="s">
        <v>11</v>
      </c>
      <c r="S955" s="16" t="s">
        <v>601</v>
      </c>
      <c r="T955" s="53" t="s">
        <v>161</v>
      </c>
      <c r="U955" s="12">
        <f t="shared" si="58"/>
        <v>40.6</v>
      </c>
      <c r="V955" s="12">
        <f t="shared" si="59"/>
        <v>20.3</v>
      </c>
      <c r="W955" s="12">
        <f t="shared" si="60"/>
        <v>9.852216748768472E-2</v>
      </c>
      <c r="X955" s="12">
        <f t="shared" si="61"/>
        <v>2.4266543716178501E-3</v>
      </c>
      <c r="AA955" s="12"/>
      <c r="AC955" s="12" t="s">
        <v>179</v>
      </c>
      <c r="AD955" s="12" t="s">
        <v>296</v>
      </c>
      <c r="AE955" s="12" t="s">
        <v>456</v>
      </c>
      <c r="AF955" s="12" t="s">
        <v>457</v>
      </c>
      <c r="AG955" s="12" t="s">
        <v>402</v>
      </c>
      <c r="AH955" s="12" t="s">
        <v>374</v>
      </c>
      <c r="AI955" s="12" t="s">
        <v>403</v>
      </c>
      <c r="AJ955" s="12" t="s">
        <v>376</v>
      </c>
      <c r="AK955" s="12" t="s">
        <v>368</v>
      </c>
      <c r="AL955" s="12">
        <v>14</v>
      </c>
      <c r="AM955" s="12" t="s">
        <v>347</v>
      </c>
      <c r="AN955" s="12" t="s">
        <v>458</v>
      </c>
    </row>
    <row r="956" spans="1:40" ht="15" customHeight="1" x14ac:dyDescent="0.25">
      <c r="A956" s="12">
        <v>132770022</v>
      </c>
      <c r="B956" s="15" t="s">
        <v>580</v>
      </c>
      <c r="C956" s="12" t="s">
        <v>581</v>
      </c>
      <c r="D956" s="12" t="s">
        <v>161</v>
      </c>
      <c r="E956" s="12" t="s">
        <v>51</v>
      </c>
      <c r="F956" s="10">
        <v>23</v>
      </c>
      <c r="G956" s="17" t="s">
        <v>296</v>
      </c>
      <c r="H956" s="10" t="s">
        <v>106</v>
      </c>
      <c r="K956" s="12" t="s">
        <v>233</v>
      </c>
      <c r="L956" s="12">
        <v>45.267919399999997</v>
      </c>
      <c r="M956" s="12">
        <v>2.0020079000000002</v>
      </c>
      <c r="N956" s="11">
        <v>41428</v>
      </c>
      <c r="O956" s="6" t="s">
        <v>163</v>
      </c>
      <c r="P956" s="29">
        <v>82.7</v>
      </c>
      <c r="Q956" s="54" t="s">
        <v>161</v>
      </c>
      <c r="R956" s="12" t="s">
        <v>148</v>
      </c>
      <c r="S956" s="16" t="s">
        <v>601</v>
      </c>
      <c r="T956" s="53" t="s">
        <v>161</v>
      </c>
      <c r="U956" s="12">
        <f t="shared" si="58"/>
        <v>82.7</v>
      </c>
      <c r="V956" s="12">
        <f t="shared" si="59"/>
        <v>41.35</v>
      </c>
      <c r="W956" s="12">
        <f t="shared" si="60"/>
        <v>4.836759371221281E-2</v>
      </c>
      <c r="X956" s="12">
        <f t="shared" si="61"/>
        <v>5.8485603037742217E-4</v>
      </c>
      <c r="AA956" s="12"/>
      <c r="AC956" s="12" t="s">
        <v>180</v>
      </c>
      <c r="AD956" s="12" t="s">
        <v>296</v>
      </c>
      <c r="AE956" s="12" t="s">
        <v>456</v>
      </c>
      <c r="AF956" s="12" t="s">
        <v>457</v>
      </c>
      <c r="AG956" s="12" t="s">
        <v>402</v>
      </c>
      <c r="AH956" s="12" t="s">
        <v>374</v>
      </c>
      <c r="AI956" s="12" t="s">
        <v>403</v>
      </c>
      <c r="AJ956" s="12" t="s">
        <v>376</v>
      </c>
      <c r="AK956" s="12" t="s">
        <v>368</v>
      </c>
      <c r="AL956" s="12">
        <v>14</v>
      </c>
      <c r="AM956" s="12" t="s">
        <v>347</v>
      </c>
      <c r="AN956" s="12" t="s">
        <v>458</v>
      </c>
    </row>
    <row r="957" spans="1:40" ht="15" customHeight="1" x14ac:dyDescent="0.25">
      <c r="A957" s="12">
        <v>132770022</v>
      </c>
      <c r="B957" s="15" t="s">
        <v>580</v>
      </c>
      <c r="C957" s="12" t="s">
        <v>581</v>
      </c>
      <c r="D957" s="12" t="s">
        <v>161</v>
      </c>
      <c r="E957" s="12" t="s">
        <v>51</v>
      </c>
      <c r="F957" s="10">
        <v>23</v>
      </c>
      <c r="G957" s="17" t="s">
        <v>296</v>
      </c>
      <c r="H957" s="10" t="s">
        <v>106</v>
      </c>
      <c r="K957" s="12" t="s">
        <v>233</v>
      </c>
      <c r="L957" s="12">
        <v>45.267919399999997</v>
      </c>
      <c r="M957" s="12">
        <v>2.0020079000000002</v>
      </c>
      <c r="N957" s="11">
        <v>41428</v>
      </c>
      <c r="O957" s="6" t="s">
        <v>20</v>
      </c>
      <c r="P957" s="29">
        <v>87.4</v>
      </c>
      <c r="Q957" s="54" t="s">
        <v>161</v>
      </c>
      <c r="R957" s="12" t="s">
        <v>11</v>
      </c>
      <c r="S957" s="16" t="s">
        <v>601</v>
      </c>
      <c r="T957" s="53" t="s">
        <v>161</v>
      </c>
      <c r="U957" s="12">
        <f t="shared" si="58"/>
        <v>87.4</v>
      </c>
      <c r="V957" s="12">
        <f t="shared" si="59"/>
        <v>43.7</v>
      </c>
      <c r="W957" s="12">
        <f t="shared" si="60"/>
        <v>4.5766590389016017E-2</v>
      </c>
      <c r="X957" s="12">
        <f t="shared" si="61"/>
        <v>5.2364519895899326E-4</v>
      </c>
      <c r="AA957" s="12"/>
      <c r="AC957" s="12" t="s">
        <v>179</v>
      </c>
      <c r="AD957" s="12" t="s">
        <v>296</v>
      </c>
      <c r="AE957" s="12" t="s">
        <v>456</v>
      </c>
      <c r="AF957" s="12" t="s">
        <v>457</v>
      </c>
      <c r="AG957" s="12" t="s">
        <v>402</v>
      </c>
      <c r="AH957" s="12" t="s">
        <v>374</v>
      </c>
      <c r="AI957" s="12" t="s">
        <v>403</v>
      </c>
      <c r="AJ957" s="12" t="s">
        <v>376</v>
      </c>
      <c r="AK957" s="12" t="s">
        <v>368</v>
      </c>
      <c r="AL957" s="12">
        <v>14</v>
      </c>
      <c r="AM957" s="12" t="s">
        <v>347</v>
      </c>
      <c r="AN957" s="12" t="s">
        <v>458</v>
      </c>
    </row>
    <row r="958" spans="1:40" ht="15" customHeight="1" x14ac:dyDescent="0.25">
      <c r="A958" s="12">
        <v>132770022</v>
      </c>
      <c r="B958" s="15" t="s">
        <v>580</v>
      </c>
      <c r="C958" s="12" t="s">
        <v>581</v>
      </c>
      <c r="D958" s="12" t="s">
        <v>161</v>
      </c>
      <c r="E958" s="12" t="s">
        <v>164</v>
      </c>
      <c r="F958" s="10">
        <v>23</v>
      </c>
      <c r="G958" s="17" t="s">
        <v>296</v>
      </c>
      <c r="H958" s="10" t="s">
        <v>106</v>
      </c>
      <c r="K958" s="12" t="s">
        <v>233</v>
      </c>
      <c r="L958" s="12">
        <v>45.267919399999997</v>
      </c>
      <c r="M958" s="12">
        <v>2.0020079000000002</v>
      </c>
      <c r="N958" s="11">
        <v>41428</v>
      </c>
      <c r="O958" s="6" t="s">
        <v>163</v>
      </c>
      <c r="P958" s="29">
        <v>106.3</v>
      </c>
      <c r="Q958" s="54" t="s">
        <v>161</v>
      </c>
      <c r="R958" s="12" t="s">
        <v>148</v>
      </c>
      <c r="S958" s="16" t="s">
        <v>601</v>
      </c>
      <c r="T958" s="53" t="s">
        <v>161</v>
      </c>
      <c r="U958" s="12">
        <f t="shared" si="58"/>
        <v>106.3</v>
      </c>
      <c r="V958" s="12">
        <f t="shared" si="59"/>
        <v>53.15</v>
      </c>
      <c r="W958" s="12">
        <f t="shared" si="60"/>
        <v>3.7629350893697087E-2</v>
      </c>
      <c r="X958" s="12">
        <f t="shared" si="61"/>
        <v>3.5399201217024541E-4</v>
      </c>
      <c r="AA958" s="12"/>
      <c r="AC958" s="12" t="s">
        <v>180</v>
      </c>
      <c r="AD958" s="12" t="s">
        <v>296</v>
      </c>
      <c r="AE958" s="12" t="s">
        <v>456</v>
      </c>
      <c r="AF958" s="12" t="s">
        <v>457</v>
      </c>
      <c r="AG958" s="12" t="s">
        <v>402</v>
      </c>
      <c r="AH958" s="12" t="s">
        <v>374</v>
      </c>
      <c r="AI958" s="12" t="s">
        <v>403</v>
      </c>
      <c r="AJ958" s="12" t="s">
        <v>376</v>
      </c>
      <c r="AK958" s="12" t="s">
        <v>368</v>
      </c>
      <c r="AL958" s="12">
        <v>14</v>
      </c>
      <c r="AM958" s="12" t="s">
        <v>347</v>
      </c>
      <c r="AN958" s="12" t="s">
        <v>458</v>
      </c>
    </row>
    <row r="959" spans="1:40" ht="15" customHeight="1" x14ac:dyDescent="0.25">
      <c r="A959" s="12">
        <v>132770022</v>
      </c>
      <c r="B959" s="15" t="s">
        <v>580</v>
      </c>
      <c r="C959" s="12" t="s">
        <v>581</v>
      </c>
      <c r="D959" s="12" t="s">
        <v>161</v>
      </c>
      <c r="E959" s="12" t="s">
        <v>66</v>
      </c>
      <c r="F959" s="10">
        <v>23</v>
      </c>
      <c r="G959" s="17" t="s">
        <v>296</v>
      </c>
      <c r="H959" s="10" t="s">
        <v>106</v>
      </c>
      <c r="K959" s="12" t="s">
        <v>233</v>
      </c>
      <c r="L959" s="12">
        <v>45.267919399999997</v>
      </c>
      <c r="M959" s="12">
        <v>2.0020079000000002</v>
      </c>
      <c r="N959" s="11">
        <v>41428</v>
      </c>
      <c r="O959" s="6" t="s">
        <v>52</v>
      </c>
      <c r="P959" s="29">
        <v>116.08222490931099</v>
      </c>
      <c r="Q959" s="54" t="s">
        <v>161</v>
      </c>
      <c r="R959" s="12" t="s">
        <v>165</v>
      </c>
      <c r="S959" s="16" t="s">
        <v>601</v>
      </c>
      <c r="T959" s="53" t="s">
        <v>161</v>
      </c>
      <c r="U959" s="12">
        <f t="shared" si="58"/>
        <v>116.08222490931099</v>
      </c>
      <c r="V959" s="12">
        <f t="shared" si="59"/>
        <v>58.041112454655497</v>
      </c>
      <c r="W959" s="12">
        <f t="shared" si="60"/>
        <v>3.4458333333333264E-2</v>
      </c>
      <c r="X959" s="12">
        <f t="shared" si="61"/>
        <v>2.9684418402777663E-4</v>
      </c>
      <c r="AA959" s="12"/>
      <c r="AC959" s="12" t="s">
        <v>181</v>
      </c>
      <c r="AD959" s="12" t="s">
        <v>296</v>
      </c>
      <c r="AE959" s="12" t="s">
        <v>456</v>
      </c>
      <c r="AF959" s="12" t="s">
        <v>457</v>
      </c>
      <c r="AG959" s="12" t="s">
        <v>402</v>
      </c>
      <c r="AH959" s="12" t="s">
        <v>374</v>
      </c>
      <c r="AI959" s="12" t="s">
        <v>403</v>
      </c>
      <c r="AJ959" s="12" t="s">
        <v>376</v>
      </c>
      <c r="AK959" s="12" t="s">
        <v>368</v>
      </c>
      <c r="AL959" s="12">
        <v>14</v>
      </c>
      <c r="AM959" s="12" t="s">
        <v>347</v>
      </c>
      <c r="AN959" s="12" t="s">
        <v>458</v>
      </c>
    </row>
    <row r="960" spans="1:40" ht="15" customHeight="1" x14ac:dyDescent="0.25">
      <c r="A960" s="12">
        <v>132770022</v>
      </c>
      <c r="B960" s="15" t="s">
        <v>580</v>
      </c>
      <c r="C960" s="12" t="s">
        <v>581</v>
      </c>
      <c r="D960" s="12" t="s">
        <v>161</v>
      </c>
      <c r="E960" s="12" t="s">
        <v>51</v>
      </c>
      <c r="F960" s="10">
        <v>23</v>
      </c>
      <c r="G960" s="17" t="s">
        <v>296</v>
      </c>
      <c r="H960" s="10" t="s">
        <v>106</v>
      </c>
      <c r="K960" s="12" t="s">
        <v>233</v>
      </c>
      <c r="L960" s="12">
        <v>45.267919399999997</v>
      </c>
      <c r="M960" s="12">
        <v>2.0020079000000002</v>
      </c>
      <c r="N960" s="11">
        <v>41428</v>
      </c>
      <c r="O960" s="6" t="s">
        <v>16</v>
      </c>
      <c r="P960" s="29">
        <v>122</v>
      </c>
      <c r="Q960" s="54" t="s">
        <v>161</v>
      </c>
      <c r="R960" s="12" t="s">
        <v>11</v>
      </c>
      <c r="S960" s="16" t="s">
        <v>601</v>
      </c>
      <c r="T960" s="53" t="s">
        <v>161</v>
      </c>
      <c r="U960" s="12">
        <f t="shared" si="58"/>
        <v>122</v>
      </c>
      <c r="V960" s="12">
        <f t="shared" si="59"/>
        <v>61</v>
      </c>
      <c r="W960" s="12">
        <f t="shared" si="60"/>
        <v>3.2786885245901641E-2</v>
      </c>
      <c r="X960" s="12">
        <f t="shared" si="61"/>
        <v>2.6874496103198063E-4</v>
      </c>
      <c r="AA960" s="12"/>
      <c r="AC960" s="12" t="s">
        <v>179</v>
      </c>
      <c r="AD960" s="12" t="s">
        <v>296</v>
      </c>
      <c r="AE960" s="12" t="s">
        <v>456</v>
      </c>
      <c r="AF960" s="12" t="s">
        <v>457</v>
      </c>
      <c r="AG960" s="12" t="s">
        <v>402</v>
      </c>
      <c r="AH960" s="12" t="s">
        <v>374</v>
      </c>
      <c r="AI960" s="12" t="s">
        <v>403</v>
      </c>
      <c r="AJ960" s="12" t="s">
        <v>376</v>
      </c>
      <c r="AK960" s="12" t="s">
        <v>368</v>
      </c>
      <c r="AL960" s="12">
        <v>14</v>
      </c>
      <c r="AM960" s="12" t="s">
        <v>347</v>
      </c>
      <c r="AN960" s="12" t="s">
        <v>458</v>
      </c>
    </row>
    <row r="961" spans="1:40" ht="15" customHeight="1" x14ac:dyDescent="0.25">
      <c r="A961" s="12">
        <v>132770022</v>
      </c>
      <c r="B961" s="15" t="s">
        <v>580</v>
      </c>
      <c r="C961" s="12" t="s">
        <v>581</v>
      </c>
      <c r="D961" s="12" t="s">
        <v>161</v>
      </c>
      <c r="E961" s="12" t="s">
        <v>51</v>
      </c>
      <c r="F961" s="10">
        <v>23</v>
      </c>
      <c r="G961" s="17" t="s">
        <v>296</v>
      </c>
      <c r="H961" s="10" t="s">
        <v>106</v>
      </c>
      <c r="K961" s="12" t="s">
        <v>233</v>
      </c>
      <c r="L961" s="12">
        <v>45.267919399999997</v>
      </c>
      <c r="M961" s="12">
        <v>2.0020079000000002</v>
      </c>
      <c r="N961" s="11">
        <v>41428</v>
      </c>
      <c r="O961" s="6" t="s">
        <v>52</v>
      </c>
      <c r="P961" s="29">
        <v>138.16321034204103</v>
      </c>
      <c r="Q961" s="54" t="s">
        <v>161</v>
      </c>
      <c r="R961" s="12" t="s">
        <v>53</v>
      </c>
      <c r="S961" s="16" t="s">
        <v>601</v>
      </c>
      <c r="T961" s="53" t="s">
        <v>161</v>
      </c>
      <c r="U961" s="12">
        <f t="shared" si="58"/>
        <v>138.16321034204103</v>
      </c>
      <c r="V961" s="12">
        <f t="shared" si="59"/>
        <v>69.081605171020513</v>
      </c>
      <c r="W961" s="12">
        <f t="shared" si="60"/>
        <v>2.8951267056530311E-2</v>
      </c>
      <c r="X961" s="12">
        <f t="shared" si="61"/>
        <v>2.0954396604463428E-4</v>
      </c>
      <c r="AA961" s="12"/>
      <c r="AC961" s="12" t="s">
        <v>181</v>
      </c>
      <c r="AD961" s="12" t="s">
        <v>296</v>
      </c>
      <c r="AE961" s="12" t="s">
        <v>456</v>
      </c>
      <c r="AF961" s="12" t="s">
        <v>457</v>
      </c>
      <c r="AG961" s="12" t="s">
        <v>402</v>
      </c>
      <c r="AH961" s="12" t="s">
        <v>374</v>
      </c>
      <c r="AI961" s="12" t="s">
        <v>403</v>
      </c>
      <c r="AJ961" s="12" t="s">
        <v>376</v>
      </c>
      <c r="AK961" s="12" t="s">
        <v>368</v>
      </c>
      <c r="AL961" s="12">
        <v>14</v>
      </c>
      <c r="AM961" s="12" t="s">
        <v>347</v>
      </c>
      <c r="AN961" s="12" t="s">
        <v>458</v>
      </c>
    </row>
    <row r="962" spans="1:40" ht="15" customHeight="1" x14ac:dyDescent="0.25">
      <c r="A962" s="12">
        <v>132770022</v>
      </c>
      <c r="B962" s="15" t="s">
        <v>580</v>
      </c>
      <c r="C962" s="12" t="s">
        <v>581</v>
      </c>
      <c r="D962" s="12" t="s">
        <v>161</v>
      </c>
      <c r="E962" s="12" t="s">
        <v>51</v>
      </c>
      <c r="F962" s="10">
        <v>23</v>
      </c>
      <c r="G962" s="17" t="s">
        <v>296</v>
      </c>
      <c r="H962" s="10" t="s">
        <v>106</v>
      </c>
      <c r="K962" s="12" t="s">
        <v>233</v>
      </c>
      <c r="L962" s="12">
        <v>45.267919399999997</v>
      </c>
      <c r="M962" s="12">
        <v>2.0020079000000002</v>
      </c>
      <c r="N962" s="11">
        <v>41428</v>
      </c>
      <c r="O962" s="6" t="s">
        <v>52</v>
      </c>
      <c r="P962" s="29">
        <v>142.99153339604899</v>
      </c>
      <c r="Q962" s="54" t="s">
        <v>161</v>
      </c>
      <c r="R962" s="12" t="s">
        <v>53</v>
      </c>
      <c r="S962" s="16" t="s">
        <v>601</v>
      </c>
      <c r="T962" s="53" t="s">
        <v>161</v>
      </c>
      <c r="U962" s="12">
        <f t="shared" ref="U962:U1025" si="62">IF(Q962="",P962,P962)</f>
        <v>142.99153339604899</v>
      </c>
      <c r="V962" s="12">
        <f t="shared" ref="V962:V1025" si="63">IF(Q962="",P962/2,Q962)</f>
        <v>71.495766698024497</v>
      </c>
      <c r="W962" s="12">
        <f t="shared" si="60"/>
        <v>2.79736842105263E-2</v>
      </c>
      <c r="X962" s="12">
        <f t="shared" si="61"/>
        <v>1.956317520775621E-4</v>
      </c>
      <c r="AA962" s="12"/>
      <c r="AC962" s="12" t="s">
        <v>181</v>
      </c>
      <c r="AD962" s="12" t="s">
        <v>296</v>
      </c>
      <c r="AE962" s="12" t="s">
        <v>456</v>
      </c>
      <c r="AF962" s="12" t="s">
        <v>457</v>
      </c>
      <c r="AG962" s="12" t="s">
        <v>402</v>
      </c>
      <c r="AH962" s="12" t="s">
        <v>374</v>
      </c>
      <c r="AI962" s="12" t="s">
        <v>403</v>
      </c>
      <c r="AJ962" s="12" t="s">
        <v>376</v>
      </c>
      <c r="AK962" s="12" t="s">
        <v>368</v>
      </c>
      <c r="AL962" s="12">
        <v>14</v>
      </c>
      <c r="AM962" s="12" t="s">
        <v>347</v>
      </c>
      <c r="AN962" s="12" t="s">
        <v>458</v>
      </c>
    </row>
    <row r="963" spans="1:40" ht="15" customHeight="1" x14ac:dyDescent="0.25">
      <c r="A963" s="12">
        <v>132770022</v>
      </c>
      <c r="B963" s="15" t="s">
        <v>580</v>
      </c>
      <c r="C963" s="12" t="s">
        <v>581</v>
      </c>
      <c r="D963" s="12" t="s">
        <v>161</v>
      </c>
      <c r="E963" s="12" t="s">
        <v>51</v>
      </c>
      <c r="F963" s="10">
        <v>23</v>
      </c>
      <c r="G963" s="17" t="s">
        <v>296</v>
      </c>
      <c r="H963" s="10" t="s">
        <v>106</v>
      </c>
      <c r="K963" s="12" t="s">
        <v>233</v>
      </c>
      <c r="L963" s="12">
        <v>45.267919399999997</v>
      </c>
      <c r="M963" s="12">
        <v>2.0020079000000002</v>
      </c>
      <c r="N963" s="11">
        <v>41428</v>
      </c>
      <c r="O963" s="6" t="s">
        <v>54</v>
      </c>
      <c r="P963" s="29">
        <v>280</v>
      </c>
      <c r="Q963" s="54" t="s">
        <v>161</v>
      </c>
      <c r="R963" s="12" t="s">
        <v>11</v>
      </c>
      <c r="S963" s="16" t="s">
        <v>601</v>
      </c>
      <c r="T963" s="53" t="s">
        <v>161</v>
      </c>
      <c r="U963" s="12">
        <f t="shared" si="62"/>
        <v>280</v>
      </c>
      <c r="V963" s="12">
        <f t="shared" si="63"/>
        <v>140</v>
      </c>
      <c r="W963" s="12">
        <f t="shared" si="60"/>
        <v>1.4285714285714285E-2</v>
      </c>
      <c r="X963" s="12">
        <f t="shared" si="61"/>
        <v>5.1020408163265308E-5</v>
      </c>
      <c r="AA963" s="12"/>
      <c r="AC963" s="12" t="s">
        <v>179</v>
      </c>
      <c r="AD963" s="12" t="s">
        <v>296</v>
      </c>
      <c r="AE963" s="12" t="s">
        <v>456</v>
      </c>
      <c r="AF963" s="12" t="s">
        <v>457</v>
      </c>
      <c r="AG963" s="12" t="s">
        <v>402</v>
      </c>
      <c r="AH963" s="12" t="s">
        <v>374</v>
      </c>
      <c r="AI963" s="12" t="s">
        <v>403</v>
      </c>
      <c r="AJ963" s="12" t="s">
        <v>376</v>
      </c>
      <c r="AK963" s="12" t="s">
        <v>368</v>
      </c>
      <c r="AL963" s="12">
        <v>14</v>
      </c>
      <c r="AM963" s="12" t="s">
        <v>347</v>
      </c>
      <c r="AN963" s="12" t="s">
        <v>458</v>
      </c>
    </row>
    <row r="964" spans="1:40" ht="15" customHeight="1" x14ac:dyDescent="0.25">
      <c r="A964" s="12">
        <v>132770022</v>
      </c>
      <c r="B964" s="15" t="s">
        <v>580</v>
      </c>
      <c r="C964" s="12" t="s">
        <v>581</v>
      </c>
      <c r="D964" s="12" t="s">
        <v>161</v>
      </c>
      <c r="E964" s="12" t="s">
        <v>51</v>
      </c>
      <c r="F964" s="10">
        <v>23</v>
      </c>
      <c r="G964" s="17" t="s">
        <v>296</v>
      </c>
      <c r="H964" s="10" t="s">
        <v>106</v>
      </c>
      <c r="K964" s="12" t="s">
        <v>233</v>
      </c>
      <c r="L964" s="12">
        <v>45.267919399999997</v>
      </c>
      <c r="M964" s="12">
        <v>2.0020079000000002</v>
      </c>
      <c r="N964" s="11">
        <v>41428</v>
      </c>
      <c r="O964" s="6" t="s">
        <v>65</v>
      </c>
      <c r="P964" s="29">
        <v>459</v>
      </c>
      <c r="Q964" s="54" t="s">
        <v>161</v>
      </c>
      <c r="R964" s="12" t="s">
        <v>11</v>
      </c>
      <c r="S964" s="16" t="s">
        <v>601</v>
      </c>
      <c r="T964" s="53" t="s">
        <v>161</v>
      </c>
      <c r="U964" s="12">
        <f t="shared" si="62"/>
        <v>459</v>
      </c>
      <c r="V964" s="12">
        <f t="shared" si="63"/>
        <v>229.5</v>
      </c>
      <c r="W964" s="12">
        <f t="shared" si="60"/>
        <v>8.7145969498910684E-3</v>
      </c>
      <c r="X964" s="12">
        <f t="shared" si="61"/>
        <v>1.8986049999762676E-5</v>
      </c>
      <c r="AA964" s="12"/>
      <c r="AC964" s="12" t="s">
        <v>179</v>
      </c>
      <c r="AD964" s="12" t="s">
        <v>296</v>
      </c>
      <c r="AE964" s="12" t="s">
        <v>456</v>
      </c>
      <c r="AF964" s="12" t="s">
        <v>457</v>
      </c>
      <c r="AG964" s="12" t="s">
        <v>402</v>
      </c>
      <c r="AH964" s="12" t="s">
        <v>374</v>
      </c>
      <c r="AI964" s="12" t="s">
        <v>403</v>
      </c>
      <c r="AJ964" s="12" t="s">
        <v>376</v>
      </c>
      <c r="AK964" s="12" t="s">
        <v>368</v>
      </c>
      <c r="AL964" s="12">
        <v>14</v>
      </c>
      <c r="AM964" s="12" t="s">
        <v>347</v>
      </c>
      <c r="AN964" s="12" t="s">
        <v>458</v>
      </c>
    </row>
    <row r="965" spans="1:40" ht="15" customHeight="1" x14ac:dyDescent="0.25">
      <c r="A965" s="12">
        <v>132770022</v>
      </c>
      <c r="B965" s="15" t="s">
        <v>580</v>
      </c>
      <c r="C965" s="12" t="s">
        <v>581</v>
      </c>
      <c r="D965" s="12" t="s">
        <v>161</v>
      </c>
      <c r="E965" s="12" t="s">
        <v>164</v>
      </c>
      <c r="F965" s="10">
        <v>23</v>
      </c>
      <c r="G965" s="17" t="s">
        <v>296</v>
      </c>
      <c r="H965" s="10" t="s">
        <v>106</v>
      </c>
      <c r="K965" s="12" t="s">
        <v>233</v>
      </c>
      <c r="L965" s="12">
        <v>45.267919399999997</v>
      </c>
      <c r="M965" s="12">
        <v>2.0020079000000002</v>
      </c>
      <c r="N965" s="11">
        <v>41428</v>
      </c>
      <c r="O965" s="6" t="s">
        <v>163</v>
      </c>
      <c r="P965" s="29">
        <v>742.6</v>
      </c>
      <c r="Q965" s="54" t="s">
        <v>161</v>
      </c>
      <c r="R965" s="12" t="s">
        <v>148</v>
      </c>
      <c r="S965" s="16" t="s">
        <v>601</v>
      </c>
      <c r="T965" s="53" t="s">
        <v>161</v>
      </c>
      <c r="U965" s="12">
        <f t="shared" si="62"/>
        <v>742.6</v>
      </c>
      <c r="V965" s="12">
        <f t="shared" si="63"/>
        <v>371.3</v>
      </c>
      <c r="W965" s="12">
        <f t="shared" si="60"/>
        <v>5.3864799353622412E-3</v>
      </c>
      <c r="X965" s="12">
        <f t="shared" si="61"/>
        <v>7.253541523515002E-6</v>
      </c>
      <c r="AA965" s="12"/>
      <c r="AC965" s="12" t="s">
        <v>180</v>
      </c>
      <c r="AD965" s="12" t="s">
        <v>296</v>
      </c>
      <c r="AE965" s="12" t="s">
        <v>456</v>
      </c>
      <c r="AF965" s="12" t="s">
        <v>457</v>
      </c>
      <c r="AG965" s="12" t="s">
        <v>402</v>
      </c>
      <c r="AH965" s="12" t="s">
        <v>374</v>
      </c>
      <c r="AI965" s="12" t="s">
        <v>403</v>
      </c>
      <c r="AJ965" s="12" t="s">
        <v>376</v>
      </c>
      <c r="AK965" s="12" t="s">
        <v>368</v>
      </c>
      <c r="AL965" s="12">
        <v>14</v>
      </c>
      <c r="AM965" s="12" t="s">
        <v>347</v>
      </c>
      <c r="AN965" s="12" t="s">
        <v>458</v>
      </c>
    </row>
    <row r="966" spans="1:40" ht="15" customHeight="1" x14ac:dyDescent="0.25">
      <c r="A966" s="12">
        <v>132770022</v>
      </c>
      <c r="B966" s="15" t="s">
        <v>580</v>
      </c>
      <c r="C966" s="12" t="s">
        <v>581</v>
      </c>
      <c r="D966" s="12" t="s">
        <v>161</v>
      </c>
      <c r="E966" s="12" t="s">
        <v>51</v>
      </c>
      <c r="F966" s="10">
        <v>23</v>
      </c>
      <c r="G966" s="17" t="s">
        <v>296</v>
      </c>
      <c r="H966" s="10" t="s">
        <v>106</v>
      </c>
      <c r="K966" s="12" t="s">
        <v>233</v>
      </c>
      <c r="L966" s="12">
        <v>45.267919399999997</v>
      </c>
      <c r="M966" s="12">
        <v>2.0020079000000002</v>
      </c>
      <c r="N966" s="11">
        <v>41428</v>
      </c>
      <c r="O966" s="6" t="s">
        <v>14</v>
      </c>
      <c r="P966" s="29">
        <v>834</v>
      </c>
      <c r="Q966" s="54" t="s">
        <v>161</v>
      </c>
      <c r="R966" s="12" t="s">
        <v>11</v>
      </c>
      <c r="S966" s="16" t="s">
        <v>601</v>
      </c>
      <c r="T966" s="53" t="s">
        <v>161</v>
      </c>
      <c r="U966" s="12">
        <f t="shared" si="62"/>
        <v>834</v>
      </c>
      <c r="V966" s="12">
        <f t="shared" si="63"/>
        <v>417</v>
      </c>
      <c r="W966" s="12">
        <f t="shared" ref="W966:W1029" si="64">U966/V966^2</f>
        <v>4.7961630695443642E-3</v>
      </c>
      <c r="X966" s="12">
        <f t="shared" ref="X966:X1029" si="65">1/V966^2</f>
        <v>5.7507950474153049E-6</v>
      </c>
      <c r="AA966" s="12"/>
      <c r="AC966" s="12" t="s">
        <v>179</v>
      </c>
      <c r="AD966" s="12" t="s">
        <v>296</v>
      </c>
      <c r="AE966" s="12" t="s">
        <v>456</v>
      </c>
      <c r="AF966" s="12" t="s">
        <v>457</v>
      </c>
      <c r="AG966" s="12" t="s">
        <v>402</v>
      </c>
      <c r="AH966" s="12" t="s">
        <v>374</v>
      </c>
      <c r="AI966" s="12" t="s">
        <v>403</v>
      </c>
      <c r="AJ966" s="12" t="s">
        <v>376</v>
      </c>
      <c r="AK966" s="12" t="s">
        <v>368</v>
      </c>
      <c r="AL966" s="12">
        <v>14</v>
      </c>
      <c r="AM966" s="12" t="s">
        <v>347</v>
      </c>
      <c r="AN966" s="12" t="s">
        <v>458</v>
      </c>
    </row>
    <row r="967" spans="1:40" ht="15" customHeight="1" x14ac:dyDescent="0.25">
      <c r="A967" s="12">
        <v>132770022</v>
      </c>
      <c r="B967" s="15" t="s">
        <v>580</v>
      </c>
      <c r="C967" s="12" t="s">
        <v>581</v>
      </c>
      <c r="D967" s="12" t="s">
        <v>161</v>
      </c>
      <c r="E967" s="12" t="s">
        <v>51</v>
      </c>
      <c r="F967" s="10">
        <v>23</v>
      </c>
      <c r="G967" s="17" t="s">
        <v>296</v>
      </c>
      <c r="H967" s="10" t="s">
        <v>106</v>
      </c>
      <c r="K967" s="12" t="s">
        <v>233</v>
      </c>
      <c r="L967" s="12">
        <v>45.267919399999997</v>
      </c>
      <c r="M967" s="12">
        <v>2.0020079000000002</v>
      </c>
      <c r="N967" s="11">
        <v>41428</v>
      </c>
      <c r="O967" s="6" t="s">
        <v>10</v>
      </c>
      <c r="P967" s="29">
        <v>1030</v>
      </c>
      <c r="Q967" s="12">
        <v>152.64600000000002</v>
      </c>
      <c r="R967" s="12" t="s">
        <v>11</v>
      </c>
      <c r="S967" s="48" t="s">
        <v>161</v>
      </c>
      <c r="T967" s="53" t="s">
        <v>161</v>
      </c>
      <c r="U967" s="12">
        <f t="shared" si="62"/>
        <v>1030</v>
      </c>
      <c r="V967" s="12">
        <f t="shared" si="63"/>
        <v>152.64600000000002</v>
      </c>
      <c r="W967" s="12">
        <f t="shared" si="64"/>
        <v>4.4204488336318633E-2</v>
      </c>
      <c r="X967" s="12">
        <f t="shared" si="65"/>
        <v>4.2916978967299641E-5</v>
      </c>
      <c r="AA967" s="12"/>
      <c r="AC967" s="12" t="s">
        <v>179</v>
      </c>
      <c r="AD967" s="12" t="s">
        <v>296</v>
      </c>
      <c r="AE967" s="12" t="s">
        <v>456</v>
      </c>
      <c r="AF967" s="12" t="s">
        <v>457</v>
      </c>
      <c r="AG967" s="12" t="s">
        <v>402</v>
      </c>
      <c r="AH967" s="12" t="s">
        <v>374</v>
      </c>
      <c r="AI967" s="12" t="s">
        <v>403</v>
      </c>
      <c r="AJ967" s="12" t="s">
        <v>376</v>
      </c>
      <c r="AK967" s="12" t="s">
        <v>368</v>
      </c>
      <c r="AL967" s="12">
        <v>14</v>
      </c>
      <c r="AM967" s="12" t="s">
        <v>347</v>
      </c>
      <c r="AN967" s="12" t="s">
        <v>458</v>
      </c>
    </row>
    <row r="968" spans="1:40" ht="15" customHeight="1" x14ac:dyDescent="0.25">
      <c r="A968" s="12">
        <v>132770023</v>
      </c>
      <c r="B968" s="15" t="s">
        <v>580</v>
      </c>
      <c r="C968" s="12" t="s">
        <v>583</v>
      </c>
      <c r="D968" s="12" t="s">
        <v>161</v>
      </c>
      <c r="E968" s="12" t="s">
        <v>51</v>
      </c>
      <c r="F968" s="10">
        <v>31</v>
      </c>
      <c r="G968" s="17" t="s">
        <v>297</v>
      </c>
      <c r="H968" s="8" t="s">
        <v>39</v>
      </c>
      <c r="K968" s="12" t="s">
        <v>112</v>
      </c>
      <c r="L968" s="12">
        <v>45.396079999999998</v>
      </c>
      <c r="M968" s="12">
        <v>1.7940560000000001</v>
      </c>
      <c r="N968" s="11">
        <v>41428</v>
      </c>
      <c r="O968" s="6" t="s">
        <v>150</v>
      </c>
      <c r="P968" s="31">
        <v>1.1000000000000001</v>
      </c>
      <c r="Q968" s="54" t="s">
        <v>161</v>
      </c>
      <c r="R968" s="15" t="s">
        <v>11</v>
      </c>
      <c r="S968" s="16" t="s">
        <v>601</v>
      </c>
      <c r="T968" s="53" t="s">
        <v>161</v>
      </c>
      <c r="U968" s="12">
        <f t="shared" si="62"/>
        <v>1.1000000000000001</v>
      </c>
      <c r="V968" s="12">
        <f t="shared" si="63"/>
        <v>0.55000000000000004</v>
      </c>
      <c r="W968" s="12">
        <f t="shared" si="64"/>
        <v>3.6363636363636362</v>
      </c>
      <c r="X968" s="12">
        <f t="shared" si="65"/>
        <v>3.3057851239669418</v>
      </c>
      <c r="Y968" s="12">
        <v>6.02</v>
      </c>
      <c r="AA968" s="11"/>
      <c r="AB968" s="31">
        <v>133388</v>
      </c>
      <c r="AC968" s="12" t="s">
        <v>574</v>
      </c>
      <c r="AD968" s="12" t="s">
        <v>297</v>
      </c>
      <c r="AE968" s="12" t="s">
        <v>497</v>
      </c>
      <c r="AF968" s="12" t="s">
        <v>498</v>
      </c>
      <c r="AG968" s="12" t="s">
        <v>417</v>
      </c>
      <c r="AH968" s="12" t="s">
        <v>366</v>
      </c>
      <c r="AI968" s="12" t="s">
        <v>418</v>
      </c>
      <c r="AJ968" s="12" t="s">
        <v>419</v>
      </c>
      <c r="AK968" s="12" t="s">
        <v>368</v>
      </c>
      <c r="AL968" s="12" t="s">
        <v>420</v>
      </c>
      <c r="AM968" s="12" t="s">
        <v>347</v>
      </c>
      <c r="AN968" s="12" t="s">
        <v>499</v>
      </c>
    </row>
    <row r="969" spans="1:40" ht="15" customHeight="1" x14ac:dyDescent="0.25">
      <c r="A969" s="12">
        <v>132770023</v>
      </c>
      <c r="B969" s="15" t="s">
        <v>580</v>
      </c>
      <c r="C969" s="12" t="s">
        <v>583</v>
      </c>
      <c r="D969" s="12" t="s">
        <v>161</v>
      </c>
      <c r="E969" s="12" t="s">
        <v>51</v>
      </c>
      <c r="F969" s="10">
        <v>31</v>
      </c>
      <c r="G969" s="17" t="s">
        <v>297</v>
      </c>
      <c r="H969" s="8" t="s">
        <v>39</v>
      </c>
      <c r="K969" s="12" t="s">
        <v>112</v>
      </c>
      <c r="L969" s="12">
        <v>45.396079999999998</v>
      </c>
      <c r="M969" s="12">
        <v>1.7940560000000001</v>
      </c>
      <c r="N969" s="11">
        <v>41428</v>
      </c>
      <c r="O969" s="6" t="s">
        <v>57</v>
      </c>
      <c r="P969" s="31">
        <v>1.6</v>
      </c>
      <c r="Q969" s="54" t="s">
        <v>161</v>
      </c>
      <c r="R969" s="15" t="s">
        <v>11</v>
      </c>
      <c r="S969" s="16" t="s">
        <v>601</v>
      </c>
      <c r="T969" s="53" t="s">
        <v>161</v>
      </c>
      <c r="U969" s="12">
        <f t="shared" si="62"/>
        <v>1.6</v>
      </c>
      <c r="V969" s="12">
        <f t="shared" si="63"/>
        <v>0.8</v>
      </c>
      <c r="W969" s="12">
        <f t="shared" si="64"/>
        <v>2.4999999999999996</v>
      </c>
      <c r="X969" s="12">
        <f t="shared" si="65"/>
        <v>1.5624999999999998</v>
      </c>
      <c r="Y969" s="12">
        <v>6.02</v>
      </c>
      <c r="AA969" s="11"/>
      <c r="AB969" s="31">
        <v>133388</v>
      </c>
      <c r="AC969" s="12" t="s">
        <v>574</v>
      </c>
      <c r="AD969" s="12" t="s">
        <v>297</v>
      </c>
      <c r="AE969" s="12" t="s">
        <v>497</v>
      </c>
      <c r="AF969" s="12" t="s">
        <v>498</v>
      </c>
      <c r="AG969" s="12" t="s">
        <v>417</v>
      </c>
      <c r="AH969" s="12" t="s">
        <v>366</v>
      </c>
      <c r="AI969" s="12" t="s">
        <v>418</v>
      </c>
      <c r="AJ969" s="12" t="s">
        <v>419</v>
      </c>
      <c r="AK969" s="12" t="s">
        <v>368</v>
      </c>
      <c r="AL969" s="12" t="s">
        <v>420</v>
      </c>
      <c r="AM969" s="12" t="s">
        <v>347</v>
      </c>
      <c r="AN969" s="12" t="s">
        <v>499</v>
      </c>
    </row>
    <row r="970" spans="1:40" ht="15" customHeight="1" x14ac:dyDescent="0.25">
      <c r="A970" s="12">
        <v>132770023</v>
      </c>
      <c r="B970" s="15" t="s">
        <v>580</v>
      </c>
      <c r="C970" s="12" t="s">
        <v>583</v>
      </c>
      <c r="D970" s="12" t="s">
        <v>161</v>
      </c>
      <c r="E970" s="12" t="s">
        <v>51</v>
      </c>
      <c r="F970" s="10">
        <v>31</v>
      </c>
      <c r="G970" s="17" t="s">
        <v>297</v>
      </c>
      <c r="H970" s="8" t="s">
        <v>39</v>
      </c>
      <c r="K970" s="12" t="s">
        <v>112</v>
      </c>
      <c r="L970" s="12">
        <v>45.396079999999998</v>
      </c>
      <c r="M970" s="12">
        <v>1.7940560000000001</v>
      </c>
      <c r="N970" s="11">
        <v>41428</v>
      </c>
      <c r="O970" s="6" t="s">
        <v>152</v>
      </c>
      <c r="P970" s="31">
        <v>1.8</v>
      </c>
      <c r="Q970" s="54" t="s">
        <v>161</v>
      </c>
      <c r="R970" s="15" t="s">
        <v>11</v>
      </c>
      <c r="S970" s="16" t="s">
        <v>601</v>
      </c>
      <c r="T970" s="53" t="s">
        <v>161</v>
      </c>
      <c r="U970" s="12">
        <f t="shared" si="62"/>
        <v>1.8</v>
      </c>
      <c r="V970" s="12">
        <f t="shared" si="63"/>
        <v>0.9</v>
      </c>
      <c r="W970" s="12">
        <f t="shared" si="64"/>
        <v>2.2222222222222223</v>
      </c>
      <c r="X970" s="12">
        <f t="shared" si="65"/>
        <v>1.2345679012345678</v>
      </c>
      <c r="Y970" s="12">
        <v>6.02</v>
      </c>
      <c r="AA970" s="11"/>
      <c r="AB970" s="31">
        <v>133388</v>
      </c>
      <c r="AC970" s="12" t="s">
        <v>574</v>
      </c>
      <c r="AD970" s="12" t="s">
        <v>297</v>
      </c>
      <c r="AE970" s="12" t="s">
        <v>497</v>
      </c>
      <c r="AF970" s="12" t="s">
        <v>498</v>
      </c>
      <c r="AG970" s="12" t="s">
        <v>417</v>
      </c>
      <c r="AH970" s="12" t="s">
        <v>366</v>
      </c>
      <c r="AI970" s="12" t="s">
        <v>418</v>
      </c>
      <c r="AJ970" s="12" t="s">
        <v>419</v>
      </c>
      <c r="AK970" s="12" t="s">
        <v>368</v>
      </c>
      <c r="AL970" s="12" t="s">
        <v>420</v>
      </c>
      <c r="AM970" s="12" t="s">
        <v>347</v>
      </c>
      <c r="AN970" s="12" t="s">
        <v>499</v>
      </c>
    </row>
    <row r="971" spans="1:40" ht="15" customHeight="1" x14ac:dyDescent="0.25">
      <c r="A971" s="12">
        <v>132770023</v>
      </c>
      <c r="B971" s="15" t="s">
        <v>580</v>
      </c>
      <c r="C971" s="12" t="s">
        <v>583</v>
      </c>
      <c r="D971" s="12" t="s">
        <v>161</v>
      </c>
      <c r="E971" s="12" t="s">
        <v>51</v>
      </c>
      <c r="F971" s="10">
        <v>31</v>
      </c>
      <c r="G971" s="17" t="s">
        <v>297</v>
      </c>
      <c r="H971" s="8" t="s">
        <v>39</v>
      </c>
      <c r="K971" s="12" t="s">
        <v>112</v>
      </c>
      <c r="L971" s="12">
        <v>45.396079999999998</v>
      </c>
      <c r="M971" s="12">
        <v>1.7940560000000001</v>
      </c>
      <c r="N971" s="11">
        <v>41428</v>
      </c>
      <c r="O971" s="6" t="s">
        <v>61</v>
      </c>
      <c r="P971" s="31">
        <v>1.9</v>
      </c>
      <c r="Q971" s="54" t="s">
        <v>161</v>
      </c>
      <c r="R971" s="15" t="s">
        <v>11</v>
      </c>
      <c r="S971" s="16" t="s">
        <v>601</v>
      </c>
      <c r="T971" s="53" t="s">
        <v>161</v>
      </c>
      <c r="U971" s="12">
        <f t="shared" si="62"/>
        <v>1.9</v>
      </c>
      <c r="V971" s="12">
        <f t="shared" si="63"/>
        <v>0.95</v>
      </c>
      <c r="W971" s="12">
        <f t="shared" si="64"/>
        <v>2.1052631578947367</v>
      </c>
      <c r="X971" s="12">
        <f t="shared" si="65"/>
        <v>1.10803324099723</v>
      </c>
      <c r="Y971" s="12">
        <v>6.02</v>
      </c>
      <c r="AA971" s="11"/>
      <c r="AB971" s="31">
        <v>133388</v>
      </c>
      <c r="AC971" s="12" t="s">
        <v>574</v>
      </c>
      <c r="AD971" s="12" t="s">
        <v>297</v>
      </c>
      <c r="AE971" s="12" t="s">
        <v>497</v>
      </c>
      <c r="AF971" s="12" t="s">
        <v>498</v>
      </c>
      <c r="AG971" s="12" t="s">
        <v>417</v>
      </c>
      <c r="AH971" s="12" t="s">
        <v>366</v>
      </c>
      <c r="AI971" s="12" t="s">
        <v>418</v>
      </c>
      <c r="AJ971" s="12" t="s">
        <v>419</v>
      </c>
      <c r="AK971" s="12" t="s">
        <v>368</v>
      </c>
      <c r="AL971" s="12" t="s">
        <v>420</v>
      </c>
      <c r="AM971" s="12" t="s">
        <v>347</v>
      </c>
      <c r="AN971" s="12" t="s">
        <v>499</v>
      </c>
    </row>
    <row r="972" spans="1:40" ht="15" customHeight="1" x14ac:dyDescent="0.25">
      <c r="A972" s="12">
        <v>132770023</v>
      </c>
      <c r="B972" s="15" t="s">
        <v>580</v>
      </c>
      <c r="C972" s="12" t="s">
        <v>583</v>
      </c>
      <c r="D972" s="12" t="s">
        <v>161</v>
      </c>
      <c r="E972" s="12" t="s">
        <v>51</v>
      </c>
      <c r="F972" s="10">
        <v>31</v>
      </c>
      <c r="G972" s="17" t="s">
        <v>297</v>
      </c>
      <c r="H972" s="8" t="s">
        <v>39</v>
      </c>
      <c r="K972" s="12" t="s">
        <v>112</v>
      </c>
      <c r="L972" s="12">
        <v>45.396079999999998</v>
      </c>
      <c r="M972" s="12">
        <v>1.7940560000000001</v>
      </c>
      <c r="N972" s="11">
        <v>41428</v>
      </c>
      <c r="O972" s="6" t="s">
        <v>55</v>
      </c>
      <c r="P972" s="31">
        <v>2</v>
      </c>
      <c r="Q972" s="54" t="s">
        <v>161</v>
      </c>
      <c r="R972" s="15" t="s">
        <v>11</v>
      </c>
      <c r="S972" s="16" t="s">
        <v>601</v>
      </c>
      <c r="T972" s="53" t="s">
        <v>161</v>
      </c>
      <c r="U972" s="12">
        <f t="shared" si="62"/>
        <v>2</v>
      </c>
      <c r="V972" s="12">
        <f t="shared" si="63"/>
        <v>1</v>
      </c>
      <c r="W972" s="12">
        <f t="shared" si="64"/>
        <v>2</v>
      </c>
      <c r="X972" s="12">
        <f t="shared" si="65"/>
        <v>1</v>
      </c>
      <c r="Y972" s="12">
        <v>6.02</v>
      </c>
      <c r="AA972" s="11"/>
      <c r="AB972" s="31">
        <v>133388</v>
      </c>
      <c r="AC972" s="12" t="s">
        <v>574</v>
      </c>
      <c r="AD972" s="12" t="s">
        <v>297</v>
      </c>
      <c r="AE972" s="12" t="s">
        <v>497</v>
      </c>
      <c r="AF972" s="12" t="s">
        <v>498</v>
      </c>
      <c r="AG972" s="12" t="s">
        <v>417</v>
      </c>
      <c r="AH972" s="12" t="s">
        <v>366</v>
      </c>
      <c r="AI972" s="12" t="s">
        <v>418</v>
      </c>
      <c r="AJ972" s="12" t="s">
        <v>419</v>
      </c>
      <c r="AK972" s="12" t="s">
        <v>368</v>
      </c>
      <c r="AL972" s="12" t="s">
        <v>420</v>
      </c>
      <c r="AM972" s="12" t="s">
        <v>347</v>
      </c>
      <c r="AN972" s="12" t="s">
        <v>499</v>
      </c>
    </row>
    <row r="973" spans="1:40" ht="15" customHeight="1" x14ac:dyDescent="0.25">
      <c r="A973" s="12">
        <v>132770023</v>
      </c>
      <c r="B973" s="15" t="s">
        <v>580</v>
      </c>
      <c r="C973" s="12" t="s">
        <v>583</v>
      </c>
      <c r="D973" s="12" t="s">
        <v>161</v>
      </c>
      <c r="E973" s="12" t="s">
        <v>51</v>
      </c>
      <c r="F973" s="10">
        <v>31</v>
      </c>
      <c r="G973" s="17" t="s">
        <v>297</v>
      </c>
      <c r="H973" s="8" t="s">
        <v>39</v>
      </c>
      <c r="K973" s="12" t="s">
        <v>112</v>
      </c>
      <c r="L973" s="12">
        <v>45.396079999999998</v>
      </c>
      <c r="M973" s="12">
        <v>1.7940560000000001</v>
      </c>
      <c r="N973" s="11">
        <v>41428</v>
      </c>
      <c r="O973" s="6" t="s">
        <v>153</v>
      </c>
      <c r="P973" s="31">
        <v>3</v>
      </c>
      <c r="Q973" s="54" t="s">
        <v>161</v>
      </c>
      <c r="R973" s="15" t="s">
        <v>11</v>
      </c>
      <c r="S973" s="16" t="s">
        <v>601</v>
      </c>
      <c r="T973" s="53" t="s">
        <v>161</v>
      </c>
      <c r="U973" s="12">
        <f t="shared" si="62"/>
        <v>3</v>
      </c>
      <c r="V973" s="12">
        <f t="shared" si="63"/>
        <v>1.5</v>
      </c>
      <c r="W973" s="12">
        <f t="shared" si="64"/>
        <v>1.3333333333333333</v>
      </c>
      <c r="X973" s="12">
        <f t="shared" si="65"/>
        <v>0.44444444444444442</v>
      </c>
      <c r="Y973" s="12">
        <v>6.02</v>
      </c>
      <c r="AA973" s="11"/>
      <c r="AB973" s="31">
        <v>133388</v>
      </c>
      <c r="AC973" s="12" t="s">
        <v>574</v>
      </c>
      <c r="AD973" s="12" t="s">
        <v>297</v>
      </c>
      <c r="AE973" s="12" t="s">
        <v>497</v>
      </c>
      <c r="AF973" s="12" t="s">
        <v>498</v>
      </c>
      <c r="AG973" s="12" t="s">
        <v>417</v>
      </c>
      <c r="AH973" s="12" t="s">
        <v>366</v>
      </c>
      <c r="AI973" s="12" t="s">
        <v>418</v>
      </c>
      <c r="AJ973" s="12" t="s">
        <v>419</v>
      </c>
      <c r="AK973" s="12" t="s">
        <v>368</v>
      </c>
      <c r="AL973" s="12" t="s">
        <v>420</v>
      </c>
      <c r="AM973" s="12" t="s">
        <v>347</v>
      </c>
      <c r="AN973" s="12" t="s">
        <v>499</v>
      </c>
    </row>
    <row r="974" spans="1:40" ht="15" customHeight="1" x14ac:dyDescent="0.25">
      <c r="A974" s="12">
        <v>132770023</v>
      </c>
      <c r="B974" s="15" t="s">
        <v>580</v>
      </c>
      <c r="C974" s="12" t="s">
        <v>583</v>
      </c>
      <c r="D974" s="12" t="s">
        <v>161</v>
      </c>
      <c r="E974" s="12" t="s">
        <v>51</v>
      </c>
      <c r="F974" s="10">
        <v>31</v>
      </c>
      <c r="G974" s="17" t="s">
        <v>297</v>
      </c>
      <c r="H974" s="8" t="s">
        <v>39</v>
      </c>
      <c r="K974" s="12" t="s">
        <v>112</v>
      </c>
      <c r="L974" s="12">
        <v>45.396079999999998</v>
      </c>
      <c r="M974" s="12">
        <v>1.7940560000000001</v>
      </c>
      <c r="N974" s="11">
        <v>41428</v>
      </c>
      <c r="O974" s="6" t="s">
        <v>149</v>
      </c>
      <c r="P974" s="31">
        <v>4</v>
      </c>
      <c r="Q974" s="54" t="s">
        <v>161</v>
      </c>
      <c r="R974" s="15" t="s">
        <v>11</v>
      </c>
      <c r="S974" s="16" t="s">
        <v>601</v>
      </c>
      <c r="T974" s="53" t="s">
        <v>161</v>
      </c>
      <c r="U974" s="12">
        <f t="shared" si="62"/>
        <v>4</v>
      </c>
      <c r="V974" s="12">
        <f t="shared" si="63"/>
        <v>2</v>
      </c>
      <c r="W974" s="12">
        <f t="shared" si="64"/>
        <v>1</v>
      </c>
      <c r="X974" s="12">
        <f t="shared" si="65"/>
        <v>0.25</v>
      </c>
      <c r="Y974" s="12">
        <v>6.02</v>
      </c>
      <c r="AA974" s="11"/>
      <c r="AB974" s="31">
        <v>133388</v>
      </c>
      <c r="AC974" s="12" t="s">
        <v>574</v>
      </c>
      <c r="AD974" s="12" t="s">
        <v>297</v>
      </c>
      <c r="AE974" s="12" t="s">
        <v>497</v>
      </c>
      <c r="AF974" s="12" t="s">
        <v>498</v>
      </c>
      <c r="AG974" s="12" t="s">
        <v>417</v>
      </c>
      <c r="AH974" s="12" t="s">
        <v>366</v>
      </c>
      <c r="AI974" s="12" t="s">
        <v>418</v>
      </c>
      <c r="AJ974" s="12" t="s">
        <v>419</v>
      </c>
      <c r="AK974" s="12" t="s">
        <v>368</v>
      </c>
      <c r="AL974" s="12" t="s">
        <v>420</v>
      </c>
      <c r="AM974" s="12" t="s">
        <v>347</v>
      </c>
      <c r="AN974" s="12" t="s">
        <v>499</v>
      </c>
    </row>
    <row r="975" spans="1:40" ht="15" customHeight="1" x14ac:dyDescent="0.25">
      <c r="A975" s="12">
        <v>132770023</v>
      </c>
      <c r="B975" s="15" t="s">
        <v>580</v>
      </c>
      <c r="C975" s="12" t="s">
        <v>583</v>
      </c>
      <c r="D975" s="12" t="s">
        <v>161</v>
      </c>
      <c r="E975" s="12" t="s">
        <v>51</v>
      </c>
      <c r="F975" s="10">
        <v>31</v>
      </c>
      <c r="G975" s="17" t="s">
        <v>297</v>
      </c>
      <c r="H975" s="8" t="s">
        <v>39</v>
      </c>
      <c r="K975" s="12" t="s">
        <v>112</v>
      </c>
      <c r="L975" s="12">
        <v>45.396079999999998</v>
      </c>
      <c r="M975" s="12">
        <v>1.7940560000000001</v>
      </c>
      <c r="N975" s="11">
        <v>41428</v>
      </c>
      <c r="O975" s="6" t="s">
        <v>56</v>
      </c>
      <c r="P975" s="31">
        <v>4</v>
      </c>
      <c r="Q975" s="54" t="s">
        <v>161</v>
      </c>
      <c r="R975" s="15" t="s">
        <v>11</v>
      </c>
      <c r="S975" s="16" t="s">
        <v>601</v>
      </c>
      <c r="T975" s="53" t="s">
        <v>161</v>
      </c>
      <c r="U975" s="12">
        <f t="shared" si="62"/>
        <v>4</v>
      </c>
      <c r="V975" s="12">
        <f t="shared" si="63"/>
        <v>2</v>
      </c>
      <c r="W975" s="12">
        <f t="shared" si="64"/>
        <v>1</v>
      </c>
      <c r="X975" s="12">
        <f t="shared" si="65"/>
        <v>0.25</v>
      </c>
      <c r="Y975" s="12">
        <v>6.02</v>
      </c>
      <c r="AA975" s="11"/>
      <c r="AB975" s="31">
        <v>133388</v>
      </c>
      <c r="AC975" s="12" t="s">
        <v>574</v>
      </c>
      <c r="AD975" s="12" t="s">
        <v>297</v>
      </c>
      <c r="AE975" s="12" t="s">
        <v>497</v>
      </c>
      <c r="AF975" s="12" t="s">
        <v>498</v>
      </c>
      <c r="AG975" s="12" t="s">
        <v>417</v>
      </c>
      <c r="AH975" s="12" t="s">
        <v>366</v>
      </c>
      <c r="AI975" s="12" t="s">
        <v>418</v>
      </c>
      <c r="AJ975" s="12" t="s">
        <v>419</v>
      </c>
      <c r="AK975" s="12" t="s">
        <v>368</v>
      </c>
      <c r="AL975" s="12" t="s">
        <v>420</v>
      </c>
      <c r="AM975" s="12" t="s">
        <v>347</v>
      </c>
      <c r="AN975" s="12" t="s">
        <v>499</v>
      </c>
    </row>
    <row r="976" spans="1:40" ht="15" customHeight="1" x14ac:dyDescent="0.25">
      <c r="A976" s="12">
        <v>132770023</v>
      </c>
      <c r="B976" s="15" t="s">
        <v>580</v>
      </c>
      <c r="C976" s="12" t="s">
        <v>583</v>
      </c>
      <c r="D976" s="12" t="s">
        <v>161</v>
      </c>
      <c r="E976" s="12" t="s">
        <v>51</v>
      </c>
      <c r="F976" s="10">
        <v>31</v>
      </c>
      <c r="G976" s="17" t="s">
        <v>297</v>
      </c>
      <c r="H976" s="8" t="s">
        <v>39</v>
      </c>
      <c r="K976" s="12" t="s">
        <v>112</v>
      </c>
      <c r="L976" s="12">
        <v>45.396079999999998</v>
      </c>
      <c r="M976" s="12">
        <v>1.7940560000000001</v>
      </c>
      <c r="N976" s="11">
        <v>41428</v>
      </c>
      <c r="O976" s="6" t="s">
        <v>156</v>
      </c>
      <c r="P976" s="31">
        <v>5</v>
      </c>
      <c r="Q976" s="54" t="s">
        <v>161</v>
      </c>
      <c r="R976" s="15" t="s">
        <v>11</v>
      </c>
      <c r="S976" s="16" t="s">
        <v>601</v>
      </c>
      <c r="T976" s="53" t="s">
        <v>161</v>
      </c>
      <c r="U976" s="12">
        <f t="shared" si="62"/>
        <v>5</v>
      </c>
      <c r="V976" s="12">
        <f t="shared" si="63"/>
        <v>2.5</v>
      </c>
      <c r="W976" s="12">
        <f t="shared" si="64"/>
        <v>0.8</v>
      </c>
      <c r="X976" s="12">
        <f t="shared" si="65"/>
        <v>0.16</v>
      </c>
      <c r="Y976" s="12">
        <v>6.02</v>
      </c>
      <c r="AA976" s="11"/>
      <c r="AB976" s="31">
        <v>133388</v>
      </c>
      <c r="AC976" s="12" t="s">
        <v>574</v>
      </c>
      <c r="AD976" s="12" t="s">
        <v>297</v>
      </c>
      <c r="AE976" s="12" t="s">
        <v>497</v>
      </c>
      <c r="AF976" s="12" t="s">
        <v>498</v>
      </c>
      <c r="AG976" s="12" t="s">
        <v>417</v>
      </c>
      <c r="AH976" s="12" t="s">
        <v>366</v>
      </c>
      <c r="AI976" s="12" t="s">
        <v>418</v>
      </c>
      <c r="AJ976" s="12" t="s">
        <v>419</v>
      </c>
      <c r="AK976" s="12" t="s">
        <v>368</v>
      </c>
      <c r="AL976" s="12" t="s">
        <v>420</v>
      </c>
      <c r="AM976" s="12" t="s">
        <v>347</v>
      </c>
      <c r="AN976" s="12" t="s">
        <v>499</v>
      </c>
    </row>
    <row r="977" spans="1:40" ht="15" customHeight="1" x14ac:dyDescent="0.25">
      <c r="A977" s="12">
        <v>132770023</v>
      </c>
      <c r="B977" s="15" t="s">
        <v>580</v>
      </c>
      <c r="C977" s="12" t="s">
        <v>583</v>
      </c>
      <c r="D977" s="12" t="s">
        <v>161</v>
      </c>
      <c r="E977" s="12" t="s">
        <v>51</v>
      </c>
      <c r="F977" s="10">
        <v>31</v>
      </c>
      <c r="G977" s="17" t="s">
        <v>297</v>
      </c>
      <c r="H977" s="8" t="s">
        <v>39</v>
      </c>
      <c r="K977" s="12" t="s">
        <v>112</v>
      </c>
      <c r="L977" s="12">
        <v>45.396079999999998</v>
      </c>
      <c r="M977" s="12">
        <v>1.7940560000000001</v>
      </c>
      <c r="N977" s="11">
        <v>41428</v>
      </c>
      <c r="O977" s="6" t="s">
        <v>12</v>
      </c>
      <c r="P977" s="31">
        <v>8.6</v>
      </c>
      <c r="Q977" s="12">
        <v>1.4</v>
      </c>
      <c r="R977" s="15" t="s">
        <v>11</v>
      </c>
      <c r="S977" s="48" t="s">
        <v>161</v>
      </c>
      <c r="T977" s="53" t="s">
        <v>161</v>
      </c>
      <c r="U977" s="12">
        <f t="shared" si="62"/>
        <v>8.6</v>
      </c>
      <c r="V977" s="12">
        <f t="shared" si="63"/>
        <v>1.4</v>
      </c>
      <c r="W977" s="12">
        <f t="shared" si="64"/>
        <v>4.387755102040817</v>
      </c>
      <c r="X977" s="12">
        <f t="shared" si="65"/>
        <v>0.51020408163265318</v>
      </c>
      <c r="Y977" s="12">
        <v>6.02</v>
      </c>
      <c r="AA977" s="11"/>
      <c r="AB977" s="31">
        <v>133388</v>
      </c>
      <c r="AC977" s="12" t="s">
        <v>574</v>
      </c>
      <c r="AD977" s="12" t="s">
        <v>297</v>
      </c>
      <c r="AE977" s="12" t="s">
        <v>497</v>
      </c>
      <c r="AF977" s="12" t="s">
        <v>498</v>
      </c>
      <c r="AG977" s="12" t="s">
        <v>417</v>
      </c>
      <c r="AH977" s="12" t="s">
        <v>366</v>
      </c>
      <c r="AI977" s="12" t="s">
        <v>418</v>
      </c>
      <c r="AJ977" s="12" t="s">
        <v>419</v>
      </c>
      <c r="AK977" s="12" t="s">
        <v>368</v>
      </c>
      <c r="AL977" s="12" t="s">
        <v>420</v>
      </c>
      <c r="AM977" s="12" t="s">
        <v>347</v>
      </c>
      <c r="AN977" s="12" t="s">
        <v>499</v>
      </c>
    </row>
    <row r="978" spans="1:40" ht="15" customHeight="1" x14ac:dyDescent="0.25">
      <c r="A978" s="12">
        <v>132770023</v>
      </c>
      <c r="B978" s="15" t="s">
        <v>580</v>
      </c>
      <c r="C978" s="12" t="s">
        <v>583</v>
      </c>
      <c r="D978" s="12" t="s">
        <v>161</v>
      </c>
      <c r="E978" s="12" t="s">
        <v>51</v>
      </c>
      <c r="F978" s="10">
        <v>31</v>
      </c>
      <c r="G978" s="17" t="s">
        <v>297</v>
      </c>
      <c r="H978" s="8" t="s">
        <v>39</v>
      </c>
      <c r="K978" s="12" t="s">
        <v>112</v>
      </c>
      <c r="L978" s="12">
        <v>45.396079999999998</v>
      </c>
      <c r="M978" s="12">
        <v>1.7940560000000001</v>
      </c>
      <c r="N978" s="11">
        <v>41428</v>
      </c>
      <c r="O978" s="6" t="s">
        <v>151</v>
      </c>
      <c r="P978" s="31">
        <v>10</v>
      </c>
      <c r="Q978" s="54" t="s">
        <v>161</v>
      </c>
      <c r="R978" s="15" t="s">
        <v>11</v>
      </c>
      <c r="S978" s="16" t="s">
        <v>601</v>
      </c>
      <c r="T978" s="53" t="s">
        <v>161</v>
      </c>
      <c r="U978" s="12">
        <f t="shared" si="62"/>
        <v>10</v>
      </c>
      <c r="V978" s="12">
        <f t="shared" si="63"/>
        <v>5</v>
      </c>
      <c r="W978" s="12">
        <f t="shared" si="64"/>
        <v>0.4</v>
      </c>
      <c r="X978" s="12">
        <f t="shared" si="65"/>
        <v>0.04</v>
      </c>
      <c r="Y978" s="12">
        <v>6.02</v>
      </c>
      <c r="AA978" s="11"/>
      <c r="AB978" s="31">
        <v>133388</v>
      </c>
      <c r="AC978" s="12" t="s">
        <v>574</v>
      </c>
      <c r="AD978" s="12" t="s">
        <v>297</v>
      </c>
      <c r="AE978" s="12" t="s">
        <v>497</v>
      </c>
      <c r="AF978" s="12" t="s">
        <v>498</v>
      </c>
      <c r="AG978" s="12" t="s">
        <v>417</v>
      </c>
      <c r="AH978" s="12" t="s">
        <v>366</v>
      </c>
      <c r="AI978" s="12" t="s">
        <v>418</v>
      </c>
      <c r="AJ978" s="12" t="s">
        <v>419</v>
      </c>
      <c r="AK978" s="12" t="s">
        <v>368</v>
      </c>
      <c r="AL978" s="12" t="s">
        <v>420</v>
      </c>
      <c r="AM978" s="12" t="s">
        <v>347</v>
      </c>
      <c r="AN978" s="12" t="s">
        <v>499</v>
      </c>
    </row>
    <row r="979" spans="1:40" ht="15" customHeight="1" x14ac:dyDescent="0.25">
      <c r="A979" s="12">
        <v>132770023</v>
      </c>
      <c r="B979" s="15" t="s">
        <v>580</v>
      </c>
      <c r="C979" s="12" t="s">
        <v>583</v>
      </c>
      <c r="D979" s="12" t="s">
        <v>161</v>
      </c>
      <c r="E979" s="12" t="s">
        <v>51</v>
      </c>
      <c r="F979" s="10">
        <v>31</v>
      </c>
      <c r="G979" s="17" t="s">
        <v>297</v>
      </c>
      <c r="H979" s="8" t="s">
        <v>39</v>
      </c>
      <c r="K979" s="12" t="s">
        <v>112</v>
      </c>
      <c r="L979" s="12">
        <v>45.396079999999998</v>
      </c>
      <c r="M979" s="12">
        <v>1.7940560000000001</v>
      </c>
      <c r="N979" s="11">
        <v>41428</v>
      </c>
      <c r="O979" s="6" t="s">
        <v>155</v>
      </c>
      <c r="P979" s="31">
        <v>12</v>
      </c>
      <c r="Q979" s="54" t="s">
        <v>161</v>
      </c>
      <c r="R979" s="15" t="s">
        <v>11</v>
      </c>
      <c r="S979" s="16" t="s">
        <v>601</v>
      </c>
      <c r="T979" s="53" t="s">
        <v>161</v>
      </c>
      <c r="U979" s="12">
        <f t="shared" si="62"/>
        <v>12</v>
      </c>
      <c r="V979" s="12">
        <f t="shared" si="63"/>
        <v>6</v>
      </c>
      <c r="W979" s="12">
        <f t="shared" si="64"/>
        <v>0.33333333333333331</v>
      </c>
      <c r="X979" s="12">
        <f t="shared" si="65"/>
        <v>2.7777777777777776E-2</v>
      </c>
      <c r="Y979" s="12">
        <v>6.02</v>
      </c>
      <c r="AA979" s="11"/>
      <c r="AB979" s="31">
        <v>133388</v>
      </c>
      <c r="AC979" s="12" t="s">
        <v>574</v>
      </c>
      <c r="AD979" s="12" t="s">
        <v>297</v>
      </c>
      <c r="AE979" s="12" t="s">
        <v>497</v>
      </c>
      <c r="AF979" s="12" t="s">
        <v>498</v>
      </c>
      <c r="AG979" s="12" t="s">
        <v>417</v>
      </c>
      <c r="AH979" s="12" t="s">
        <v>366</v>
      </c>
      <c r="AI979" s="12" t="s">
        <v>418</v>
      </c>
      <c r="AJ979" s="12" t="s">
        <v>419</v>
      </c>
      <c r="AK979" s="12" t="s">
        <v>368</v>
      </c>
      <c r="AL979" s="12" t="s">
        <v>420</v>
      </c>
      <c r="AM979" s="12" t="s">
        <v>347</v>
      </c>
      <c r="AN979" s="12" t="s">
        <v>499</v>
      </c>
    </row>
    <row r="980" spans="1:40" ht="15" customHeight="1" x14ac:dyDescent="0.25">
      <c r="A980" s="12">
        <v>132770023</v>
      </c>
      <c r="B980" s="15" t="s">
        <v>580</v>
      </c>
      <c r="C980" s="12" t="s">
        <v>583</v>
      </c>
      <c r="D980" s="12" t="s">
        <v>161</v>
      </c>
      <c r="E980" s="12" t="s">
        <v>51</v>
      </c>
      <c r="F980" s="10">
        <v>31</v>
      </c>
      <c r="G980" s="17" t="s">
        <v>297</v>
      </c>
      <c r="H980" s="8" t="s">
        <v>39</v>
      </c>
      <c r="K980" s="12" t="s">
        <v>112</v>
      </c>
      <c r="L980" s="12">
        <v>45.396079999999998</v>
      </c>
      <c r="M980" s="12">
        <v>1.7940560000000001</v>
      </c>
      <c r="N980" s="11">
        <v>41428</v>
      </c>
      <c r="O980" s="6" t="s">
        <v>21</v>
      </c>
      <c r="P980" s="31">
        <v>14.6</v>
      </c>
      <c r="Q980" s="12">
        <v>2.2000000000000002</v>
      </c>
      <c r="R980" s="15" t="s">
        <v>11</v>
      </c>
      <c r="S980" s="48" t="s">
        <v>161</v>
      </c>
      <c r="T980" s="53" t="s">
        <v>161</v>
      </c>
      <c r="U980" s="12">
        <f t="shared" si="62"/>
        <v>14.6</v>
      </c>
      <c r="V980" s="12">
        <f t="shared" si="63"/>
        <v>2.2000000000000002</v>
      </c>
      <c r="W980" s="12">
        <f t="shared" si="64"/>
        <v>3.0165289256198342</v>
      </c>
      <c r="X980" s="12">
        <f t="shared" si="65"/>
        <v>0.20661157024793386</v>
      </c>
      <c r="Y980" s="12">
        <v>6.02</v>
      </c>
      <c r="AA980" s="11"/>
      <c r="AB980" s="31">
        <v>133388</v>
      </c>
      <c r="AC980" s="12" t="s">
        <v>574</v>
      </c>
      <c r="AD980" s="12" t="s">
        <v>297</v>
      </c>
      <c r="AE980" s="12" t="s">
        <v>497</v>
      </c>
      <c r="AF980" s="12" t="s">
        <v>498</v>
      </c>
      <c r="AG980" s="12" t="s">
        <v>417</v>
      </c>
      <c r="AH980" s="12" t="s">
        <v>366</v>
      </c>
      <c r="AI980" s="12" t="s">
        <v>418</v>
      </c>
      <c r="AJ980" s="12" t="s">
        <v>419</v>
      </c>
      <c r="AK980" s="12" t="s">
        <v>368</v>
      </c>
      <c r="AL980" s="12" t="s">
        <v>420</v>
      </c>
      <c r="AM980" s="12" t="s">
        <v>347</v>
      </c>
      <c r="AN980" s="12" t="s">
        <v>499</v>
      </c>
    </row>
    <row r="981" spans="1:40" ht="15" customHeight="1" x14ac:dyDescent="0.25">
      <c r="A981" s="12">
        <v>132770023</v>
      </c>
      <c r="B981" s="15" t="s">
        <v>580</v>
      </c>
      <c r="C981" s="12" t="s">
        <v>583</v>
      </c>
      <c r="D981" s="12" t="s">
        <v>161</v>
      </c>
      <c r="E981" s="12" t="s">
        <v>51</v>
      </c>
      <c r="F981" s="10">
        <v>31</v>
      </c>
      <c r="G981" s="17" t="s">
        <v>297</v>
      </c>
      <c r="H981" s="8" t="s">
        <v>39</v>
      </c>
      <c r="K981" s="12" t="s">
        <v>112</v>
      </c>
      <c r="L981" s="12">
        <v>45.396079999999998</v>
      </c>
      <c r="M981" s="12">
        <v>1.7940560000000001</v>
      </c>
      <c r="N981" s="11">
        <v>41428</v>
      </c>
      <c r="O981" s="6" t="s">
        <v>154</v>
      </c>
      <c r="P981" s="31">
        <v>22</v>
      </c>
      <c r="Q981" s="54" t="s">
        <v>161</v>
      </c>
      <c r="R981" s="15" t="s">
        <v>11</v>
      </c>
      <c r="S981" s="16" t="s">
        <v>601</v>
      </c>
      <c r="T981" s="53" t="s">
        <v>161</v>
      </c>
      <c r="U981" s="12">
        <f t="shared" si="62"/>
        <v>22</v>
      </c>
      <c r="V981" s="12">
        <f t="shared" si="63"/>
        <v>11</v>
      </c>
      <c r="W981" s="12">
        <f t="shared" si="64"/>
        <v>0.18181818181818182</v>
      </c>
      <c r="X981" s="12">
        <f t="shared" si="65"/>
        <v>8.2644628099173556E-3</v>
      </c>
      <c r="Y981" s="12">
        <v>6.02</v>
      </c>
      <c r="AA981" s="11"/>
      <c r="AB981" s="31">
        <v>133388</v>
      </c>
      <c r="AC981" s="12" t="s">
        <v>574</v>
      </c>
      <c r="AD981" s="12" t="s">
        <v>297</v>
      </c>
      <c r="AE981" s="12" t="s">
        <v>497</v>
      </c>
      <c r="AF981" s="12" t="s">
        <v>498</v>
      </c>
      <c r="AG981" s="12" t="s">
        <v>417</v>
      </c>
      <c r="AH981" s="12" t="s">
        <v>366</v>
      </c>
      <c r="AI981" s="12" t="s">
        <v>418</v>
      </c>
      <c r="AJ981" s="12" t="s">
        <v>419</v>
      </c>
      <c r="AK981" s="12" t="s">
        <v>368</v>
      </c>
      <c r="AL981" s="12" t="s">
        <v>420</v>
      </c>
      <c r="AM981" s="12" t="s">
        <v>347</v>
      </c>
      <c r="AN981" s="12" t="s">
        <v>499</v>
      </c>
    </row>
    <row r="982" spans="1:40" ht="15" customHeight="1" x14ac:dyDescent="0.25">
      <c r="A982" s="12">
        <v>132770023</v>
      </c>
      <c r="B982" s="15" t="s">
        <v>580</v>
      </c>
      <c r="C982" s="12" t="s">
        <v>583</v>
      </c>
      <c r="D982" s="12" t="s">
        <v>161</v>
      </c>
      <c r="E982" s="12" t="s">
        <v>51</v>
      </c>
      <c r="F982" s="10">
        <v>31</v>
      </c>
      <c r="G982" s="17" t="s">
        <v>297</v>
      </c>
      <c r="H982" s="8" t="s">
        <v>39</v>
      </c>
      <c r="K982" s="12" t="s">
        <v>112</v>
      </c>
      <c r="L982" s="12">
        <v>45.396079999999998</v>
      </c>
      <c r="M982" s="12">
        <v>1.7940560000000001</v>
      </c>
      <c r="N982" s="11">
        <v>41428</v>
      </c>
      <c r="O982" s="6" t="s">
        <v>19</v>
      </c>
      <c r="P982" s="31">
        <v>47</v>
      </c>
      <c r="Q982" s="12">
        <v>5</v>
      </c>
      <c r="R982" s="15" t="s">
        <v>11</v>
      </c>
      <c r="S982" s="48" t="s">
        <v>161</v>
      </c>
      <c r="T982" s="53" t="s">
        <v>161</v>
      </c>
      <c r="U982" s="12">
        <f t="shared" si="62"/>
        <v>47</v>
      </c>
      <c r="V982" s="12">
        <f t="shared" si="63"/>
        <v>5</v>
      </c>
      <c r="W982" s="12">
        <f t="shared" si="64"/>
        <v>1.88</v>
      </c>
      <c r="X982" s="12">
        <f t="shared" si="65"/>
        <v>0.04</v>
      </c>
      <c r="Y982" s="12">
        <v>6.02</v>
      </c>
      <c r="AA982" s="11"/>
      <c r="AB982" s="31">
        <v>133388</v>
      </c>
      <c r="AC982" s="12" t="s">
        <v>574</v>
      </c>
      <c r="AD982" s="12" t="s">
        <v>297</v>
      </c>
      <c r="AE982" s="12" t="s">
        <v>497</v>
      </c>
      <c r="AF982" s="12" t="s">
        <v>498</v>
      </c>
      <c r="AG982" s="12" t="s">
        <v>417</v>
      </c>
      <c r="AH982" s="12" t="s">
        <v>366</v>
      </c>
      <c r="AI982" s="12" t="s">
        <v>418</v>
      </c>
      <c r="AJ982" s="12" t="s">
        <v>419</v>
      </c>
      <c r="AK982" s="12" t="s">
        <v>368</v>
      </c>
      <c r="AL982" s="12" t="s">
        <v>420</v>
      </c>
      <c r="AM982" s="12" t="s">
        <v>347</v>
      </c>
      <c r="AN982" s="12" t="s">
        <v>499</v>
      </c>
    </row>
    <row r="983" spans="1:40" ht="15" customHeight="1" x14ac:dyDescent="0.25">
      <c r="A983" s="12">
        <v>132770023</v>
      </c>
      <c r="B983" s="15" t="s">
        <v>580</v>
      </c>
      <c r="C983" s="12" t="s">
        <v>583</v>
      </c>
      <c r="D983" s="12" t="s">
        <v>161</v>
      </c>
      <c r="E983" s="12" t="s">
        <v>51</v>
      </c>
      <c r="F983" s="10">
        <v>31</v>
      </c>
      <c r="G983" s="17" t="s">
        <v>297</v>
      </c>
      <c r="H983" s="8" t="s">
        <v>39</v>
      </c>
      <c r="K983" s="12" t="s">
        <v>112</v>
      </c>
      <c r="L983" s="12">
        <v>45.396079999999998</v>
      </c>
      <c r="M983" s="12">
        <v>1.7940560000000001</v>
      </c>
      <c r="N983" s="11">
        <v>41428</v>
      </c>
      <c r="O983" s="6" t="s">
        <v>18</v>
      </c>
      <c r="P983" s="31">
        <v>48</v>
      </c>
      <c r="Q983" s="12">
        <v>8</v>
      </c>
      <c r="R983" s="15" t="s">
        <v>11</v>
      </c>
      <c r="S983" s="48" t="s">
        <v>161</v>
      </c>
      <c r="T983" s="53" t="s">
        <v>161</v>
      </c>
      <c r="U983" s="12">
        <f t="shared" si="62"/>
        <v>48</v>
      </c>
      <c r="V983" s="12">
        <f t="shared" si="63"/>
        <v>8</v>
      </c>
      <c r="W983" s="12">
        <f t="shared" si="64"/>
        <v>0.75</v>
      </c>
      <c r="X983" s="12">
        <f t="shared" si="65"/>
        <v>1.5625E-2</v>
      </c>
      <c r="Y983" s="12">
        <v>6.02</v>
      </c>
      <c r="AA983" s="11"/>
      <c r="AB983" s="31">
        <v>133388</v>
      </c>
      <c r="AC983" s="12" t="s">
        <v>574</v>
      </c>
      <c r="AD983" s="12" t="s">
        <v>297</v>
      </c>
      <c r="AE983" s="12" t="s">
        <v>497</v>
      </c>
      <c r="AF983" s="12" t="s">
        <v>498</v>
      </c>
      <c r="AG983" s="12" t="s">
        <v>417</v>
      </c>
      <c r="AH983" s="12" t="s">
        <v>366</v>
      </c>
      <c r="AI983" s="12" t="s">
        <v>418</v>
      </c>
      <c r="AJ983" s="12" t="s">
        <v>419</v>
      </c>
      <c r="AK983" s="12" t="s">
        <v>368</v>
      </c>
      <c r="AL983" s="12" t="s">
        <v>420</v>
      </c>
      <c r="AM983" s="12" t="s">
        <v>347</v>
      </c>
      <c r="AN983" s="12" t="s">
        <v>499</v>
      </c>
    </row>
    <row r="984" spans="1:40" ht="15" customHeight="1" x14ac:dyDescent="0.25">
      <c r="A984" s="12">
        <v>132770023</v>
      </c>
      <c r="B984" s="15" t="s">
        <v>580</v>
      </c>
      <c r="C984" s="12" t="s">
        <v>583</v>
      </c>
      <c r="D984" s="12" t="s">
        <v>161</v>
      </c>
      <c r="E984" s="12" t="s">
        <v>51</v>
      </c>
      <c r="F984" s="10">
        <v>31</v>
      </c>
      <c r="G984" s="17" t="s">
        <v>297</v>
      </c>
      <c r="H984" s="8" t="s">
        <v>39</v>
      </c>
      <c r="K984" s="12" t="s">
        <v>112</v>
      </c>
      <c r="L984" s="12">
        <v>45.396079999999998</v>
      </c>
      <c r="M984" s="12">
        <v>1.7940560000000001</v>
      </c>
      <c r="N984" s="11">
        <v>41428</v>
      </c>
      <c r="O984" s="6" t="s">
        <v>20</v>
      </c>
      <c r="P984" s="31">
        <v>50</v>
      </c>
      <c r="Q984" s="12">
        <v>13</v>
      </c>
      <c r="R984" s="15" t="s">
        <v>11</v>
      </c>
      <c r="S984" s="48" t="s">
        <v>161</v>
      </c>
      <c r="T984" s="53" t="s">
        <v>161</v>
      </c>
      <c r="U984" s="12">
        <f t="shared" si="62"/>
        <v>50</v>
      </c>
      <c r="V984" s="12">
        <f t="shared" si="63"/>
        <v>13</v>
      </c>
      <c r="W984" s="12">
        <f t="shared" si="64"/>
        <v>0.29585798816568049</v>
      </c>
      <c r="X984" s="12">
        <f t="shared" si="65"/>
        <v>5.9171597633136093E-3</v>
      </c>
      <c r="Y984" s="12">
        <v>6.02</v>
      </c>
      <c r="AA984" s="11"/>
      <c r="AB984" s="31">
        <v>133388</v>
      </c>
      <c r="AC984" s="12" t="s">
        <v>574</v>
      </c>
      <c r="AD984" s="12" t="s">
        <v>297</v>
      </c>
      <c r="AE984" s="12" t="s">
        <v>497</v>
      </c>
      <c r="AF984" s="12" t="s">
        <v>498</v>
      </c>
      <c r="AG984" s="12" t="s">
        <v>417</v>
      </c>
      <c r="AH984" s="12" t="s">
        <v>366</v>
      </c>
      <c r="AI984" s="12" t="s">
        <v>418</v>
      </c>
      <c r="AJ984" s="12" t="s">
        <v>419</v>
      </c>
      <c r="AK984" s="12" t="s">
        <v>368</v>
      </c>
      <c r="AL984" s="12" t="s">
        <v>420</v>
      </c>
      <c r="AM984" s="12" t="s">
        <v>347</v>
      </c>
      <c r="AN984" s="12" t="s">
        <v>499</v>
      </c>
    </row>
    <row r="985" spans="1:40" ht="15" customHeight="1" x14ac:dyDescent="0.25">
      <c r="A985" s="12">
        <v>132770023</v>
      </c>
      <c r="B985" s="15" t="s">
        <v>580</v>
      </c>
      <c r="C985" s="12" t="s">
        <v>583</v>
      </c>
      <c r="D985" s="12" t="s">
        <v>161</v>
      </c>
      <c r="E985" s="12" t="s">
        <v>51</v>
      </c>
      <c r="F985" s="10">
        <v>31</v>
      </c>
      <c r="G985" s="17" t="s">
        <v>297</v>
      </c>
      <c r="H985" s="8" t="s">
        <v>39</v>
      </c>
      <c r="K985" s="12" t="s">
        <v>112</v>
      </c>
      <c r="L985" s="12">
        <v>45.396079999999998</v>
      </c>
      <c r="M985" s="12">
        <v>1.7940560000000001</v>
      </c>
      <c r="N985" s="11">
        <v>41428</v>
      </c>
      <c r="O985" s="6" t="s">
        <v>157</v>
      </c>
      <c r="P985" s="31">
        <v>66</v>
      </c>
      <c r="Q985" s="12">
        <v>10</v>
      </c>
      <c r="R985" s="15" t="s">
        <v>11</v>
      </c>
      <c r="S985" s="48" t="s">
        <v>161</v>
      </c>
      <c r="T985" s="53" t="s">
        <v>161</v>
      </c>
      <c r="U985" s="12">
        <f t="shared" si="62"/>
        <v>66</v>
      </c>
      <c r="V985" s="12">
        <f t="shared" si="63"/>
        <v>10</v>
      </c>
      <c r="W985" s="12">
        <f t="shared" si="64"/>
        <v>0.66</v>
      </c>
      <c r="X985" s="12">
        <f t="shared" si="65"/>
        <v>0.01</v>
      </c>
      <c r="Y985" s="12">
        <v>6.02</v>
      </c>
      <c r="AA985" s="11"/>
      <c r="AB985" s="31">
        <v>133388</v>
      </c>
      <c r="AC985" s="12" t="s">
        <v>574</v>
      </c>
      <c r="AD985" s="12" t="s">
        <v>297</v>
      </c>
      <c r="AE985" s="12" t="s">
        <v>497</v>
      </c>
      <c r="AF985" s="12" t="s">
        <v>498</v>
      </c>
      <c r="AG985" s="12" t="s">
        <v>417</v>
      </c>
      <c r="AH985" s="12" t="s">
        <v>366</v>
      </c>
      <c r="AI985" s="12" t="s">
        <v>418</v>
      </c>
      <c r="AJ985" s="12" t="s">
        <v>419</v>
      </c>
      <c r="AK985" s="12" t="s">
        <v>368</v>
      </c>
      <c r="AL985" s="12" t="s">
        <v>420</v>
      </c>
      <c r="AM985" s="12" t="s">
        <v>347</v>
      </c>
      <c r="AN985" s="12" t="s">
        <v>499</v>
      </c>
    </row>
    <row r="986" spans="1:40" ht="15" customHeight="1" x14ac:dyDescent="0.25">
      <c r="A986" s="12">
        <v>132770023</v>
      </c>
      <c r="B986" s="15" t="s">
        <v>580</v>
      </c>
      <c r="C986" s="12" t="s">
        <v>583</v>
      </c>
      <c r="D986" s="12" t="s">
        <v>161</v>
      </c>
      <c r="E986" s="12" t="s">
        <v>51</v>
      </c>
      <c r="F986" s="10">
        <v>31</v>
      </c>
      <c r="G986" s="17" t="s">
        <v>297</v>
      </c>
      <c r="H986" s="8" t="s">
        <v>39</v>
      </c>
      <c r="K986" s="12" t="s">
        <v>112</v>
      </c>
      <c r="L986" s="12">
        <v>45.396079999999998</v>
      </c>
      <c r="M986" s="12">
        <v>1.7940560000000001</v>
      </c>
      <c r="N986" s="11">
        <v>41428</v>
      </c>
      <c r="O986" s="6" t="s">
        <v>54</v>
      </c>
      <c r="P986" s="31">
        <v>130</v>
      </c>
      <c r="Q986" s="54" t="s">
        <v>161</v>
      </c>
      <c r="R986" s="15" t="s">
        <v>11</v>
      </c>
      <c r="S986" s="16" t="s">
        <v>601</v>
      </c>
      <c r="T986" s="53" t="s">
        <v>161</v>
      </c>
      <c r="U986" s="12">
        <f t="shared" si="62"/>
        <v>130</v>
      </c>
      <c r="V986" s="12">
        <f t="shared" si="63"/>
        <v>65</v>
      </c>
      <c r="W986" s="12">
        <f t="shared" si="64"/>
        <v>3.0769230769230771E-2</v>
      </c>
      <c r="X986" s="12">
        <f t="shared" si="65"/>
        <v>2.3668639053254438E-4</v>
      </c>
      <c r="Y986" s="12">
        <v>6.02</v>
      </c>
      <c r="AA986" s="11"/>
      <c r="AB986" s="31">
        <v>133388</v>
      </c>
      <c r="AC986" s="12" t="s">
        <v>574</v>
      </c>
      <c r="AD986" s="12" t="s">
        <v>297</v>
      </c>
      <c r="AE986" s="12" t="s">
        <v>497</v>
      </c>
      <c r="AF986" s="12" t="s">
        <v>498</v>
      </c>
      <c r="AG986" s="12" t="s">
        <v>417</v>
      </c>
      <c r="AH986" s="12" t="s">
        <v>366</v>
      </c>
      <c r="AI986" s="12" t="s">
        <v>418</v>
      </c>
      <c r="AJ986" s="12" t="s">
        <v>419</v>
      </c>
      <c r="AK986" s="12" t="s">
        <v>368</v>
      </c>
      <c r="AL986" s="12" t="s">
        <v>420</v>
      </c>
      <c r="AM986" s="12" t="s">
        <v>347</v>
      </c>
      <c r="AN986" s="12" t="s">
        <v>499</v>
      </c>
    </row>
    <row r="987" spans="1:40" ht="15" customHeight="1" x14ac:dyDescent="0.25">
      <c r="A987" s="12">
        <v>132770023</v>
      </c>
      <c r="B987" s="15" t="s">
        <v>580</v>
      </c>
      <c r="C987" s="12" t="s">
        <v>583</v>
      </c>
      <c r="D987" s="12" t="s">
        <v>161</v>
      </c>
      <c r="E987" s="12" t="s">
        <v>51</v>
      </c>
      <c r="F987" s="10">
        <v>31</v>
      </c>
      <c r="G987" s="17" t="s">
        <v>297</v>
      </c>
      <c r="H987" s="8" t="s">
        <v>39</v>
      </c>
      <c r="K987" s="12" t="s">
        <v>112</v>
      </c>
      <c r="L987" s="12">
        <v>45.396079999999998</v>
      </c>
      <c r="M987" s="12">
        <v>1.7940560000000001</v>
      </c>
      <c r="N987" s="11">
        <v>41428</v>
      </c>
      <c r="O987" s="6" t="s">
        <v>159</v>
      </c>
      <c r="P987" s="31">
        <v>131</v>
      </c>
      <c r="Q987" s="12">
        <v>16</v>
      </c>
      <c r="R987" s="15" t="s">
        <v>11</v>
      </c>
      <c r="S987" s="48" t="s">
        <v>161</v>
      </c>
      <c r="T987" s="53" t="s">
        <v>161</v>
      </c>
      <c r="U987" s="12">
        <f t="shared" si="62"/>
        <v>131</v>
      </c>
      <c r="V987" s="12">
        <f t="shared" si="63"/>
        <v>16</v>
      </c>
      <c r="W987" s="12">
        <f t="shared" si="64"/>
        <v>0.51171875</v>
      </c>
      <c r="X987" s="12">
        <f t="shared" si="65"/>
        <v>3.90625E-3</v>
      </c>
      <c r="Y987" s="12">
        <v>6.02</v>
      </c>
      <c r="AA987" s="11"/>
      <c r="AB987" s="31">
        <v>133388</v>
      </c>
      <c r="AC987" s="12" t="s">
        <v>574</v>
      </c>
      <c r="AD987" s="12" t="s">
        <v>297</v>
      </c>
      <c r="AE987" s="12" t="s">
        <v>497</v>
      </c>
      <c r="AF987" s="12" t="s">
        <v>498</v>
      </c>
      <c r="AG987" s="12" t="s">
        <v>417</v>
      </c>
      <c r="AH987" s="12" t="s">
        <v>366</v>
      </c>
      <c r="AI987" s="12" t="s">
        <v>418</v>
      </c>
      <c r="AJ987" s="12" t="s">
        <v>419</v>
      </c>
      <c r="AK987" s="12" t="s">
        <v>368</v>
      </c>
      <c r="AL987" s="12" t="s">
        <v>420</v>
      </c>
      <c r="AM987" s="12" t="s">
        <v>347</v>
      </c>
      <c r="AN987" s="12" t="s">
        <v>499</v>
      </c>
    </row>
    <row r="988" spans="1:40" ht="15" customHeight="1" x14ac:dyDescent="0.25">
      <c r="A988" s="12">
        <v>132770023</v>
      </c>
      <c r="B988" s="15" t="s">
        <v>580</v>
      </c>
      <c r="C988" s="12" t="s">
        <v>583</v>
      </c>
      <c r="D988" s="12" t="s">
        <v>161</v>
      </c>
      <c r="E988" s="12" t="s">
        <v>51</v>
      </c>
      <c r="F988" s="10">
        <v>31</v>
      </c>
      <c r="G988" s="17" t="s">
        <v>297</v>
      </c>
      <c r="H988" s="8" t="s">
        <v>39</v>
      </c>
      <c r="K988" s="12" t="s">
        <v>112</v>
      </c>
      <c r="L988" s="12">
        <v>45.396079999999998</v>
      </c>
      <c r="M988" s="12">
        <v>1.7940560000000001</v>
      </c>
      <c r="N988" s="11">
        <v>41428</v>
      </c>
      <c r="O988" s="6" t="s">
        <v>15</v>
      </c>
      <c r="P988" s="31">
        <v>137</v>
      </c>
      <c r="Q988" s="12">
        <v>14</v>
      </c>
      <c r="R988" s="15" t="s">
        <v>11</v>
      </c>
      <c r="S988" s="48" t="s">
        <v>161</v>
      </c>
      <c r="T988" s="53" t="s">
        <v>161</v>
      </c>
      <c r="U988" s="12">
        <f t="shared" si="62"/>
        <v>137</v>
      </c>
      <c r="V988" s="12">
        <f t="shared" si="63"/>
        <v>14</v>
      </c>
      <c r="W988" s="12">
        <f t="shared" si="64"/>
        <v>0.69897959183673475</v>
      </c>
      <c r="X988" s="12">
        <f t="shared" si="65"/>
        <v>5.1020408163265302E-3</v>
      </c>
      <c r="Y988" s="12">
        <v>6.02</v>
      </c>
      <c r="AA988" s="11"/>
      <c r="AB988" s="31">
        <v>133388</v>
      </c>
      <c r="AC988" s="12" t="s">
        <v>574</v>
      </c>
      <c r="AD988" s="12" t="s">
        <v>297</v>
      </c>
      <c r="AE988" s="12" t="s">
        <v>497</v>
      </c>
      <c r="AF988" s="12" t="s">
        <v>498</v>
      </c>
      <c r="AG988" s="12" t="s">
        <v>417</v>
      </c>
      <c r="AH988" s="12" t="s">
        <v>366</v>
      </c>
      <c r="AI988" s="12" t="s">
        <v>418</v>
      </c>
      <c r="AJ988" s="12" t="s">
        <v>419</v>
      </c>
      <c r="AK988" s="12" t="s">
        <v>368</v>
      </c>
      <c r="AL988" s="12" t="s">
        <v>420</v>
      </c>
      <c r="AM988" s="12" t="s">
        <v>347</v>
      </c>
      <c r="AN988" s="12" t="s">
        <v>499</v>
      </c>
    </row>
    <row r="989" spans="1:40" ht="15" customHeight="1" x14ac:dyDescent="0.25">
      <c r="A989" s="12">
        <v>132770023</v>
      </c>
      <c r="B989" s="15" t="s">
        <v>580</v>
      </c>
      <c r="C989" s="12" t="s">
        <v>583</v>
      </c>
      <c r="D989" s="12" t="s">
        <v>161</v>
      </c>
      <c r="E989" s="12" t="s">
        <v>51</v>
      </c>
      <c r="F989" s="10">
        <v>31</v>
      </c>
      <c r="G989" s="17" t="s">
        <v>297</v>
      </c>
      <c r="H989" s="8" t="s">
        <v>39</v>
      </c>
      <c r="K989" s="12" t="s">
        <v>112</v>
      </c>
      <c r="L989" s="12">
        <v>45.396079999999998</v>
      </c>
      <c r="M989" s="12">
        <v>1.7940560000000001</v>
      </c>
      <c r="N989" s="11">
        <v>41428</v>
      </c>
      <c r="O989" s="6" t="s">
        <v>17</v>
      </c>
      <c r="P989" s="31">
        <v>140</v>
      </c>
      <c r="Q989" s="12">
        <v>16</v>
      </c>
      <c r="R989" s="15" t="s">
        <v>11</v>
      </c>
      <c r="S989" s="48" t="s">
        <v>161</v>
      </c>
      <c r="T989" s="53" t="s">
        <v>161</v>
      </c>
      <c r="U989" s="12">
        <f t="shared" si="62"/>
        <v>140</v>
      </c>
      <c r="V989" s="12">
        <f t="shared" si="63"/>
        <v>16</v>
      </c>
      <c r="W989" s="12">
        <f t="shared" si="64"/>
        <v>0.546875</v>
      </c>
      <c r="X989" s="12">
        <f t="shared" si="65"/>
        <v>3.90625E-3</v>
      </c>
      <c r="Y989" s="12">
        <v>6.02</v>
      </c>
      <c r="AA989" s="11"/>
      <c r="AB989" s="31">
        <v>133388</v>
      </c>
      <c r="AC989" s="12" t="s">
        <v>574</v>
      </c>
      <c r="AD989" s="12" t="s">
        <v>297</v>
      </c>
      <c r="AE989" s="12" t="s">
        <v>497</v>
      </c>
      <c r="AF989" s="12" t="s">
        <v>498</v>
      </c>
      <c r="AG989" s="12" t="s">
        <v>417</v>
      </c>
      <c r="AH989" s="12" t="s">
        <v>366</v>
      </c>
      <c r="AI989" s="12" t="s">
        <v>418</v>
      </c>
      <c r="AJ989" s="12" t="s">
        <v>419</v>
      </c>
      <c r="AK989" s="12" t="s">
        <v>368</v>
      </c>
      <c r="AL989" s="12" t="s">
        <v>420</v>
      </c>
      <c r="AM989" s="12" t="s">
        <v>347</v>
      </c>
      <c r="AN989" s="12" t="s">
        <v>499</v>
      </c>
    </row>
    <row r="990" spans="1:40" ht="15" customHeight="1" x14ac:dyDescent="0.25">
      <c r="A990" s="12">
        <v>132770023</v>
      </c>
      <c r="B990" s="15" t="s">
        <v>580</v>
      </c>
      <c r="C990" s="12" t="s">
        <v>583</v>
      </c>
      <c r="D990" s="12" t="s">
        <v>161</v>
      </c>
      <c r="E990" s="12" t="s">
        <v>51</v>
      </c>
      <c r="F990" s="10">
        <v>31</v>
      </c>
      <c r="G990" s="17" t="s">
        <v>297</v>
      </c>
      <c r="H990" s="8" t="s">
        <v>39</v>
      </c>
      <c r="K990" s="12" t="s">
        <v>112</v>
      </c>
      <c r="L990" s="12">
        <v>45.396079999999998</v>
      </c>
      <c r="M990" s="12">
        <v>1.7940560000000001</v>
      </c>
      <c r="N990" s="11">
        <v>41428</v>
      </c>
      <c r="O990" s="6" t="s">
        <v>158</v>
      </c>
      <c r="P990" s="31">
        <v>190</v>
      </c>
      <c r="Q990" s="54" t="s">
        <v>161</v>
      </c>
      <c r="R990" s="15" t="s">
        <v>11</v>
      </c>
      <c r="S990" s="16" t="s">
        <v>601</v>
      </c>
      <c r="T990" s="53" t="s">
        <v>161</v>
      </c>
      <c r="U990" s="12">
        <f t="shared" si="62"/>
        <v>190</v>
      </c>
      <c r="V990" s="12">
        <f t="shared" si="63"/>
        <v>95</v>
      </c>
      <c r="W990" s="12">
        <f t="shared" si="64"/>
        <v>2.1052631578947368E-2</v>
      </c>
      <c r="X990" s="12">
        <f t="shared" si="65"/>
        <v>1.1080332409972299E-4</v>
      </c>
      <c r="Y990" s="12">
        <v>6.02</v>
      </c>
      <c r="AA990" s="11"/>
      <c r="AB990" s="31">
        <v>133388</v>
      </c>
      <c r="AC990" s="12" t="s">
        <v>574</v>
      </c>
      <c r="AD990" s="12" t="s">
        <v>297</v>
      </c>
      <c r="AE990" s="12" t="s">
        <v>497</v>
      </c>
      <c r="AF990" s="12" t="s">
        <v>498</v>
      </c>
      <c r="AG990" s="12" t="s">
        <v>417</v>
      </c>
      <c r="AH990" s="12" t="s">
        <v>366</v>
      </c>
      <c r="AI990" s="12" t="s">
        <v>418</v>
      </c>
      <c r="AJ990" s="12" t="s">
        <v>419</v>
      </c>
      <c r="AK990" s="12" t="s">
        <v>368</v>
      </c>
      <c r="AL990" s="12" t="s">
        <v>420</v>
      </c>
      <c r="AM990" s="12" t="s">
        <v>347</v>
      </c>
      <c r="AN990" s="12" t="s">
        <v>499</v>
      </c>
    </row>
    <row r="991" spans="1:40" ht="15" customHeight="1" x14ac:dyDescent="0.25">
      <c r="A991" s="12">
        <v>132770023</v>
      </c>
      <c r="B991" s="15" t="s">
        <v>580</v>
      </c>
      <c r="C991" s="12" t="s">
        <v>583</v>
      </c>
      <c r="D991" s="12" t="s">
        <v>161</v>
      </c>
      <c r="E991" s="12" t="s">
        <v>51</v>
      </c>
      <c r="F991" s="10">
        <v>31</v>
      </c>
      <c r="G991" s="17" t="s">
        <v>297</v>
      </c>
      <c r="H991" s="8" t="s">
        <v>39</v>
      </c>
      <c r="K991" s="12" t="s">
        <v>112</v>
      </c>
      <c r="L991" s="12">
        <v>45.396079999999998</v>
      </c>
      <c r="M991" s="12">
        <v>1.7940560000000001</v>
      </c>
      <c r="N991" s="11">
        <v>41428</v>
      </c>
      <c r="O991" s="6" t="s">
        <v>16</v>
      </c>
      <c r="P991" s="31">
        <v>400</v>
      </c>
      <c r="Q991" s="54" t="s">
        <v>161</v>
      </c>
      <c r="R991" s="15" t="s">
        <v>11</v>
      </c>
      <c r="S991" s="16" t="s">
        <v>601</v>
      </c>
      <c r="T991" s="53" t="s">
        <v>161</v>
      </c>
      <c r="U991" s="12">
        <f t="shared" si="62"/>
        <v>400</v>
      </c>
      <c r="V991" s="12">
        <f t="shared" si="63"/>
        <v>200</v>
      </c>
      <c r="W991" s="12">
        <f t="shared" si="64"/>
        <v>0.01</v>
      </c>
      <c r="X991" s="12">
        <f t="shared" si="65"/>
        <v>2.5000000000000001E-5</v>
      </c>
      <c r="Y991" s="12">
        <v>6.02</v>
      </c>
      <c r="AA991" s="11"/>
      <c r="AB991" s="31">
        <v>133388</v>
      </c>
      <c r="AC991" s="12" t="s">
        <v>574</v>
      </c>
      <c r="AD991" s="12" t="s">
        <v>297</v>
      </c>
      <c r="AE991" s="12" t="s">
        <v>497</v>
      </c>
      <c r="AF991" s="12" t="s">
        <v>498</v>
      </c>
      <c r="AG991" s="12" t="s">
        <v>417</v>
      </c>
      <c r="AH991" s="12" t="s">
        <v>366</v>
      </c>
      <c r="AI991" s="12" t="s">
        <v>418</v>
      </c>
      <c r="AJ991" s="12" t="s">
        <v>419</v>
      </c>
      <c r="AK991" s="12" t="s">
        <v>368</v>
      </c>
      <c r="AL991" s="12" t="s">
        <v>420</v>
      </c>
      <c r="AM991" s="12" t="s">
        <v>347</v>
      </c>
      <c r="AN991" s="12" t="s">
        <v>499</v>
      </c>
    </row>
    <row r="992" spans="1:40" ht="15" customHeight="1" x14ac:dyDescent="0.25">
      <c r="A992" s="12">
        <v>132770023</v>
      </c>
      <c r="B992" s="15" t="s">
        <v>580</v>
      </c>
      <c r="C992" s="12" t="s">
        <v>583</v>
      </c>
      <c r="D992" s="12" t="s">
        <v>161</v>
      </c>
      <c r="E992" s="12" t="s">
        <v>51</v>
      </c>
      <c r="F992" s="10">
        <v>31</v>
      </c>
      <c r="G992" s="17" t="s">
        <v>297</v>
      </c>
      <c r="H992" s="8" t="s">
        <v>39</v>
      </c>
      <c r="K992" s="12" t="s">
        <v>112</v>
      </c>
      <c r="L992" s="12">
        <v>45.396079999999998</v>
      </c>
      <c r="M992" s="12">
        <v>1.7940560000000001</v>
      </c>
      <c r="N992" s="11">
        <v>41428</v>
      </c>
      <c r="O992" s="6" t="s">
        <v>10</v>
      </c>
      <c r="P992" s="31">
        <v>570</v>
      </c>
      <c r="Q992" s="12">
        <v>70</v>
      </c>
      <c r="R992" s="15" t="s">
        <v>11</v>
      </c>
      <c r="S992" s="48" t="s">
        <v>161</v>
      </c>
      <c r="T992" s="53" t="s">
        <v>161</v>
      </c>
      <c r="U992" s="12">
        <f t="shared" si="62"/>
        <v>570</v>
      </c>
      <c r="V992" s="12">
        <f t="shared" si="63"/>
        <v>70</v>
      </c>
      <c r="W992" s="12">
        <f t="shared" si="64"/>
        <v>0.11632653061224489</v>
      </c>
      <c r="X992" s="12">
        <f t="shared" si="65"/>
        <v>2.0408163265306123E-4</v>
      </c>
      <c r="Y992" s="12">
        <v>6.02</v>
      </c>
      <c r="AA992" s="11"/>
      <c r="AB992" s="31">
        <v>133388</v>
      </c>
      <c r="AC992" s="12" t="s">
        <v>574</v>
      </c>
      <c r="AD992" s="12" t="s">
        <v>297</v>
      </c>
      <c r="AE992" s="12" t="s">
        <v>497</v>
      </c>
      <c r="AF992" s="12" t="s">
        <v>498</v>
      </c>
      <c r="AG992" s="12" t="s">
        <v>417</v>
      </c>
      <c r="AH992" s="12" t="s">
        <v>366</v>
      </c>
      <c r="AI992" s="12" t="s">
        <v>418</v>
      </c>
      <c r="AJ992" s="12" t="s">
        <v>419</v>
      </c>
      <c r="AK992" s="12" t="s">
        <v>368</v>
      </c>
      <c r="AL992" s="12" t="s">
        <v>420</v>
      </c>
      <c r="AM992" s="12" t="s">
        <v>347</v>
      </c>
      <c r="AN992" s="12" t="s">
        <v>499</v>
      </c>
    </row>
    <row r="993" spans="1:40" ht="15" customHeight="1" x14ac:dyDescent="0.25">
      <c r="A993" s="12">
        <v>132770023</v>
      </c>
      <c r="B993" s="15" t="s">
        <v>580</v>
      </c>
      <c r="C993" s="12" t="s">
        <v>583</v>
      </c>
      <c r="D993" s="12" t="s">
        <v>161</v>
      </c>
      <c r="E993" s="12" t="s">
        <v>51</v>
      </c>
      <c r="F993" s="10">
        <v>31</v>
      </c>
      <c r="G993" s="17" t="s">
        <v>297</v>
      </c>
      <c r="H993" s="8" t="s">
        <v>39</v>
      </c>
      <c r="K993" s="12" t="s">
        <v>112</v>
      </c>
      <c r="L993" s="12">
        <v>45.396079999999998</v>
      </c>
      <c r="M993" s="12">
        <v>1.7940560000000001</v>
      </c>
      <c r="N993" s="11">
        <v>41428</v>
      </c>
      <c r="O993" s="6" t="s">
        <v>28</v>
      </c>
      <c r="P993" s="31">
        <v>1400</v>
      </c>
      <c r="Q993" s="54" t="s">
        <v>161</v>
      </c>
      <c r="R993" s="15" t="s">
        <v>11</v>
      </c>
      <c r="S993" s="16" t="s">
        <v>601</v>
      </c>
      <c r="T993" s="53" t="s">
        <v>161</v>
      </c>
      <c r="U993" s="12">
        <f t="shared" si="62"/>
        <v>1400</v>
      </c>
      <c r="V993" s="12">
        <f t="shared" si="63"/>
        <v>700</v>
      </c>
      <c r="W993" s="12">
        <f t="shared" si="64"/>
        <v>2.8571428571428571E-3</v>
      </c>
      <c r="X993" s="12">
        <f t="shared" si="65"/>
        <v>2.0408163265306121E-6</v>
      </c>
      <c r="Y993" s="12">
        <v>6.02</v>
      </c>
      <c r="AA993" s="11"/>
      <c r="AB993" s="31">
        <v>133388</v>
      </c>
      <c r="AC993" s="12" t="s">
        <v>574</v>
      </c>
      <c r="AD993" s="12" t="s">
        <v>297</v>
      </c>
      <c r="AE993" s="12" t="s">
        <v>497</v>
      </c>
      <c r="AF993" s="12" t="s">
        <v>498</v>
      </c>
      <c r="AG993" s="12" t="s">
        <v>417</v>
      </c>
      <c r="AH993" s="12" t="s">
        <v>366</v>
      </c>
      <c r="AI993" s="12" t="s">
        <v>418</v>
      </c>
      <c r="AJ993" s="12" t="s">
        <v>419</v>
      </c>
      <c r="AK993" s="12" t="s">
        <v>368</v>
      </c>
      <c r="AL993" s="12" t="s">
        <v>420</v>
      </c>
      <c r="AM993" s="12" t="s">
        <v>347</v>
      </c>
      <c r="AN993" s="12" t="s">
        <v>499</v>
      </c>
    </row>
    <row r="994" spans="1:40" ht="15" customHeight="1" x14ac:dyDescent="0.25">
      <c r="A994" s="12">
        <v>132770023</v>
      </c>
      <c r="B994" s="15" t="s">
        <v>580</v>
      </c>
      <c r="C994" s="12" t="s">
        <v>583</v>
      </c>
      <c r="D994" s="12" t="s">
        <v>161</v>
      </c>
      <c r="E994" s="12" t="s">
        <v>51</v>
      </c>
      <c r="F994" s="10">
        <v>31</v>
      </c>
      <c r="G994" s="17" t="s">
        <v>297</v>
      </c>
      <c r="H994" s="8" t="s">
        <v>39</v>
      </c>
      <c r="K994" s="12" t="s">
        <v>112</v>
      </c>
      <c r="L994" s="12">
        <v>45.396079999999998</v>
      </c>
      <c r="M994" s="12">
        <v>1.7940560000000001</v>
      </c>
      <c r="N994" s="11">
        <v>41428</v>
      </c>
      <c r="O994" s="6" t="s">
        <v>167</v>
      </c>
      <c r="P994" s="29">
        <v>2.0524800000000001</v>
      </c>
      <c r="Q994" s="54" t="s">
        <v>161</v>
      </c>
      <c r="R994" s="12" t="s">
        <v>148</v>
      </c>
      <c r="S994" s="16" t="s">
        <v>601</v>
      </c>
      <c r="T994" s="53" t="s">
        <v>161</v>
      </c>
      <c r="U994" s="12">
        <f t="shared" si="62"/>
        <v>2.0524800000000001</v>
      </c>
      <c r="V994" s="12">
        <f t="shared" si="63"/>
        <v>1.02624</v>
      </c>
      <c r="W994" s="12">
        <f t="shared" si="64"/>
        <v>1.9488618646710318</v>
      </c>
      <c r="X994" s="12">
        <f t="shared" si="65"/>
        <v>0.9495156418922629</v>
      </c>
      <c r="AA994" s="12"/>
      <c r="AC994" s="12" t="s">
        <v>183</v>
      </c>
      <c r="AD994" s="12" t="s">
        <v>297</v>
      </c>
      <c r="AE994" s="12" t="s">
        <v>497</v>
      </c>
      <c r="AF994" s="12" t="s">
        <v>498</v>
      </c>
      <c r="AG994" s="12" t="s">
        <v>417</v>
      </c>
      <c r="AH994" s="12" t="s">
        <v>366</v>
      </c>
      <c r="AI994" s="12" t="s">
        <v>418</v>
      </c>
      <c r="AJ994" s="12" t="s">
        <v>419</v>
      </c>
      <c r="AK994" s="12" t="s">
        <v>368</v>
      </c>
      <c r="AL994" s="12" t="s">
        <v>420</v>
      </c>
      <c r="AM994" s="12" t="s">
        <v>347</v>
      </c>
      <c r="AN994" s="12" t="s">
        <v>499</v>
      </c>
    </row>
    <row r="995" spans="1:40" ht="15" customHeight="1" x14ac:dyDescent="0.25">
      <c r="A995" s="12">
        <v>132770023</v>
      </c>
      <c r="B995" s="15" t="s">
        <v>580</v>
      </c>
      <c r="C995" s="12" t="s">
        <v>583</v>
      </c>
      <c r="D995" s="12" t="s">
        <v>161</v>
      </c>
      <c r="E995" s="12" t="s">
        <v>51</v>
      </c>
      <c r="F995" s="10">
        <v>31</v>
      </c>
      <c r="G995" s="17" t="s">
        <v>297</v>
      </c>
      <c r="H995" s="8" t="s">
        <v>39</v>
      </c>
      <c r="K995" s="12" t="s">
        <v>112</v>
      </c>
      <c r="L995" s="12">
        <v>45.396079999999998</v>
      </c>
      <c r="M995" s="12">
        <v>1.7940560000000001</v>
      </c>
      <c r="N995" s="11">
        <v>41428</v>
      </c>
      <c r="O995" s="6" t="s">
        <v>57</v>
      </c>
      <c r="P995" s="29">
        <v>3.47</v>
      </c>
      <c r="Q995" s="54" t="s">
        <v>161</v>
      </c>
      <c r="R995" s="12" t="s">
        <v>11</v>
      </c>
      <c r="S995" s="16" t="s">
        <v>601</v>
      </c>
      <c r="T995" s="53" t="s">
        <v>161</v>
      </c>
      <c r="U995" s="12">
        <f t="shared" si="62"/>
        <v>3.47</v>
      </c>
      <c r="V995" s="12">
        <f t="shared" si="63"/>
        <v>1.7350000000000001</v>
      </c>
      <c r="W995" s="12">
        <f t="shared" si="64"/>
        <v>1.1527377521613833</v>
      </c>
      <c r="X995" s="12">
        <f t="shared" si="65"/>
        <v>0.33220108131451964</v>
      </c>
      <c r="AA995" s="12"/>
      <c r="AC995" s="12" t="s">
        <v>179</v>
      </c>
      <c r="AD995" s="12" t="s">
        <v>297</v>
      </c>
      <c r="AE995" s="12" t="s">
        <v>497</v>
      </c>
      <c r="AF995" s="12" t="s">
        <v>498</v>
      </c>
      <c r="AG995" s="12" t="s">
        <v>417</v>
      </c>
      <c r="AH995" s="12" t="s">
        <v>366</v>
      </c>
      <c r="AI995" s="12" t="s">
        <v>418</v>
      </c>
      <c r="AJ995" s="12" t="s">
        <v>419</v>
      </c>
      <c r="AK995" s="12" t="s">
        <v>368</v>
      </c>
      <c r="AL995" s="12" t="s">
        <v>420</v>
      </c>
      <c r="AM995" s="12" t="s">
        <v>347</v>
      </c>
      <c r="AN995" s="12" t="s">
        <v>499</v>
      </c>
    </row>
    <row r="996" spans="1:40" ht="15" customHeight="1" x14ac:dyDescent="0.25">
      <c r="A996" s="12">
        <v>132770023</v>
      </c>
      <c r="B996" s="15" t="s">
        <v>580</v>
      </c>
      <c r="C996" s="12" t="s">
        <v>583</v>
      </c>
      <c r="D996" s="12" t="s">
        <v>161</v>
      </c>
      <c r="E996" s="12" t="s">
        <v>51</v>
      </c>
      <c r="F996" s="10">
        <v>31</v>
      </c>
      <c r="G996" s="17" t="s">
        <v>297</v>
      </c>
      <c r="H996" s="8" t="s">
        <v>39</v>
      </c>
      <c r="K996" s="12" t="s">
        <v>112</v>
      </c>
      <c r="L996" s="12">
        <v>45.396079999999998</v>
      </c>
      <c r="M996" s="12">
        <v>1.7940560000000001</v>
      </c>
      <c r="N996" s="11">
        <v>41428</v>
      </c>
      <c r="O996" s="6" t="s">
        <v>61</v>
      </c>
      <c r="P996" s="29">
        <v>3.49</v>
      </c>
      <c r="Q996" s="54" t="s">
        <v>161</v>
      </c>
      <c r="R996" s="12" t="s">
        <v>11</v>
      </c>
      <c r="S996" s="16" t="s">
        <v>601</v>
      </c>
      <c r="T996" s="53" t="s">
        <v>161</v>
      </c>
      <c r="U996" s="12">
        <f t="shared" si="62"/>
        <v>3.49</v>
      </c>
      <c r="V996" s="12">
        <f t="shared" si="63"/>
        <v>1.7450000000000001</v>
      </c>
      <c r="W996" s="12">
        <f t="shared" si="64"/>
        <v>1.1461318051575931</v>
      </c>
      <c r="X996" s="12">
        <f t="shared" si="65"/>
        <v>0.32840452869845072</v>
      </c>
      <c r="AA996" s="12"/>
      <c r="AC996" s="12" t="s">
        <v>179</v>
      </c>
      <c r="AD996" s="12" t="s">
        <v>297</v>
      </c>
      <c r="AE996" s="12" t="s">
        <v>497</v>
      </c>
      <c r="AF996" s="12" t="s">
        <v>498</v>
      </c>
      <c r="AG996" s="12" t="s">
        <v>417</v>
      </c>
      <c r="AH996" s="12" t="s">
        <v>366</v>
      </c>
      <c r="AI996" s="12" t="s">
        <v>418</v>
      </c>
      <c r="AJ996" s="12" t="s">
        <v>419</v>
      </c>
      <c r="AK996" s="12" t="s">
        <v>368</v>
      </c>
      <c r="AL996" s="12" t="s">
        <v>420</v>
      </c>
      <c r="AM996" s="12" t="s">
        <v>347</v>
      </c>
      <c r="AN996" s="12" t="s">
        <v>499</v>
      </c>
    </row>
    <row r="997" spans="1:40" ht="15" customHeight="1" x14ac:dyDescent="0.25">
      <c r="A997" s="12">
        <v>132770023</v>
      </c>
      <c r="B997" s="15" t="s">
        <v>580</v>
      </c>
      <c r="C997" s="12" t="s">
        <v>583</v>
      </c>
      <c r="D997" s="12" t="s">
        <v>161</v>
      </c>
      <c r="E997" s="12" t="s">
        <v>51</v>
      </c>
      <c r="F997" s="10">
        <v>31</v>
      </c>
      <c r="G997" s="17" t="s">
        <v>297</v>
      </c>
      <c r="H997" s="8" t="s">
        <v>39</v>
      </c>
      <c r="K997" s="12" t="s">
        <v>112</v>
      </c>
      <c r="L997" s="12">
        <v>45.396079999999998</v>
      </c>
      <c r="M997" s="12">
        <v>1.7940560000000001</v>
      </c>
      <c r="N997" s="11">
        <v>41428</v>
      </c>
      <c r="O997" s="6" t="s">
        <v>55</v>
      </c>
      <c r="P997" s="29">
        <v>3.71</v>
      </c>
      <c r="Q997" s="54" t="s">
        <v>161</v>
      </c>
      <c r="R997" s="12" t="s">
        <v>11</v>
      </c>
      <c r="S997" s="16" t="s">
        <v>601</v>
      </c>
      <c r="T997" s="53" t="s">
        <v>161</v>
      </c>
      <c r="U997" s="12">
        <f t="shared" si="62"/>
        <v>3.71</v>
      </c>
      <c r="V997" s="12">
        <f t="shared" si="63"/>
        <v>1.855</v>
      </c>
      <c r="W997" s="12">
        <f t="shared" si="64"/>
        <v>1.0781671159029651</v>
      </c>
      <c r="X997" s="12">
        <f t="shared" si="65"/>
        <v>0.29061108245362938</v>
      </c>
      <c r="AA997" s="12"/>
      <c r="AC997" s="12" t="s">
        <v>179</v>
      </c>
      <c r="AD997" s="12" t="s">
        <v>297</v>
      </c>
      <c r="AE997" s="12" t="s">
        <v>497</v>
      </c>
      <c r="AF997" s="12" t="s">
        <v>498</v>
      </c>
      <c r="AG997" s="12" t="s">
        <v>417</v>
      </c>
      <c r="AH997" s="12" t="s">
        <v>366</v>
      </c>
      <c r="AI997" s="12" t="s">
        <v>418</v>
      </c>
      <c r="AJ997" s="12" t="s">
        <v>419</v>
      </c>
      <c r="AK997" s="12" t="s">
        <v>368</v>
      </c>
      <c r="AL997" s="12" t="s">
        <v>420</v>
      </c>
      <c r="AM997" s="12" t="s">
        <v>347</v>
      </c>
      <c r="AN997" s="12" t="s">
        <v>499</v>
      </c>
    </row>
    <row r="998" spans="1:40" ht="15" customHeight="1" x14ac:dyDescent="0.25">
      <c r="A998" s="12">
        <v>132770023</v>
      </c>
      <c r="B998" s="15" t="s">
        <v>580</v>
      </c>
      <c r="C998" s="12" t="s">
        <v>583</v>
      </c>
      <c r="D998" s="12" t="s">
        <v>161</v>
      </c>
      <c r="E998" s="12" t="s">
        <v>51</v>
      </c>
      <c r="F998" s="10">
        <v>31</v>
      </c>
      <c r="G998" s="17" t="s">
        <v>297</v>
      </c>
      <c r="H998" s="8" t="s">
        <v>39</v>
      </c>
      <c r="K998" s="12" t="s">
        <v>112</v>
      </c>
      <c r="L998" s="12">
        <v>45.396079999999998</v>
      </c>
      <c r="M998" s="12">
        <v>1.7940560000000001</v>
      </c>
      <c r="N998" s="11">
        <v>41428</v>
      </c>
      <c r="O998" s="6" t="s">
        <v>62</v>
      </c>
      <c r="P998" s="29">
        <v>4.5600000000000005</v>
      </c>
      <c r="Q998" s="54" t="s">
        <v>161</v>
      </c>
      <c r="R998" s="12" t="s">
        <v>11</v>
      </c>
      <c r="S998" s="16" t="s">
        <v>601</v>
      </c>
      <c r="T998" s="53" t="s">
        <v>161</v>
      </c>
      <c r="U998" s="12">
        <f t="shared" si="62"/>
        <v>4.5600000000000005</v>
      </c>
      <c r="V998" s="12">
        <f t="shared" si="63"/>
        <v>2.2800000000000002</v>
      </c>
      <c r="W998" s="12">
        <f t="shared" si="64"/>
        <v>0.87719298245614019</v>
      </c>
      <c r="X998" s="12">
        <f t="shared" si="65"/>
        <v>0.19236688211757461</v>
      </c>
      <c r="AA998" s="12"/>
      <c r="AC998" s="12" t="s">
        <v>179</v>
      </c>
      <c r="AD998" s="12" t="s">
        <v>297</v>
      </c>
      <c r="AE998" s="12" t="s">
        <v>497</v>
      </c>
      <c r="AF998" s="12" t="s">
        <v>498</v>
      </c>
      <c r="AG998" s="12" t="s">
        <v>417</v>
      </c>
      <c r="AH998" s="12" t="s">
        <v>366</v>
      </c>
      <c r="AI998" s="12" t="s">
        <v>418</v>
      </c>
      <c r="AJ998" s="12" t="s">
        <v>419</v>
      </c>
      <c r="AK998" s="12" t="s">
        <v>368</v>
      </c>
      <c r="AL998" s="12" t="s">
        <v>420</v>
      </c>
      <c r="AM998" s="12" t="s">
        <v>347</v>
      </c>
      <c r="AN998" s="12" t="s">
        <v>499</v>
      </c>
    </row>
    <row r="999" spans="1:40" ht="15" customHeight="1" x14ac:dyDescent="0.25">
      <c r="A999" s="12">
        <v>132770023</v>
      </c>
      <c r="B999" s="15" t="s">
        <v>580</v>
      </c>
      <c r="C999" s="12" t="s">
        <v>583</v>
      </c>
      <c r="D999" s="12" t="s">
        <v>161</v>
      </c>
      <c r="E999" s="12" t="s">
        <v>51</v>
      </c>
      <c r="F999" s="10">
        <v>31</v>
      </c>
      <c r="G999" s="17" t="s">
        <v>297</v>
      </c>
      <c r="H999" s="8" t="s">
        <v>39</v>
      </c>
      <c r="K999" s="12" t="s">
        <v>112</v>
      </c>
      <c r="L999" s="12">
        <v>45.396079999999998</v>
      </c>
      <c r="M999" s="12">
        <v>1.7940560000000001</v>
      </c>
      <c r="N999" s="11">
        <v>41428</v>
      </c>
      <c r="O999" s="6" t="s">
        <v>56</v>
      </c>
      <c r="P999" s="29">
        <v>4.75</v>
      </c>
      <c r="Q999" s="54" t="s">
        <v>161</v>
      </c>
      <c r="R999" s="12" t="s">
        <v>11</v>
      </c>
      <c r="S999" s="16" t="s">
        <v>601</v>
      </c>
      <c r="T999" s="53" t="s">
        <v>161</v>
      </c>
      <c r="U999" s="12">
        <f t="shared" si="62"/>
        <v>4.75</v>
      </c>
      <c r="V999" s="12">
        <f t="shared" si="63"/>
        <v>2.375</v>
      </c>
      <c r="W999" s="12">
        <f t="shared" si="64"/>
        <v>0.84210526315789469</v>
      </c>
      <c r="X999" s="12">
        <f t="shared" si="65"/>
        <v>0.17728531855955679</v>
      </c>
      <c r="AA999" s="12"/>
      <c r="AC999" s="12" t="s">
        <v>179</v>
      </c>
      <c r="AD999" s="12" t="s">
        <v>297</v>
      </c>
      <c r="AE999" s="12" t="s">
        <v>497</v>
      </c>
      <c r="AF999" s="12" t="s">
        <v>498</v>
      </c>
      <c r="AG999" s="12" t="s">
        <v>417</v>
      </c>
      <c r="AH999" s="12" t="s">
        <v>366</v>
      </c>
      <c r="AI999" s="12" t="s">
        <v>418</v>
      </c>
      <c r="AJ999" s="12" t="s">
        <v>419</v>
      </c>
      <c r="AK999" s="12" t="s">
        <v>368</v>
      </c>
      <c r="AL999" s="12" t="s">
        <v>420</v>
      </c>
      <c r="AM999" s="12" t="s">
        <v>347</v>
      </c>
      <c r="AN999" s="12" t="s">
        <v>499</v>
      </c>
    </row>
    <row r="1000" spans="1:40" ht="15" customHeight="1" x14ac:dyDescent="0.25">
      <c r="A1000" s="12">
        <v>132770023</v>
      </c>
      <c r="B1000" s="15" t="s">
        <v>580</v>
      </c>
      <c r="C1000" s="12" t="s">
        <v>583</v>
      </c>
      <c r="D1000" s="12" t="s">
        <v>161</v>
      </c>
      <c r="E1000" s="12" t="s">
        <v>51</v>
      </c>
      <c r="F1000" s="10">
        <v>31</v>
      </c>
      <c r="G1000" s="17" t="s">
        <v>297</v>
      </c>
      <c r="H1000" s="8" t="s">
        <v>39</v>
      </c>
      <c r="K1000" s="12" t="s">
        <v>112</v>
      </c>
      <c r="L1000" s="12">
        <v>45.396079999999998</v>
      </c>
      <c r="M1000" s="12">
        <v>1.7940560000000001</v>
      </c>
      <c r="N1000" s="11">
        <v>41428</v>
      </c>
      <c r="O1000" s="6" t="s">
        <v>12</v>
      </c>
      <c r="P1000" s="29">
        <v>10.200000000000001</v>
      </c>
      <c r="Q1000" s="12">
        <v>3.9188399999999999</v>
      </c>
      <c r="R1000" s="12" t="s">
        <v>11</v>
      </c>
      <c r="S1000" s="48" t="s">
        <v>161</v>
      </c>
      <c r="T1000" s="53" t="s">
        <v>161</v>
      </c>
      <c r="U1000" s="12">
        <f t="shared" si="62"/>
        <v>10.200000000000001</v>
      </c>
      <c r="V1000" s="12">
        <f t="shared" si="63"/>
        <v>3.9188399999999999</v>
      </c>
      <c r="W1000" s="12">
        <f t="shared" si="64"/>
        <v>0.6641789498726135</v>
      </c>
      <c r="X1000" s="12">
        <f t="shared" si="65"/>
        <v>6.5115583320844453E-2</v>
      </c>
      <c r="AA1000" s="12"/>
      <c r="AC1000" s="12" t="s">
        <v>179</v>
      </c>
      <c r="AD1000" s="12" t="s">
        <v>297</v>
      </c>
      <c r="AE1000" s="12" t="s">
        <v>497</v>
      </c>
      <c r="AF1000" s="12" t="s">
        <v>498</v>
      </c>
      <c r="AG1000" s="12" t="s">
        <v>417</v>
      </c>
      <c r="AH1000" s="12" t="s">
        <v>366</v>
      </c>
      <c r="AI1000" s="12" t="s">
        <v>418</v>
      </c>
      <c r="AJ1000" s="12" t="s">
        <v>419</v>
      </c>
      <c r="AK1000" s="12" t="s">
        <v>368</v>
      </c>
      <c r="AL1000" s="12" t="s">
        <v>420</v>
      </c>
      <c r="AM1000" s="12" t="s">
        <v>347</v>
      </c>
      <c r="AN1000" s="12" t="s">
        <v>499</v>
      </c>
    </row>
    <row r="1001" spans="1:40" ht="15" customHeight="1" x14ac:dyDescent="0.25">
      <c r="A1001" s="12">
        <v>132770023</v>
      </c>
      <c r="B1001" s="15" t="s">
        <v>580</v>
      </c>
      <c r="C1001" s="12" t="s">
        <v>583</v>
      </c>
      <c r="D1001" s="12" t="s">
        <v>161</v>
      </c>
      <c r="E1001" s="12" t="s">
        <v>51</v>
      </c>
      <c r="F1001" s="10">
        <v>31</v>
      </c>
      <c r="G1001" s="17" t="s">
        <v>297</v>
      </c>
      <c r="H1001" s="8" t="s">
        <v>39</v>
      </c>
      <c r="K1001" s="12" t="s">
        <v>112</v>
      </c>
      <c r="L1001" s="12">
        <v>45.396079999999998</v>
      </c>
      <c r="M1001" s="12">
        <v>1.7940560000000001</v>
      </c>
      <c r="N1001" s="11">
        <v>41428</v>
      </c>
      <c r="O1001" s="6" t="s">
        <v>21</v>
      </c>
      <c r="P1001" s="29">
        <v>12.1</v>
      </c>
      <c r="Q1001" s="12">
        <v>4.0510799999999998</v>
      </c>
      <c r="R1001" s="12" t="s">
        <v>11</v>
      </c>
      <c r="S1001" s="48" t="s">
        <v>161</v>
      </c>
      <c r="T1001" s="53" t="s">
        <v>161</v>
      </c>
      <c r="U1001" s="12">
        <f t="shared" si="62"/>
        <v>12.1</v>
      </c>
      <c r="V1001" s="12">
        <f t="shared" si="63"/>
        <v>4.0510799999999998</v>
      </c>
      <c r="W1001" s="12">
        <f t="shared" si="64"/>
        <v>0.73729914629370519</v>
      </c>
      <c r="X1001" s="12">
        <f t="shared" si="65"/>
        <v>6.0933813743281426E-2</v>
      </c>
      <c r="AA1001" s="12"/>
      <c r="AC1001" s="12" t="s">
        <v>179</v>
      </c>
      <c r="AD1001" s="12" t="s">
        <v>297</v>
      </c>
      <c r="AE1001" s="12" t="s">
        <v>497</v>
      </c>
      <c r="AF1001" s="12" t="s">
        <v>498</v>
      </c>
      <c r="AG1001" s="12" t="s">
        <v>417</v>
      </c>
      <c r="AH1001" s="12" t="s">
        <v>366</v>
      </c>
      <c r="AI1001" s="12" t="s">
        <v>418</v>
      </c>
      <c r="AJ1001" s="12" t="s">
        <v>419</v>
      </c>
      <c r="AK1001" s="12" t="s">
        <v>368</v>
      </c>
      <c r="AL1001" s="12" t="s">
        <v>420</v>
      </c>
      <c r="AM1001" s="12" t="s">
        <v>347</v>
      </c>
      <c r="AN1001" s="12" t="s">
        <v>499</v>
      </c>
    </row>
    <row r="1002" spans="1:40" ht="15" customHeight="1" x14ac:dyDescent="0.25">
      <c r="A1002" s="12">
        <v>132770023</v>
      </c>
      <c r="B1002" s="15" t="s">
        <v>580</v>
      </c>
      <c r="C1002" s="12" t="s">
        <v>583</v>
      </c>
      <c r="D1002" s="12" t="s">
        <v>161</v>
      </c>
      <c r="E1002" s="12" t="s">
        <v>51</v>
      </c>
      <c r="F1002" s="10">
        <v>31</v>
      </c>
      <c r="G1002" s="17" t="s">
        <v>297</v>
      </c>
      <c r="H1002" s="8" t="s">
        <v>39</v>
      </c>
      <c r="K1002" s="12" t="s">
        <v>112</v>
      </c>
      <c r="L1002" s="12">
        <v>45.396079999999998</v>
      </c>
      <c r="M1002" s="12">
        <v>1.7940560000000001</v>
      </c>
      <c r="N1002" s="11">
        <v>41428</v>
      </c>
      <c r="O1002" s="6" t="s">
        <v>58</v>
      </c>
      <c r="P1002" s="29">
        <v>17.7</v>
      </c>
      <c r="Q1002" s="54" t="s">
        <v>161</v>
      </c>
      <c r="R1002" s="12" t="s">
        <v>11</v>
      </c>
      <c r="S1002" s="16" t="s">
        <v>601</v>
      </c>
      <c r="T1002" s="53" t="s">
        <v>161</v>
      </c>
      <c r="U1002" s="12">
        <f t="shared" si="62"/>
        <v>17.7</v>
      </c>
      <c r="V1002" s="12">
        <f t="shared" si="63"/>
        <v>8.85</v>
      </c>
      <c r="W1002" s="12">
        <f t="shared" si="64"/>
        <v>0.22598870056497178</v>
      </c>
      <c r="X1002" s="12">
        <f t="shared" si="65"/>
        <v>1.2767723195761117E-2</v>
      </c>
      <c r="AA1002" s="12"/>
      <c r="AC1002" s="12" t="s">
        <v>179</v>
      </c>
      <c r="AD1002" s="12" t="s">
        <v>297</v>
      </c>
      <c r="AE1002" s="12" t="s">
        <v>497</v>
      </c>
      <c r="AF1002" s="12" t="s">
        <v>498</v>
      </c>
      <c r="AG1002" s="12" t="s">
        <v>417</v>
      </c>
      <c r="AH1002" s="12" t="s">
        <v>366</v>
      </c>
      <c r="AI1002" s="12" t="s">
        <v>418</v>
      </c>
      <c r="AJ1002" s="12" t="s">
        <v>419</v>
      </c>
      <c r="AK1002" s="12" t="s">
        <v>368</v>
      </c>
      <c r="AL1002" s="12" t="s">
        <v>420</v>
      </c>
      <c r="AM1002" s="12" t="s">
        <v>347</v>
      </c>
      <c r="AN1002" s="12" t="s">
        <v>499</v>
      </c>
    </row>
    <row r="1003" spans="1:40" ht="15" customHeight="1" x14ac:dyDescent="0.25">
      <c r="A1003" s="12">
        <v>132770023</v>
      </c>
      <c r="B1003" s="15" t="s">
        <v>580</v>
      </c>
      <c r="C1003" s="12" t="s">
        <v>583</v>
      </c>
      <c r="D1003" s="12" t="s">
        <v>161</v>
      </c>
      <c r="E1003" s="12" t="s">
        <v>51</v>
      </c>
      <c r="F1003" s="10">
        <v>31</v>
      </c>
      <c r="G1003" s="17" t="s">
        <v>297</v>
      </c>
      <c r="H1003" s="8" t="s">
        <v>39</v>
      </c>
      <c r="K1003" s="12" t="s">
        <v>112</v>
      </c>
      <c r="L1003" s="12">
        <v>45.396079999999998</v>
      </c>
      <c r="M1003" s="12">
        <v>1.7940560000000001</v>
      </c>
      <c r="N1003" s="11">
        <v>41428</v>
      </c>
      <c r="O1003" s="6" t="s">
        <v>59</v>
      </c>
      <c r="P1003" s="29">
        <v>17.8</v>
      </c>
      <c r="Q1003" s="12">
        <v>5.02494</v>
      </c>
      <c r="R1003" s="12" t="s">
        <v>11</v>
      </c>
      <c r="S1003" s="48" t="s">
        <v>161</v>
      </c>
      <c r="T1003" s="53" t="s">
        <v>161</v>
      </c>
      <c r="U1003" s="12">
        <f t="shared" si="62"/>
        <v>17.8</v>
      </c>
      <c r="V1003" s="12">
        <f t="shared" si="63"/>
        <v>5.02494</v>
      </c>
      <c r="W1003" s="12">
        <f t="shared" si="64"/>
        <v>0.7049498807352399</v>
      </c>
      <c r="X1003" s="12">
        <f t="shared" si="65"/>
        <v>3.9603925884002238E-2</v>
      </c>
      <c r="AA1003" s="12"/>
      <c r="AC1003" s="12" t="s">
        <v>179</v>
      </c>
      <c r="AD1003" s="12" t="s">
        <v>297</v>
      </c>
      <c r="AE1003" s="12" t="s">
        <v>497</v>
      </c>
      <c r="AF1003" s="12" t="s">
        <v>498</v>
      </c>
      <c r="AG1003" s="12" t="s">
        <v>417</v>
      </c>
      <c r="AH1003" s="12" t="s">
        <v>366</v>
      </c>
      <c r="AI1003" s="12" t="s">
        <v>418</v>
      </c>
      <c r="AJ1003" s="12" t="s">
        <v>419</v>
      </c>
      <c r="AK1003" s="12" t="s">
        <v>368</v>
      </c>
      <c r="AL1003" s="12" t="s">
        <v>420</v>
      </c>
      <c r="AM1003" s="12" t="s">
        <v>347</v>
      </c>
      <c r="AN1003" s="12" t="s">
        <v>499</v>
      </c>
    </row>
    <row r="1004" spans="1:40" ht="15" customHeight="1" x14ac:dyDescent="0.25">
      <c r="A1004" s="12">
        <v>132770023</v>
      </c>
      <c r="B1004" s="15" t="s">
        <v>580</v>
      </c>
      <c r="C1004" s="12" t="s">
        <v>583</v>
      </c>
      <c r="D1004" s="12" t="s">
        <v>161</v>
      </c>
      <c r="E1004" s="12" t="s">
        <v>51</v>
      </c>
      <c r="F1004" s="10">
        <v>31</v>
      </c>
      <c r="G1004" s="17" t="s">
        <v>297</v>
      </c>
      <c r="H1004" s="8" t="s">
        <v>39</v>
      </c>
      <c r="K1004" s="12" t="s">
        <v>112</v>
      </c>
      <c r="L1004" s="12">
        <v>45.396079999999998</v>
      </c>
      <c r="M1004" s="12">
        <v>1.7940560000000001</v>
      </c>
      <c r="N1004" s="11">
        <v>41428</v>
      </c>
      <c r="O1004" s="6" t="s">
        <v>162</v>
      </c>
      <c r="P1004" s="29">
        <v>18.400000000000002</v>
      </c>
      <c r="Q1004" s="54" t="s">
        <v>161</v>
      </c>
      <c r="R1004" s="12" t="s">
        <v>148</v>
      </c>
      <c r="S1004" s="16" t="s">
        <v>601</v>
      </c>
      <c r="T1004" s="53" t="s">
        <v>161</v>
      </c>
      <c r="U1004" s="12">
        <f t="shared" si="62"/>
        <v>18.400000000000002</v>
      </c>
      <c r="V1004" s="12">
        <f t="shared" si="63"/>
        <v>9.2000000000000011</v>
      </c>
      <c r="W1004" s="12">
        <f t="shared" si="64"/>
        <v>0.21739130434782608</v>
      </c>
      <c r="X1004" s="12">
        <f t="shared" si="65"/>
        <v>1.1814744801512286E-2</v>
      </c>
      <c r="AA1004" s="12"/>
      <c r="AC1004" s="12" t="s">
        <v>180</v>
      </c>
      <c r="AD1004" s="12" t="s">
        <v>297</v>
      </c>
      <c r="AE1004" s="12" t="s">
        <v>497</v>
      </c>
      <c r="AF1004" s="12" t="s">
        <v>498</v>
      </c>
      <c r="AG1004" s="12" t="s">
        <v>417</v>
      </c>
      <c r="AH1004" s="12" t="s">
        <v>366</v>
      </c>
      <c r="AI1004" s="12" t="s">
        <v>418</v>
      </c>
      <c r="AJ1004" s="12" t="s">
        <v>419</v>
      </c>
      <c r="AK1004" s="12" t="s">
        <v>368</v>
      </c>
      <c r="AL1004" s="12" t="s">
        <v>420</v>
      </c>
      <c r="AM1004" s="12" t="s">
        <v>347</v>
      </c>
      <c r="AN1004" s="12" t="s">
        <v>499</v>
      </c>
    </row>
    <row r="1005" spans="1:40" ht="15" customHeight="1" x14ac:dyDescent="0.25">
      <c r="A1005" s="12">
        <v>132770023</v>
      </c>
      <c r="B1005" s="15" t="s">
        <v>580</v>
      </c>
      <c r="C1005" s="12" t="s">
        <v>583</v>
      </c>
      <c r="D1005" s="12" t="s">
        <v>161</v>
      </c>
      <c r="E1005" s="12" t="s">
        <v>51</v>
      </c>
      <c r="F1005" s="10">
        <v>31</v>
      </c>
      <c r="G1005" s="17" t="s">
        <v>297</v>
      </c>
      <c r="H1005" s="8" t="s">
        <v>39</v>
      </c>
      <c r="K1005" s="12" t="s">
        <v>112</v>
      </c>
      <c r="L1005" s="12">
        <v>45.396079999999998</v>
      </c>
      <c r="M1005" s="12">
        <v>1.7940560000000001</v>
      </c>
      <c r="N1005" s="11">
        <v>41428</v>
      </c>
      <c r="O1005" s="6" t="s">
        <v>63</v>
      </c>
      <c r="P1005" s="29">
        <v>19.2</v>
      </c>
      <c r="Q1005" s="12">
        <v>2.91072</v>
      </c>
      <c r="R1005" s="12" t="s">
        <v>64</v>
      </c>
      <c r="S1005" s="48" t="s">
        <v>161</v>
      </c>
      <c r="T1005" s="53" t="s">
        <v>161</v>
      </c>
      <c r="U1005" s="12">
        <f t="shared" si="62"/>
        <v>19.2</v>
      </c>
      <c r="V1005" s="12">
        <f t="shared" si="63"/>
        <v>2.91072</v>
      </c>
      <c r="W1005" s="12">
        <f t="shared" si="64"/>
        <v>2.2662111328473995</v>
      </c>
      <c r="X1005" s="12">
        <f t="shared" si="65"/>
        <v>0.11803182983580206</v>
      </c>
      <c r="AA1005" s="12"/>
      <c r="AC1005" s="12" t="s">
        <v>179</v>
      </c>
      <c r="AD1005" s="12" t="s">
        <v>297</v>
      </c>
      <c r="AE1005" s="12" t="s">
        <v>497</v>
      </c>
      <c r="AF1005" s="12" t="s">
        <v>498</v>
      </c>
      <c r="AG1005" s="12" t="s">
        <v>417</v>
      </c>
      <c r="AH1005" s="12" t="s">
        <v>366</v>
      </c>
      <c r="AI1005" s="12" t="s">
        <v>418</v>
      </c>
      <c r="AJ1005" s="12" t="s">
        <v>419</v>
      </c>
      <c r="AK1005" s="12" t="s">
        <v>368</v>
      </c>
      <c r="AL1005" s="12" t="s">
        <v>420</v>
      </c>
      <c r="AM1005" s="12" t="s">
        <v>347</v>
      </c>
      <c r="AN1005" s="12" t="s">
        <v>499</v>
      </c>
    </row>
    <row r="1006" spans="1:40" ht="15" customHeight="1" x14ac:dyDescent="0.25">
      <c r="A1006" s="12">
        <v>132770023</v>
      </c>
      <c r="B1006" s="15" t="s">
        <v>580</v>
      </c>
      <c r="C1006" s="12" t="s">
        <v>583</v>
      </c>
      <c r="D1006" s="12" t="s">
        <v>161</v>
      </c>
      <c r="E1006" s="12" t="s">
        <v>51</v>
      </c>
      <c r="F1006" s="10">
        <v>31</v>
      </c>
      <c r="G1006" s="17" t="s">
        <v>297</v>
      </c>
      <c r="H1006" s="8" t="s">
        <v>39</v>
      </c>
      <c r="K1006" s="12" t="s">
        <v>112</v>
      </c>
      <c r="L1006" s="12">
        <v>45.396079999999998</v>
      </c>
      <c r="M1006" s="12">
        <v>1.7940560000000001</v>
      </c>
      <c r="N1006" s="11">
        <v>41428</v>
      </c>
      <c r="O1006" s="6" t="s">
        <v>22</v>
      </c>
      <c r="P1006" s="29">
        <v>22.638999999999999</v>
      </c>
      <c r="Q1006" s="54" t="s">
        <v>161</v>
      </c>
      <c r="R1006" s="12" t="s">
        <v>11</v>
      </c>
      <c r="S1006" s="16" t="s">
        <v>601</v>
      </c>
      <c r="T1006" s="53" t="s">
        <v>161</v>
      </c>
      <c r="U1006" s="12">
        <f t="shared" si="62"/>
        <v>22.638999999999999</v>
      </c>
      <c r="V1006" s="12">
        <f t="shared" si="63"/>
        <v>11.3195</v>
      </c>
      <c r="W1006" s="12">
        <f t="shared" si="64"/>
        <v>0.17668624939264102</v>
      </c>
      <c r="X1006" s="12">
        <f t="shared" si="65"/>
        <v>7.8045076811096344E-3</v>
      </c>
      <c r="AA1006" s="12"/>
      <c r="AC1006" s="12" t="s">
        <v>179</v>
      </c>
      <c r="AD1006" s="12" t="s">
        <v>297</v>
      </c>
      <c r="AE1006" s="12" t="s">
        <v>497</v>
      </c>
      <c r="AF1006" s="12" t="s">
        <v>498</v>
      </c>
      <c r="AG1006" s="12" t="s">
        <v>417</v>
      </c>
      <c r="AH1006" s="12" t="s">
        <v>366</v>
      </c>
      <c r="AI1006" s="12" t="s">
        <v>418</v>
      </c>
      <c r="AJ1006" s="12" t="s">
        <v>419</v>
      </c>
      <c r="AK1006" s="12" t="s">
        <v>368</v>
      </c>
      <c r="AL1006" s="12" t="s">
        <v>420</v>
      </c>
      <c r="AM1006" s="12" t="s">
        <v>347</v>
      </c>
      <c r="AN1006" s="12" t="s">
        <v>499</v>
      </c>
    </row>
    <row r="1007" spans="1:40" ht="15" customHeight="1" x14ac:dyDescent="0.25">
      <c r="A1007" s="12">
        <v>132770023</v>
      </c>
      <c r="B1007" s="15" t="s">
        <v>580</v>
      </c>
      <c r="C1007" s="12" t="s">
        <v>583</v>
      </c>
      <c r="D1007" s="12" t="s">
        <v>161</v>
      </c>
      <c r="E1007" s="12" t="s">
        <v>51</v>
      </c>
      <c r="F1007" s="10">
        <v>31</v>
      </c>
      <c r="G1007" s="17" t="s">
        <v>297</v>
      </c>
      <c r="H1007" s="8" t="s">
        <v>39</v>
      </c>
      <c r="K1007" s="12" t="s">
        <v>112</v>
      </c>
      <c r="L1007" s="12">
        <v>45.396079999999998</v>
      </c>
      <c r="M1007" s="12">
        <v>1.7940560000000001</v>
      </c>
      <c r="N1007" s="11">
        <v>41428</v>
      </c>
      <c r="O1007" s="6" t="s">
        <v>60</v>
      </c>
      <c r="P1007" s="29">
        <v>28.8</v>
      </c>
      <c r="Q1007" s="12">
        <v>9.4521599999999992</v>
      </c>
      <c r="R1007" s="12" t="s">
        <v>11</v>
      </c>
      <c r="S1007" s="48" t="s">
        <v>161</v>
      </c>
      <c r="T1007" s="53" t="s">
        <v>161</v>
      </c>
      <c r="U1007" s="12">
        <f t="shared" si="62"/>
        <v>28.8</v>
      </c>
      <c r="V1007" s="12">
        <f t="shared" si="63"/>
        <v>9.4521599999999992</v>
      </c>
      <c r="W1007" s="12">
        <f t="shared" si="64"/>
        <v>0.3223519923663748</v>
      </c>
      <c r="X1007" s="12">
        <f t="shared" si="65"/>
        <v>1.1192777512721347E-2</v>
      </c>
      <c r="AA1007" s="12"/>
      <c r="AC1007" s="12" t="s">
        <v>179</v>
      </c>
      <c r="AD1007" s="12" t="s">
        <v>297</v>
      </c>
      <c r="AE1007" s="12" t="s">
        <v>497</v>
      </c>
      <c r="AF1007" s="12" t="s">
        <v>498</v>
      </c>
      <c r="AG1007" s="12" t="s">
        <v>417</v>
      </c>
      <c r="AH1007" s="12" t="s">
        <v>366</v>
      </c>
      <c r="AI1007" s="12" t="s">
        <v>418</v>
      </c>
      <c r="AJ1007" s="12" t="s">
        <v>419</v>
      </c>
      <c r="AK1007" s="12" t="s">
        <v>368</v>
      </c>
      <c r="AL1007" s="12" t="s">
        <v>420</v>
      </c>
      <c r="AM1007" s="12" t="s">
        <v>347</v>
      </c>
      <c r="AN1007" s="12" t="s">
        <v>499</v>
      </c>
    </row>
    <row r="1008" spans="1:40" ht="15" customHeight="1" x14ac:dyDescent="0.25">
      <c r="A1008" s="12">
        <v>132770023</v>
      </c>
      <c r="B1008" s="15" t="s">
        <v>580</v>
      </c>
      <c r="C1008" s="12" t="s">
        <v>583</v>
      </c>
      <c r="D1008" s="12" t="s">
        <v>161</v>
      </c>
      <c r="E1008" s="12" t="s">
        <v>51</v>
      </c>
      <c r="F1008" s="10">
        <v>31</v>
      </c>
      <c r="G1008" s="17" t="s">
        <v>297</v>
      </c>
      <c r="H1008" s="8" t="s">
        <v>39</v>
      </c>
      <c r="K1008" s="12" t="s">
        <v>112</v>
      </c>
      <c r="L1008" s="12">
        <v>45.396079999999998</v>
      </c>
      <c r="M1008" s="12">
        <v>1.7940560000000001</v>
      </c>
      <c r="N1008" s="11">
        <v>41428</v>
      </c>
      <c r="O1008" s="6" t="s">
        <v>19</v>
      </c>
      <c r="P1008" s="29">
        <v>48.4</v>
      </c>
      <c r="Q1008" s="12">
        <v>10.31404</v>
      </c>
      <c r="R1008" s="12" t="s">
        <v>11</v>
      </c>
      <c r="S1008" s="48" t="s">
        <v>161</v>
      </c>
      <c r="T1008" s="53" t="s">
        <v>161</v>
      </c>
      <c r="U1008" s="12">
        <f t="shared" si="62"/>
        <v>48.4</v>
      </c>
      <c r="V1008" s="12">
        <f t="shared" si="63"/>
        <v>10.31404</v>
      </c>
      <c r="W1008" s="12">
        <f t="shared" si="64"/>
        <v>0.4549752150340714</v>
      </c>
      <c r="X1008" s="12">
        <f t="shared" si="65"/>
        <v>9.4003143602080872E-3</v>
      </c>
      <c r="AA1008" s="12"/>
      <c r="AC1008" s="12" t="s">
        <v>179</v>
      </c>
      <c r="AD1008" s="12" t="s">
        <v>297</v>
      </c>
      <c r="AE1008" s="12" t="s">
        <v>497</v>
      </c>
      <c r="AF1008" s="12" t="s">
        <v>498</v>
      </c>
      <c r="AG1008" s="12" t="s">
        <v>417</v>
      </c>
      <c r="AH1008" s="12" t="s">
        <v>366</v>
      </c>
      <c r="AI1008" s="12" t="s">
        <v>418</v>
      </c>
      <c r="AJ1008" s="12" t="s">
        <v>419</v>
      </c>
      <c r="AK1008" s="12" t="s">
        <v>368</v>
      </c>
      <c r="AL1008" s="12" t="s">
        <v>420</v>
      </c>
      <c r="AM1008" s="12" t="s">
        <v>347</v>
      </c>
      <c r="AN1008" s="12" t="s">
        <v>499</v>
      </c>
    </row>
    <row r="1009" spans="1:40" ht="15" customHeight="1" x14ac:dyDescent="0.25">
      <c r="A1009" s="12">
        <v>132770023</v>
      </c>
      <c r="B1009" s="15" t="s">
        <v>580</v>
      </c>
      <c r="C1009" s="12" t="s">
        <v>583</v>
      </c>
      <c r="D1009" s="12" t="s">
        <v>161</v>
      </c>
      <c r="E1009" s="12" t="s">
        <v>51</v>
      </c>
      <c r="F1009" s="10">
        <v>31</v>
      </c>
      <c r="G1009" s="17" t="s">
        <v>297</v>
      </c>
      <c r="H1009" s="8" t="s">
        <v>39</v>
      </c>
      <c r="K1009" s="12" t="s">
        <v>112</v>
      </c>
      <c r="L1009" s="12">
        <v>45.396079999999998</v>
      </c>
      <c r="M1009" s="12">
        <v>1.7940560000000001</v>
      </c>
      <c r="N1009" s="11">
        <v>41428</v>
      </c>
      <c r="O1009" s="6" t="s">
        <v>157</v>
      </c>
      <c r="P1009" s="29">
        <v>56.5</v>
      </c>
      <c r="Q1009" s="12">
        <v>26.1708</v>
      </c>
      <c r="R1009" s="12" t="s">
        <v>11</v>
      </c>
      <c r="S1009" s="48" t="s">
        <v>161</v>
      </c>
      <c r="T1009" s="53" t="s">
        <v>161</v>
      </c>
      <c r="U1009" s="12">
        <f t="shared" si="62"/>
        <v>56.5</v>
      </c>
      <c r="V1009" s="12">
        <f t="shared" si="63"/>
        <v>26.1708</v>
      </c>
      <c r="W1009" s="12">
        <f t="shared" si="64"/>
        <v>8.2492497208387902E-2</v>
      </c>
      <c r="X1009" s="12">
        <f t="shared" si="65"/>
        <v>1.4600441983785468E-3</v>
      </c>
      <c r="AA1009" s="12"/>
      <c r="AC1009" s="12" t="s">
        <v>179</v>
      </c>
      <c r="AD1009" s="12" t="s">
        <v>297</v>
      </c>
      <c r="AE1009" s="12" t="s">
        <v>497</v>
      </c>
      <c r="AF1009" s="12" t="s">
        <v>498</v>
      </c>
      <c r="AG1009" s="12" t="s">
        <v>417</v>
      </c>
      <c r="AH1009" s="12" t="s">
        <v>366</v>
      </c>
      <c r="AI1009" s="12" t="s">
        <v>418</v>
      </c>
      <c r="AJ1009" s="12" t="s">
        <v>419</v>
      </c>
      <c r="AK1009" s="12" t="s">
        <v>368</v>
      </c>
      <c r="AL1009" s="12" t="s">
        <v>420</v>
      </c>
      <c r="AM1009" s="12" t="s">
        <v>347</v>
      </c>
      <c r="AN1009" s="12" t="s">
        <v>499</v>
      </c>
    </row>
    <row r="1010" spans="1:40" ht="15" customHeight="1" x14ac:dyDescent="0.25">
      <c r="A1010" s="12">
        <v>132770023</v>
      </c>
      <c r="B1010" s="15" t="s">
        <v>580</v>
      </c>
      <c r="C1010" s="12" t="s">
        <v>583</v>
      </c>
      <c r="D1010" s="12" t="s">
        <v>161</v>
      </c>
      <c r="E1010" s="12" t="s">
        <v>51</v>
      </c>
      <c r="F1010" s="10">
        <v>31</v>
      </c>
      <c r="G1010" s="17" t="s">
        <v>297</v>
      </c>
      <c r="H1010" s="8" t="s">
        <v>39</v>
      </c>
      <c r="K1010" s="12" t="s">
        <v>112</v>
      </c>
      <c r="L1010" s="12">
        <v>45.396079999999998</v>
      </c>
      <c r="M1010" s="12">
        <v>1.7940560000000001</v>
      </c>
      <c r="N1010" s="11">
        <v>41428</v>
      </c>
      <c r="O1010" s="6" t="s">
        <v>20</v>
      </c>
      <c r="P1010" s="29">
        <v>66</v>
      </c>
      <c r="Q1010" s="12">
        <v>37.890599999999999</v>
      </c>
      <c r="R1010" s="12" t="s">
        <v>11</v>
      </c>
      <c r="S1010" s="48" t="s">
        <v>161</v>
      </c>
      <c r="T1010" s="53" t="s">
        <v>161</v>
      </c>
      <c r="U1010" s="12">
        <f t="shared" si="62"/>
        <v>66</v>
      </c>
      <c r="V1010" s="12">
        <f t="shared" si="63"/>
        <v>37.890599999999999</v>
      </c>
      <c r="W1010" s="12">
        <f t="shared" si="64"/>
        <v>4.5970684533088627E-2</v>
      </c>
      <c r="X1010" s="12">
        <f t="shared" si="65"/>
        <v>6.9652552322861563E-4</v>
      </c>
      <c r="AA1010" s="12"/>
      <c r="AC1010" s="12" t="s">
        <v>179</v>
      </c>
      <c r="AD1010" s="12" t="s">
        <v>297</v>
      </c>
      <c r="AE1010" s="12" t="s">
        <v>497</v>
      </c>
      <c r="AF1010" s="12" t="s">
        <v>498</v>
      </c>
      <c r="AG1010" s="12" t="s">
        <v>417</v>
      </c>
      <c r="AH1010" s="12" t="s">
        <v>366</v>
      </c>
      <c r="AI1010" s="12" t="s">
        <v>418</v>
      </c>
      <c r="AJ1010" s="12" t="s">
        <v>419</v>
      </c>
      <c r="AK1010" s="12" t="s">
        <v>368</v>
      </c>
      <c r="AL1010" s="12" t="s">
        <v>420</v>
      </c>
      <c r="AM1010" s="12" t="s">
        <v>347</v>
      </c>
      <c r="AN1010" s="12" t="s">
        <v>499</v>
      </c>
    </row>
    <row r="1011" spans="1:40" ht="15" customHeight="1" x14ac:dyDescent="0.25">
      <c r="A1011" s="12">
        <v>132770023</v>
      </c>
      <c r="B1011" s="15" t="s">
        <v>580</v>
      </c>
      <c r="C1011" s="12" t="s">
        <v>583</v>
      </c>
      <c r="D1011" s="12" t="s">
        <v>161</v>
      </c>
      <c r="E1011" s="12" t="s">
        <v>51</v>
      </c>
      <c r="F1011" s="10">
        <v>31</v>
      </c>
      <c r="G1011" s="17" t="s">
        <v>297</v>
      </c>
      <c r="H1011" s="8" t="s">
        <v>39</v>
      </c>
      <c r="K1011" s="12" t="s">
        <v>112</v>
      </c>
      <c r="L1011" s="12">
        <v>45.396079999999998</v>
      </c>
      <c r="M1011" s="12">
        <v>1.7940560000000001</v>
      </c>
      <c r="N1011" s="11">
        <v>41428</v>
      </c>
      <c r="O1011" s="6" t="s">
        <v>18</v>
      </c>
      <c r="P1011" s="29">
        <v>66.2</v>
      </c>
      <c r="Q1011" s="12">
        <v>21.448800000000002</v>
      </c>
      <c r="R1011" s="12" t="s">
        <v>11</v>
      </c>
      <c r="S1011" s="48" t="s">
        <v>161</v>
      </c>
      <c r="T1011" s="53" t="s">
        <v>161</v>
      </c>
      <c r="U1011" s="12">
        <f t="shared" si="62"/>
        <v>66.2</v>
      </c>
      <c r="V1011" s="12">
        <f t="shared" si="63"/>
        <v>21.448800000000002</v>
      </c>
      <c r="W1011" s="12">
        <f t="shared" si="64"/>
        <v>0.1438970829643812</v>
      </c>
      <c r="X1011" s="12">
        <f t="shared" si="65"/>
        <v>2.1736719481024345E-3</v>
      </c>
      <c r="AA1011" s="12"/>
      <c r="AC1011" s="12" t="s">
        <v>179</v>
      </c>
      <c r="AD1011" s="12" t="s">
        <v>297</v>
      </c>
      <c r="AE1011" s="12" t="s">
        <v>497</v>
      </c>
      <c r="AF1011" s="12" t="s">
        <v>498</v>
      </c>
      <c r="AG1011" s="12" t="s">
        <v>417</v>
      </c>
      <c r="AH1011" s="12" t="s">
        <v>366</v>
      </c>
      <c r="AI1011" s="12" t="s">
        <v>418</v>
      </c>
      <c r="AJ1011" s="12" t="s">
        <v>419</v>
      </c>
      <c r="AK1011" s="12" t="s">
        <v>368</v>
      </c>
      <c r="AL1011" s="12" t="s">
        <v>420</v>
      </c>
      <c r="AM1011" s="12" t="s">
        <v>347</v>
      </c>
      <c r="AN1011" s="12" t="s">
        <v>499</v>
      </c>
    </row>
    <row r="1012" spans="1:40" ht="15" customHeight="1" x14ac:dyDescent="0.25">
      <c r="A1012" s="12">
        <v>132770023</v>
      </c>
      <c r="B1012" s="15" t="s">
        <v>580</v>
      </c>
      <c r="C1012" s="12" t="s">
        <v>583</v>
      </c>
      <c r="D1012" s="12" t="s">
        <v>161</v>
      </c>
      <c r="E1012" s="12" t="s">
        <v>51</v>
      </c>
      <c r="F1012" s="10">
        <v>31</v>
      </c>
      <c r="G1012" s="17" t="s">
        <v>297</v>
      </c>
      <c r="H1012" s="8" t="s">
        <v>39</v>
      </c>
      <c r="K1012" s="12" t="s">
        <v>112</v>
      </c>
      <c r="L1012" s="12">
        <v>45.396079999999998</v>
      </c>
      <c r="M1012" s="12">
        <v>1.7940560000000001</v>
      </c>
      <c r="N1012" s="11">
        <v>41428</v>
      </c>
      <c r="O1012" s="6" t="s">
        <v>54</v>
      </c>
      <c r="P1012" s="29">
        <v>83.2</v>
      </c>
      <c r="Q1012" s="12">
        <v>62.84928</v>
      </c>
      <c r="R1012" s="12" t="s">
        <v>11</v>
      </c>
      <c r="S1012" s="48" t="s">
        <v>161</v>
      </c>
      <c r="T1012" s="53" t="s">
        <v>161</v>
      </c>
      <c r="U1012" s="12">
        <f t="shared" si="62"/>
        <v>83.2</v>
      </c>
      <c r="V1012" s="12">
        <f t="shared" si="63"/>
        <v>62.84928</v>
      </c>
      <c r="W1012" s="12">
        <f t="shared" si="64"/>
        <v>2.1063120519867525E-2</v>
      </c>
      <c r="X1012" s="12">
        <f t="shared" si="65"/>
        <v>2.5316250624840775E-4</v>
      </c>
      <c r="AA1012" s="12"/>
      <c r="AC1012" s="12" t="s">
        <v>179</v>
      </c>
      <c r="AD1012" s="12" t="s">
        <v>297</v>
      </c>
      <c r="AE1012" s="12" t="s">
        <v>497</v>
      </c>
      <c r="AF1012" s="12" t="s">
        <v>498</v>
      </c>
      <c r="AG1012" s="12" t="s">
        <v>417</v>
      </c>
      <c r="AH1012" s="12" t="s">
        <v>366</v>
      </c>
      <c r="AI1012" s="12" t="s">
        <v>418</v>
      </c>
      <c r="AJ1012" s="12" t="s">
        <v>419</v>
      </c>
      <c r="AK1012" s="12" t="s">
        <v>368</v>
      </c>
      <c r="AL1012" s="12" t="s">
        <v>420</v>
      </c>
      <c r="AM1012" s="12" t="s">
        <v>347</v>
      </c>
      <c r="AN1012" s="12" t="s">
        <v>499</v>
      </c>
    </row>
    <row r="1013" spans="1:40" ht="15" customHeight="1" x14ac:dyDescent="0.25">
      <c r="A1013" s="12">
        <v>132770023</v>
      </c>
      <c r="B1013" s="15" t="s">
        <v>580</v>
      </c>
      <c r="C1013" s="12" t="s">
        <v>583</v>
      </c>
      <c r="D1013" s="12" t="s">
        <v>161</v>
      </c>
      <c r="E1013" s="12" t="s">
        <v>66</v>
      </c>
      <c r="F1013" s="10">
        <v>31</v>
      </c>
      <c r="G1013" s="17" t="s">
        <v>297</v>
      </c>
      <c r="H1013" s="8" t="s">
        <v>39</v>
      </c>
      <c r="K1013" s="12" t="s">
        <v>112</v>
      </c>
      <c r="L1013" s="12">
        <v>45.396079999999998</v>
      </c>
      <c r="M1013" s="12">
        <v>1.7940560000000001</v>
      </c>
      <c r="N1013" s="11">
        <v>41428</v>
      </c>
      <c r="O1013" s="6" t="s">
        <v>52</v>
      </c>
      <c r="P1013" s="29">
        <v>112.03766782742402</v>
      </c>
      <c r="Q1013" s="54" t="s">
        <v>161</v>
      </c>
      <c r="R1013" s="12" t="s">
        <v>166</v>
      </c>
      <c r="S1013" s="16" t="s">
        <v>601</v>
      </c>
      <c r="T1013" s="53" t="s">
        <v>161</v>
      </c>
      <c r="U1013" s="12">
        <f t="shared" si="62"/>
        <v>112.03766782742402</v>
      </c>
      <c r="V1013" s="12">
        <f t="shared" si="63"/>
        <v>56.018833913712008</v>
      </c>
      <c r="W1013" s="12">
        <f t="shared" si="64"/>
        <v>3.5702278328047274E-2</v>
      </c>
      <c r="X1013" s="12">
        <f t="shared" si="65"/>
        <v>3.1866316945333858E-4</v>
      </c>
      <c r="AA1013" s="12"/>
      <c r="AC1013" s="12" t="s">
        <v>181</v>
      </c>
      <c r="AD1013" s="12" t="s">
        <v>297</v>
      </c>
      <c r="AE1013" s="12" t="s">
        <v>497</v>
      </c>
      <c r="AF1013" s="12" t="s">
        <v>498</v>
      </c>
      <c r="AG1013" s="12" t="s">
        <v>417</v>
      </c>
      <c r="AH1013" s="12" t="s">
        <v>366</v>
      </c>
      <c r="AI1013" s="12" t="s">
        <v>418</v>
      </c>
      <c r="AJ1013" s="12" t="s">
        <v>419</v>
      </c>
      <c r="AK1013" s="12" t="s">
        <v>368</v>
      </c>
      <c r="AL1013" s="12" t="s">
        <v>420</v>
      </c>
      <c r="AM1013" s="12" t="s">
        <v>347</v>
      </c>
      <c r="AN1013" s="12" t="s">
        <v>499</v>
      </c>
    </row>
    <row r="1014" spans="1:40" ht="15" customHeight="1" x14ac:dyDescent="0.25">
      <c r="A1014" s="12">
        <v>132770023</v>
      </c>
      <c r="B1014" s="15" t="s">
        <v>580</v>
      </c>
      <c r="C1014" s="12" t="s">
        <v>583</v>
      </c>
      <c r="D1014" s="12" t="s">
        <v>161</v>
      </c>
      <c r="E1014" s="12" t="s">
        <v>51</v>
      </c>
      <c r="F1014" s="10">
        <v>31</v>
      </c>
      <c r="G1014" s="17" t="s">
        <v>297</v>
      </c>
      <c r="H1014" s="8" t="s">
        <v>39</v>
      </c>
      <c r="K1014" s="12" t="s">
        <v>112</v>
      </c>
      <c r="L1014" s="12">
        <v>45.396079999999998</v>
      </c>
      <c r="M1014" s="12">
        <v>1.7940560000000001</v>
      </c>
      <c r="N1014" s="11">
        <v>41428</v>
      </c>
      <c r="O1014" s="6" t="s">
        <v>70</v>
      </c>
      <c r="P1014" s="29">
        <v>137.80000000000001</v>
      </c>
      <c r="Q1014" s="12">
        <v>12.402000000000001</v>
      </c>
      <c r="R1014" s="12" t="s">
        <v>11</v>
      </c>
      <c r="S1014" s="48" t="s">
        <v>161</v>
      </c>
      <c r="T1014" s="53" t="s">
        <v>161</v>
      </c>
      <c r="U1014" s="12">
        <f t="shared" si="62"/>
        <v>137.80000000000001</v>
      </c>
      <c r="V1014" s="12">
        <f t="shared" si="63"/>
        <v>12.402000000000001</v>
      </c>
      <c r="W1014" s="12">
        <f t="shared" si="64"/>
        <v>0.89591284559838003</v>
      </c>
      <c r="X1014" s="12">
        <f t="shared" si="65"/>
        <v>6.5015445979563135E-3</v>
      </c>
      <c r="AA1014" s="12"/>
      <c r="AC1014" s="12" t="s">
        <v>182</v>
      </c>
      <c r="AD1014" s="12" t="s">
        <v>297</v>
      </c>
      <c r="AE1014" s="12" t="s">
        <v>497</v>
      </c>
      <c r="AF1014" s="12" t="s">
        <v>498</v>
      </c>
      <c r="AG1014" s="12" t="s">
        <v>417</v>
      </c>
      <c r="AH1014" s="12" t="s">
        <v>366</v>
      </c>
      <c r="AI1014" s="12" t="s">
        <v>418</v>
      </c>
      <c r="AJ1014" s="12" t="s">
        <v>419</v>
      </c>
      <c r="AK1014" s="12" t="s">
        <v>368</v>
      </c>
      <c r="AL1014" s="12" t="s">
        <v>420</v>
      </c>
      <c r="AM1014" s="12" t="s">
        <v>347</v>
      </c>
      <c r="AN1014" s="12" t="s">
        <v>499</v>
      </c>
    </row>
    <row r="1015" spans="1:40" ht="15" customHeight="1" x14ac:dyDescent="0.25">
      <c r="A1015" s="12">
        <v>132770023</v>
      </c>
      <c r="B1015" s="15" t="s">
        <v>580</v>
      </c>
      <c r="C1015" s="12" t="s">
        <v>583</v>
      </c>
      <c r="D1015" s="12" t="s">
        <v>161</v>
      </c>
      <c r="E1015" s="12" t="s">
        <v>51</v>
      </c>
      <c r="F1015" s="10">
        <v>31</v>
      </c>
      <c r="G1015" s="17" t="s">
        <v>297</v>
      </c>
      <c r="H1015" s="8" t="s">
        <v>39</v>
      </c>
      <c r="K1015" s="12" t="s">
        <v>112</v>
      </c>
      <c r="L1015" s="12">
        <v>45.396079999999998</v>
      </c>
      <c r="M1015" s="12">
        <v>1.7940560000000001</v>
      </c>
      <c r="N1015" s="11">
        <v>41428</v>
      </c>
      <c r="O1015" s="6" t="s">
        <v>159</v>
      </c>
      <c r="P1015" s="29">
        <v>142</v>
      </c>
      <c r="Q1015" s="12">
        <v>18.7014</v>
      </c>
      <c r="R1015" s="12" t="s">
        <v>11</v>
      </c>
      <c r="S1015" s="48" t="s">
        <v>161</v>
      </c>
      <c r="T1015" s="53" t="s">
        <v>161</v>
      </c>
      <c r="U1015" s="12">
        <f t="shared" si="62"/>
        <v>142</v>
      </c>
      <c r="V1015" s="12">
        <f t="shared" si="63"/>
        <v>18.7014</v>
      </c>
      <c r="W1015" s="12">
        <f t="shared" si="64"/>
        <v>0.40601315552458167</v>
      </c>
      <c r="X1015" s="12">
        <f t="shared" si="65"/>
        <v>2.859247574116772E-3</v>
      </c>
      <c r="AA1015" s="12"/>
      <c r="AC1015" s="12" t="s">
        <v>179</v>
      </c>
      <c r="AD1015" s="12" t="s">
        <v>297</v>
      </c>
      <c r="AE1015" s="12" t="s">
        <v>497</v>
      </c>
      <c r="AF1015" s="12" t="s">
        <v>498</v>
      </c>
      <c r="AG1015" s="12" t="s">
        <v>417</v>
      </c>
      <c r="AH1015" s="12" t="s">
        <v>366</v>
      </c>
      <c r="AI1015" s="12" t="s">
        <v>418</v>
      </c>
      <c r="AJ1015" s="12" t="s">
        <v>419</v>
      </c>
      <c r="AK1015" s="12" t="s">
        <v>368</v>
      </c>
      <c r="AL1015" s="12" t="s">
        <v>420</v>
      </c>
      <c r="AM1015" s="12" t="s">
        <v>347</v>
      </c>
      <c r="AN1015" s="12" t="s">
        <v>499</v>
      </c>
    </row>
    <row r="1016" spans="1:40" ht="15" customHeight="1" x14ac:dyDescent="0.25">
      <c r="A1016" s="12">
        <v>132770023</v>
      </c>
      <c r="B1016" s="15" t="s">
        <v>580</v>
      </c>
      <c r="C1016" s="12" t="s">
        <v>583</v>
      </c>
      <c r="D1016" s="12" t="s">
        <v>161</v>
      </c>
      <c r="E1016" s="12" t="s">
        <v>51</v>
      </c>
      <c r="F1016" s="10">
        <v>31</v>
      </c>
      <c r="G1016" s="17" t="s">
        <v>297</v>
      </c>
      <c r="H1016" s="8" t="s">
        <v>39</v>
      </c>
      <c r="K1016" s="12" t="s">
        <v>112</v>
      </c>
      <c r="L1016" s="12">
        <v>45.396079999999998</v>
      </c>
      <c r="M1016" s="12">
        <v>1.7940560000000001</v>
      </c>
      <c r="N1016" s="11">
        <v>41428</v>
      </c>
      <c r="O1016" s="6" t="s">
        <v>17</v>
      </c>
      <c r="P1016" s="29">
        <v>157</v>
      </c>
      <c r="Q1016" s="12">
        <v>24.444900000000001</v>
      </c>
      <c r="R1016" s="12" t="s">
        <v>11</v>
      </c>
      <c r="S1016" s="48" t="s">
        <v>161</v>
      </c>
      <c r="T1016" s="53" t="s">
        <v>161</v>
      </c>
      <c r="U1016" s="12">
        <f t="shared" si="62"/>
        <v>157</v>
      </c>
      <c r="V1016" s="12">
        <f t="shared" si="63"/>
        <v>24.444900000000001</v>
      </c>
      <c r="W1016" s="12">
        <f t="shared" si="64"/>
        <v>0.26273814082597774</v>
      </c>
      <c r="X1016" s="12">
        <f t="shared" si="65"/>
        <v>1.6734913428406225E-3</v>
      </c>
      <c r="AA1016" s="12"/>
      <c r="AC1016" s="12" t="s">
        <v>179</v>
      </c>
      <c r="AD1016" s="12" t="s">
        <v>297</v>
      </c>
      <c r="AE1016" s="12" t="s">
        <v>497</v>
      </c>
      <c r="AF1016" s="12" t="s">
        <v>498</v>
      </c>
      <c r="AG1016" s="12" t="s">
        <v>417</v>
      </c>
      <c r="AH1016" s="12" t="s">
        <v>366</v>
      </c>
      <c r="AI1016" s="12" t="s">
        <v>418</v>
      </c>
      <c r="AJ1016" s="12" t="s">
        <v>419</v>
      </c>
      <c r="AK1016" s="12" t="s">
        <v>368</v>
      </c>
      <c r="AL1016" s="12" t="s">
        <v>420</v>
      </c>
      <c r="AM1016" s="12" t="s">
        <v>347</v>
      </c>
      <c r="AN1016" s="12" t="s">
        <v>499</v>
      </c>
    </row>
    <row r="1017" spans="1:40" ht="15" customHeight="1" x14ac:dyDescent="0.25">
      <c r="A1017" s="12">
        <v>132770023</v>
      </c>
      <c r="B1017" s="15" t="s">
        <v>580</v>
      </c>
      <c r="C1017" s="12" t="s">
        <v>583</v>
      </c>
      <c r="D1017" s="12" t="s">
        <v>161</v>
      </c>
      <c r="E1017" s="12" t="s">
        <v>51</v>
      </c>
      <c r="F1017" s="10">
        <v>31</v>
      </c>
      <c r="G1017" s="17" t="s">
        <v>297</v>
      </c>
      <c r="H1017" s="8" t="s">
        <v>39</v>
      </c>
      <c r="K1017" s="12" t="s">
        <v>112</v>
      </c>
      <c r="L1017" s="12">
        <v>45.396079999999998</v>
      </c>
      <c r="M1017" s="12">
        <v>1.7940560000000001</v>
      </c>
      <c r="N1017" s="11">
        <v>41428</v>
      </c>
      <c r="O1017" s="6" t="s">
        <v>52</v>
      </c>
      <c r="P1017" s="29">
        <v>161.63222045575</v>
      </c>
      <c r="Q1017" s="54" t="s">
        <v>161</v>
      </c>
      <c r="R1017" s="12" t="s">
        <v>53</v>
      </c>
      <c r="S1017" s="16" t="s">
        <v>601</v>
      </c>
      <c r="T1017" s="53" t="s">
        <v>161</v>
      </c>
      <c r="U1017" s="12">
        <f t="shared" si="62"/>
        <v>161.63222045575</v>
      </c>
      <c r="V1017" s="12">
        <f t="shared" si="63"/>
        <v>80.816110227875001</v>
      </c>
      <c r="W1017" s="12">
        <f t="shared" si="64"/>
        <v>2.4747540983606538E-2</v>
      </c>
      <c r="X1017" s="12">
        <f t="shared" si="65"/>
        <v>1.5311019618382131E-4</v>
      </c>
      <c r="AA1017" s="12"/>
      <c r="AC1017" s="12" t="s">
        <v>181</v>
      </c>
      <c r="AD1017" s="12" t="s">
        <v>297</v>
      </c>
      <c r="AE1017" s="12" t="s">
        <v>497</v>
      </c>
      <c r="AF1017" s="12" t="s">
        <v>498</v>
      </c>
      <c r="AG1017" s="12" t="s">
        <v>417</v>
      </c>
      <c r="AH1017" s="12" t="s">
        <v>366</v>
      </c>
      <c r="AI1017" s="12" t="s">
        <v>418</v>
      </c>
      <c r="AJ1017" s="12" t="s">
        <v>419</v>
      </c>
      <c r="AK1017" s="12" t="s">
        <v>368</v>
      </c>
      <c r="AL1017" s="12" t="s">
        <v>420</v>
      </c>
      <c r="AM1017" s="12" t="s">
        <v>347</v>
      </c>
      <c r="AN1017" s="12" t="s">
        <v>499</v>
      </c>
    </row>
    <row r="1018" spans="1:40" ht="15" customHeight="1" x14ac:dyDescent="0.25">
      <c r="A1018" s="12">
        <v>132770023</v>
      </c>
      <c r="B1018" s="15" t="s">
        <v>580</v>
      </c>
      <c r="C1018" s="12" t="s">
        <v>583</v>
      </c>
      <c r="D1018" s="12" t="s">
        <v>161</v>
      </c>
      <c r="E1018" s="12" t="s">
        <v>51</v>
      </c>
      <c r="F1018" s="10">
        <v>31</v>
      </c>
      <c r="G1018" s="17" t="s">
        <v>297</v>
      </c>
      <c r="H1018" s="8" t="s">
        <v>39</v>
      </c>
      <c r="K1018" s="12" t="s">
        <v>112</v>
      </c>
      <c r="L1018" s="12">
        <v>45.396079999999998</v>
      </c>
      <c r="M1018" s="12">
        <v>1.7940560000000001</v>
      </c>
      <c r="N1018" s="11">
        <v>41428</v>
      </c>
      <c r="O1018" s="6" t="s">
        <v>163</v>
      </c>
      <c r="P1018" s="29">
        <v>162.1</v>
      </c>
      <c r="Q1018" s="54" t="s">
        <v>161</v>
      </c>
      <c r="R1018" s="12" t="s">
        <v>148</v>
      </c>
      <c r="S1018" s="16" t="s">
        <v>601</v>
      </c>
      <c r="T1018" s="53" t="s">
        <v>161</v>
      </c>
      <c r="U1018" s="12">
        <f t="shared" si="62"/>
        <v>162.1</v>
      </c>
      <c r="V1018" s="12">
        <f t="shared" si="63"/>
        <v>81.05</v>
      </c>
      <c r="W1018" s="12">
        <f t="shared" si="64"/>
        <v>2.4676125848241824E-2</v>
      </c>
      <c r="X1018" s="12">
        <f t="shared" si="65"/>
        <v>1.5222779671956709E-4</v>
      </c>
      <c r="AA1018" s="12"/>
      <c r="AC1018" s="12" t="s">
        <v>180</v>
      </c>
      <c r="AD1018" s="12" t="s">
        <v>297</v>
      </c>
      <c r="AE1018" s="12" t="s">
        <v>497</v>
      </c>
      <c r="AF1018" s="12" t="s">
        <v>498</v>
      </c>
      <c r="AG1018" s="12" t="s">
        <v>417</v>
      </c>
      <c r="AH1018" s="12" t="s">
        <v>366</v>
      </c>
      <c r="AI1018" s="12" t="s">
        <v>418</v>
      </c>
      <c r="AJ1018" s="12" t="s">
        <v>419</v>
      </c>
      <c r="AK1018" s="12" t="s">
        <v>368</v>
      </c>
      <c r="AL1018" s="12" t="s">
        <v>420</v>
      </c>
      <c r="AM1018" s="12" t="s">
        <v>347</v>
      </c>
      <c r="AN1018" s="12" t="s">
        <v>499</v>
      </c>
    </row>
    <row r="1019" spans="1:40" ht="15" customHeight="1" x14ac:dyDescent="0.25">
      <c r="A1019" s="12">
        <v>132770023</v>
      </c>
      <c r="B1019" s="15" t="s">
        <v>580</v>
      </c>
      <c r="C1019" s="12" t="s">
        <v>583</v>
      </c>
      <c r="D1019" s="12" t="s">
        <v>161</v>
      </c>
      <c r="E1019" s="12" t="s">
        <v>51</v>
      </c>
      <c r="F1019" s="10">
        <v>31</v>
      </c>
      <c r="G1019" s="17" t="s">
        <v>297</v>
      </c>
      <c r="H1019" s="8" t="s">
        <v>39</v>
      </c>
      <c r="K1019" s="12" t="s">
        <v>112</v>
      </c>
      <c r="L1019" s="12">
        <v>45.396079999999998</v>
      </c>
      <c r="M1019" s="12">
        <v>1.7940560000000001</v>
      </c>
      <c r="N1019" s="11">
        <v>41428</v>
      </c>
      <c r="O1019" s="6" t="s">
        <v>52</v>
      </c>
      <c r="P1019" s="29">
        <v>166.16016427104699</v>
      </c>
      <c r="Q1019" s="54" t="s">
        <v>161</v>
      </c>
      <c r="R1019" s="12" t="s">
        <v>53</v>
      </c>
      <c r="S1019" s="16" t="s">
        <v>601</v>
      </c>
      <c r="T1019" s="53" t="s">
        <v>161</v>
      </c>
      <c r="U1019" s="12">
        <f t="shared" si="62"/>
        <v>166.16016427104699</v>
      </c>
      <c r="V1019" s="12">
        <f t="shared" si="63"/>
        <v>83.080082135523497</v>
      </c>
      <c r="W1019" s="12">
        <f t="shared" si="64"/>
        <v>2.4073158675234834E-2</v>
      </c>
      <c r="X1019" s="12">
        <f t="shared" si="65"/>
        <v>1.4487924215075853E-4</v>
      </c>
      <c r="AA1019" s="12"/>
      <c r="AC1019" s="12" t="s">
        <v>181</v>
      </c>
      <c r="AD1019" s="12" t="s">
        <v>297</v>
      </c>
      <c r="AE1019" s="12" t="s">
        <v>497</v>
      </c>
      <c r="AF1019" s="12" t="s">
        <v>498</v>
      </c>
      <c r="AG1019" s="12" t="s">
        <v>417</v>
      </c>
      <c r="AH1019" s="12" t="s">
        <v>366</v>
      </c>
      <c r="AI1019" s="12" t="s">
        <v>418</v>
      </c>
      <c r="AJ1019" s="12" t="s">
        <v>419</v>
      </c>
      <c r="AK1019" s="12" t="s">
        <v>368</v>
      </c>
      <c r="AL1019" s="12" t="s">
        <v>420</v>
      </c>
      <c r="AM1019" s="12" t="s">
        <v>347</v>
      </c>
      <c r="AN1019" s="12" t="s">
        <v>499</v>
      </c>
    </row>
    <row r="1020" spans="1:40" ht="15" customHeight="1" x14ac:dyDescent="0.25">
      <c r="A1020" s="12">
        <v>132770023</v>
      </c>
      <c r="B1020" s="15" t="s">
        <v>580</v>
      </c>
      <c r="C1020" s="12" t="s">
        <v>583</v>
      </c>
      <c r="D1020" s="12" t="s">
        <v>161</v>
      </c>
      <c r="E1020" s="12" t="s">
        <v>51</v>
      </c>
      <c r="F1020" s="10">
        <v>31</v>
      </c>
      <c r="G1020" s="17" t="s">
        <v>297</v>
      </c>
      <c r="H1020" s="8" t="s">
        <v>39</v>
      </c>
      <c r="K1020" s="12" t="s">
        <v>112</v>
      </c>
      <c r="L1020" s="12">
        <v>45.396079999999998</v>
      </c>
      <c r="M1020" s="12">
        <v>1.7940560000000001</v>
      </c>
      <c r="N1020" s="11">
        <v>41428</v>
      </c>
      <c r="O1020" s="6" t="s">
        <v>15</v>
      </c>
      <c r="P1020" s="29">
        <v>173</v>
      </c>
      <c r="Q1020" s="12">
        <v>21.7288</v>
      </c>
      <c r="R1020" s="12" t="s">
        <v>11</v>
      </c>
      <c r="S1020" s="48" t="s">
        <v>161</v>
      </c>
      <c r="T1020" s="53" t="s">
        <v>161</v>
      </c>
      <c r="U1020" s="12">
        <f t="shared" si="62"/>
        <v>173</v>
      </c>
      <c r="V1020" s="12">
        <f t="shared" si="63"/>
        <v>21.7288</v>
      </c>
      <c r="W1020" s="12">
        <f t="shared" si="64"/>
        <v>0.36641615917540066</v>
      </c>
      <c r="X1020" s="12">
        <f t="shared" si="65"/>
        <v>2.1180124807826627E-3</v>
      </c>
      <c r="AA1020" s="12"/>
      <c r="AC1020" s="12" t="s">
        <v>179</v>
      </c>
      <c r="AD1020" s="12" t="s">
        <v>297</v>
      </c>
      <c r="AE1020" s="12" t="s">
        <v>497</v>
      </c>
      <c r="AF1020" s="12" t="s">
        <v>498</v>
      </c>
      <c r="AG1020" s="12" t="s">
        <v>417</v>
      </c>
      <c r="AH1020" s="12" t="s">
        <v>366</v>
      </c>
      <c r="AI1020" s="12" t="s">
        <v>418</v>
      </c>
      <c r="AJ1020" s="12" t="s">
        <v>419</v>
      </c>
      <c r="AK1020" s="12" t="s">
        <v>368</v>
      </c>
      <c r="AL1020" s="12" t="s">
        <v>420</v>
      </c>
      <c r="AM1020" s="12" t="s">
        <v>347</v>
      </c>
      <c r="AN1020" s="12" t="s">
        <v>499</v>
      </c>
    </row>
    <row r="1021" spans="1:40" ht="15" customHeight="1" x14ac:dyDescent="0.25">
      <c r="A1021" s="12">
        <v>132770023</v>
      </c>
      <c r="B1021" s="15" t="s">
        <v>580</v>
      </c>
      <c r="C1021" s="12" t="s">
        <v>583</v>
      </c>
      <c r="D1021" s="12" t="s">
        <v>161</v>
      </c>
      <c r="E1021" s="12" t="s">
        <v>164</v>
      </c>
      <c r="F1021" s="10">
        <v>31</v>
      </c>
      <c r="G1021" s="17" t="s">
        <v>297</v>
      </c>
      <c r="H1021" s="8" t="s">
        <v>39</v>
      </c>
      <c r="K1021" s="12" t="s">
        <v>112</v>
      </c>
      <c r="L1021" s="12">
        <v>45.396079999999998</v>
      </c>
      <c r="M1021" s="12">
        <v>1.7940560000000001</v>
      </c>
      <c r="N1021" s="11">
        <v>41428</v>
      </c>
      <c r="O1021" s="6" t="s">
        <v>163</v>
      </c>
      <c r="P1021" s="29">
        <v>188.70000000000002</v>
      </c>
      <c r="Q1021" s="54" t="s">
        <v>161</v>
      </c>
      <c r="R1021" s="12" t="s">
        <v>148</v>
      </c>
      <c r="S1021" s="16" t="s">
        <v>601</v>
      </c>
      <c r="T1021" s="53" t="s">
        <v>161</v>
      </c>
      <c r="U1021" s="12">
        <f t="shared" si="62"/>
        <v>188.70000000000002</v>
      </c>
      <c r="V1021" s="12">
        <f t="shared" si="63"/>
        <v>94.350000000000009</v>
      </c>
      <c r="W1021" s="12">
        <f t="shared" si="64"/>
        <v>2.1197668256491782E-2</v>
      </c>
      <c r="X1021" s="12">
        <f t="shared" si="65"/>
        <v>1.1233528487806985E-4</v>
      </c>
      <c r="AA1021" s="12"/>
      <c r="AC1021" s="12" t="s">
        <v>180</v>
      </c>
      <c r="AD1021" s="12" t="s">
        <v>297</v>
      </c>
      <c r="AE1021" s="12" t="s">
        <v>497</v>
      </c>
      <c r="AF1021" s="12" t="s">
        <v>498</v>
      </c>
      <c r="AG1021" s="12" t="s">
        <v>417</v>
      </c>
      <c r="AH1021" s="12" t="s">
        <v>366</v>
      </c>
      <c r="AI1021" s="12" t="s">
        <v>418</v>
      </c>
      <c r="AJ1021" s="12" t="s">
        <v>419</v>
      </c>
      <c r="AK1021" s="12" t="s">
        <v>368</v>
      </c>
      <c r="AL1021" s="12" t="s">
        <v>420</v>
      </c>
      <c r="AM1021" s="12" t="s">
        <v>347</v>
      </c>
      <c r="AN1021" s="12" t="s">
        <v>499</v>
      </c>
    </row>
    <row r="1022" spans="1:40" ht="15" customHeight="1" x14ac:dyDescent="0.25">
      <c r="A1022" s="12">
        <v>132770023</v>
      </c>
      <c r="B1022" s="15" t="s">
        <v>580</v>
      </c>
      <c r="C1022" s="12" t="s">
        <v>583</v>
      </c>
      <c r="D1022" s="12" t="s">
        <v>161</v>
      </c>
      <c r="E1022" s="12" t="s">
        <v>51</v>
      </c>
      <c r="F1022" s="10">
        <v>31</v>
      </c>
      <c r="G1022" s="17" t="s">
        <v>297</v>
      </c>
      <c r="H1022" s="8" t="s">
        <v>39</v>
      </c>
      <c r="K1022" s="12" t="s">
        <v>112</v>
      </c>
      <c r="L1022" s="12">
        <v>45.396079999999998</v>
      </c>
      <c r="M1022" s="12">
        <v>1.7940560000000001</v>
      </c>
      <c r="N1022" s="11">
        <v>41428</v>
      </c>
      <c r="O1022" s="6" t="s">
        <v>16</v>
      </c>
      <c r="P1022" s="29">
        <v>363.83</v>
      </c>
      <c r="Q1022" s="54" t="s">
        <v>161</v>
      </c>
      <c r="R1022" s="12" t="s">
        <v>11</v>
      </c>
      <c r="S1022" s="16" t="s">
        <v>601</v>
      </c>
      <c r="T1022" s="53" t="s">
        <v>161</v>
      </c>
      <c r="U1022" s="12">
        <f t="shared" si="62"/>
        <v>363.83</v>
      </c>
      <c r="V1022" s="12">
        <f t="shared" si="63"/>
        <v>181.91499999999999</v>
      </c>
      <c r="W1022" s="12">
        <f t="shared" si="64"/>
        <v>1.0994145617458703E-2</v>
      </c>
      <c r="X1022" s="12">
        <f t="shared" si="65"/>
        <v>3.0217809464471603E-5</v>
      </c>
      <c r="AA1022" s="12"/>
      <c r="AC1022" s="12" t="s">
        <v>179</v>
      </c>
      <c r="AD1022" s="12" t="s">
        <v>297</v>
      </c>
      <c r="AE1022" s="12" t="s">
        <v>497</v>
      </c>
      <c r="AF1022" s="12" t="s">
        <v>498</v>
      </c>
      <c r="AG1022" s="12" t="s">
        <v>417</v>
      </c>
      <c r="AH1022" s="12" t="s">
        <v>366</v>
      </c>
      <c r="AI1022" s="12" t="s">
        <v>418</v>
      </c>
      <c r="AJ1022" s="12" t="s">
        <v>419</v>
      </c>
      <c r="AK1022" s="12" t="s">
        <v>368</v>
      </c>
      <c r="AL1022" s="12" t="s">
        <v>420</v>
      </c>
      <c r="AM1022" s="12" t="s">
        <v>347</v>
      </c>
      <c r="AN1022" s="12" t="s">
        <v>499</v>
      </c>
    </row>
    <row r="1023" spans="1:40" ht="15" customHeight="1" x14ac:dyDescent="0.25">
      <c r="A1023" s="12">
        <v>132770023</v>
      </c>
      <c r="B1023" s="15" t="s">
        <v>580</v>
      </c>
      <c r="C1023" s="12" t="s">
        <v>583</v>
      </c>
      <c r="D1023" s="12" t="s">
        <v>161</v>
      </c>
      <c r="E1023" s="12" t="s">
        <v>51</v>
      </c>
      <c r="F1023" s="10">
        <v>31</v>
      </c>
      <c r="G1023" s="17" t="s">
        <v>297</v>
      </c>
      <c r="H1023" s="8" t="s">
        <v>39</v>
      </c>
      <c r="K1023" s="12" t="s">
        <v>112</v>
      </c>
      <c r="L1023" s="12">
        <v>45.396079999999998</v>
      </c>
      <c r="M1023" s="12">
        <v>1.7940560000000001</v>
      </c>
      <c r="N1023" s="11">
        <v>41428</v>
      </c>
      <c r="O1023" s="6" t="s">
        <v>65</v>
      </c>
      <c r="P1023" s="29">
        <v>383</v>
      </c>
      <c r="Q1023" s="54" t="s">
        <v>161</v>
      </c>
      <c r="R1023" s="12" t="s">
        <v>11</v>
      </c>
      <c r="S1023" s="16" t="s">
        <v>601</v>
      </c>
      <c r="T1023" s="53" t="s">
        <v>161</v>
      </c>
      <c r="U1023" s="12">
        <f t="shared" si="62"/>
        <v>383</v>
      </c>
      <c r="V1023" s="12">
        <f t="shared" si="63"/>
        <v>191.5</v>
      </c>
      <c r="W1023" s="12">
        <f t="shared" si="64"/>
        <v>1.0443864229765013E-2</v>
      </c>
      <c r="X1023" s="12">
        <f t="shared" si="65"/>
        <v>2.7268575012441288E-5</v>
      </c>
      <c r="AA1023" s="12"/>
      <c r="AC1023" s="12" t="s">
        <v>179</v>
      </c>
      <c r="AD1023" s="12" t="s">
        <v>297</v>
      </c>
      <c r="AE1023" s="12" t="s">
        <v>497</v>
      </c>
      <c r="AF1023" s="12" t="s">
        <v>498</v>
      </c>
      <c r="AG1023" s="12" t="s">
        <v>417</v>
      </c>
      <c r="AH1023" s="12" t="s">
        <v>366</v>
      </c>
      <c r="AI1023" s="12" t="s">
        <v>418</v>
      </c>
      <c r="AJ1023" s="12" t="s">
        <v>419</v>
      </c>
      <c r="AK1023" s="12" t="s">
        <v>368</v>
      </c>
      <c r="AL1023" s="12" t="s">
        <v>420</v>
      </c>
      <c r="AM1023" s="12" t="s">
        <v>347</v>
      </c>
      <c r="AN1023" s="12" t="s">
        <v>499</v>
      </c>
    </row>
    <row r="1024" spans="1:40" ht="15" customHeight="1" x14ac:dyDescent="0.25">
      <c r="A1024" s="12">
        <v>132770023</v>
      </c>
      <c r="B1024" s="15" t="s">
        <v>580</v>
      </c>
      <c r="C1024" s="12" t="s">
        <v>583</v>
      </c>
      <c r="D1024" s="12" t="s">
        <v>161</v>
      </c>
      <c r="E1024" s="12" t="s">
        <v>51</v>
      </c>
      <c r="F1024" s="10">
        <v>31</v>
      </c>
      <c r="G1024" s="17" t="s">
        <v>297</v>
      </c>
      <c r="H1024" s="8" t="s">
        <v>39</v>
      </c>
      <c r="K1024" s="12" t="s">
        <v>112</v>
      </c>
      <c r="L1024" s="12">
        <v>45.396079999999998</v>
      </c>
      <c r="M1024" s="12">
        <v>1.7940560000000001</v>
      </c>
      <c r="N1024" s="11">
        <v>41428</v>
      </c>
      <c r="O1024" s="6" t="s">
        <v>14</v>
      </c>
      <c r="P1024" s="29">
        <v>431</v>
      </c>
      <c r="Q1024" s="54" t="s">
        <v>161</v>
      </c>
      <c r="R1024" s="12" t="s">
        <v>11</v>
      </c>
      <c r="S1024" s="16" t="s">
        <v>601</v>
      </c>
      <c r="T1024" s="53" t="s">
        <v>161</v>
      </c>
      <c r="U1024" s="12">
        <f t="shared" si="62"/>
        <v>431</v>
      </c>
      <c r="V1024" s="12">
        <f t="shared" si="63"/>
        <v>215.5</v>
      </c>
      <c r="W1024" s="12">
        <f t="shared" si="64"/>
        <v>9.2807424593967514E-3</v>
      </c>
      <c r="X1024" s="12">
        <f t="shared" si="65"/>
        <v>2.1533045149412416E-5</v>
      </c>
      <c r="AA1024" s="12"/>
      <c r="AC1024" s="12" t="s">
        <v>179</v>
      </c>
      <c r="AD1024" s="12" t="s">
        <v>297</v>
      </c>
      <c r="AE1024" s="12" t="s">
        <v>497</v>
      </c>
      <c r="AF1024" s="12" t="s">
        <v>498</v>
      </c>
      <c r="AG1024" s="12" t="s">
        <v>417</v>
      </c>
      <c r="AH1024" s="12" t="s">
        <v>366</v>
      </c>
      <c r="AI1024" s="12" t="s">
        <v>418</v>
      </c>
      <c r="AJ1024" s="12" t="s">
        <v>419</v>
      </c>
      <c r="AK1024" s="12" t="s">
        <v>368</v>
      </c>
      <c r="AL1024" s="12" t="s">
        <v>420</v>
      </c>
      <c r="AM1024" s="12" t="s">
        <v>347</v>
      </c>
      <c r="AN1024" s="12" t="s">
        <v>499</v>
      </c>
    </row>
    <row r="1025" spans="1:40" ht="15" customHeight="1" x14ac:dyDescent="0.25">
      <c r="A1025" s="12">
        <v>132770023</v>
      </c>
      <c r="B1025" s="15" t="s">
        <v>580</v>
      </c>
      <c r="C1025" s="12" t="s">
        <v>583</v>
      </c>
      <c r="D1025" s="12" t="s">
        <v>161</v>
      </c>
      <c r="E1025" s="12" t="s">
        <v>51</v>
      </c>
      <c r="F1025" s="10">
        <v>31</v>
      </c>
      <c r="G1025" s="17" t="s">
        <v>297</v>
      </c>
      <c r="H1025" s="8" t="s">
        <v>39</v>
      </c>
      <c r="K1025" s="12" t="s">
        <v>112</v>
      </c>
      <c r="L1025" s="12">
        <v>45.396079999999998</v>
      </c>
      <c r="M1025" s="12">
        <v>1.7940560000000001</v>
      </c>
      <c r="N1025" s="11">
        <v>41428</v>
      </c>
      <c r="O1025" s="6" t="s">
        <v>10</v>
      </c>
      <c r="P1025" s="29">
        <v>597</v>
      </c>
      <c r="Q1025" s="12">
        <v>90.505200000000002</v>
      </c>
      <c r="R1025" s="12" t="s">
        <v>11</v>
      </c>
      <c r="S1025" s="48" t="s">
        <v>161</v>
      </c>
      <c r="T1025" s="53" t="s">
        <v>161</v>
      </c>
      <c r="U1025" s="12">
        <f t="shared" si="62"/>
        <v>597</v>
      </c>
      <c r="V1025" s="12">
        <f t="shared" si="63"/>
        <v>90.505200000000002</v>
      </c>
      <c r="W1025" s="12">
        <f t="shared" si="64"/>
        <v>7.2883172111675151E-2</v>
      </c>
      <c r="X1025" s="12">
        <f t="shared" si="65"/>
        <v>1.2208236534618955E-4</v>
      </c>
      <c r="AA1025" s="12"/>
      <c r="AC1025" s="12" t="s">
        <v>179</v>
      </c>
      <c r="AD1025" s="12" t="s">
        <v>297</v>
      </c>
      <c r="AE1025" s="12" t="s">
        <v>497</v>
      </c>
      <c r="AF1025" s="12" t="s">
        <v>498</v>
      </c>
      <c r="AG1025" s="12" t="s">
        <v>417</v>
      </c>
      <c r="AH1025" s="12" t="s">
        <v>366</v>
      </c>
      <c r="AI1025" s="12" t="s">
        <v>418</v>
      </c>
      <c r="AJ1025" s="12" t="s">
        <v>419</v>
      </c>
      <c r="AK1025" s="12" t="s">
        <v>368</v>
      </c>
      <c r="AL1025" s="12" t="s">
        <v>420</v>
      </c>
      <c r="AM1025" s="12" t="s">
        <v>347</v>
      </c>
      <c r="AN1025" s="12" t="s">
        <v>499</v>
      </c>
    </row>
    <row r="1026" spans="1:40" ht="15" customHeight="1" x14ac:dyDescent="0.25">
      <c r="A1026" s="12">
        <v>132770023</v>
      </c>
      <c r="B1026" s="15" t="s">
        <v>580</v>
      </c>
      <c r="C1026" s="12" t="s">
        <v>583</v>
      </c>
      <c r="D1026" s="12" t="s">
        <v>161</v>
      </c>
      <c r="E1026" s="12" t="s">
        <v>66</v>
      </c>
      <c r="F1026" s="10">
        <v>31</v>
      </c>
      <c r="G1026" s="17" t="s">
        <v>297</v>
      </c>
      <c r="H1026" s="8" t="s">
        <v>39</v>
      </c>
      <c r="K1026" s="12" t="s">
        <v>112</v>
      </c>
      <c r="L1026" s="12">
        <v>45.396079999999998</v>
      </c>
      <c r="M1026" s="12">
        <v>1.7940560000000001</v>
      </c>
      <c r="N1026" s="11">
        <v>41428</v>
      </c>
      <c r="O1026" s="6" t="s">
        <v>52</v>
      </c>
      <c r="P1026" s="29">
        <v>674.27513880320805</v>
      </c>
      <c r="Q1026" s="54" t="s">
        <v>161</v>
      </c>
      <c r="R1026" s="12" t="s">
        <v>165</v>
      </c>
      <c r="S1026" s="16" t="s">
        <v>601</v>
      </c>
      <c r="T1026" s="53" t="s">
        <v>161</v>
      </c>
      <c r="U1026" s="12">
        <f t="shared" ref="U1026:U1089" si="66">IF(Q1026="",P1026,P1026)</f>
        <v>674.27513880320805</v>
      </c>
      <c r="V1026" s="12">
        <f t="shared" ref="V1026:V1089" si="67">IF(Q1026="",P1026/2,Q1026)</f>
        <v>337.13756940160403</v>
      </c>
      <c r="W1026" s="12">
        <f t="shared" si="64"/>
        <v>5.9322964318389735E-3</v>
      </c>
      <c r="X1026" s="12">
        <f t="shared" si="65"/>
        <v>8.7980352388023558E-6</v>
      </c>
      <c r="AA1026" s="12"/>
      <c r="AC1026" s="12" t="s">
        <v>181</v>
      </c>
      <c r="AD1026" s="12" t="s">
        <v>297</v>
      </c>
      <c r="AE1026" s="12" t="s">
        <v>497</v>
      </c>
      <c r="AF1026" s="12" t="s">
        <v>498</v>
      </c>
      <c r="AG1026" s="12" t="s">
        <v>417</v>
      </c>
      <c r="AH1026" s="12" t="s">
        <v>366</v>
      </c>
      <c r="AI1026" s="12" t="s">
        <v>418</v>
      </c>
      <c r="AJ1026" s="12" t="s">
        <v>419</v>
      </c>
      <c r="AK1026" s="12" t="s">
        <v>368</v>
      </c>
      <c r="AL1026" s="12" t="s">
        <v>420</v>
      </c>
      <c r="AM1026" s="12" t="s">
        <v>347</v>
      </c>
      <c r="AN1026" s="12" t="s">
        <v>499</v>
      </c>
    </row>
    <row r="1027" spans="1:40" ht="15" customHeight="1" x14ac:dyDescent="0.25">
      <c r="A1027" s="12">
        <v>132770023</v>
      </c>
      <c r="B1027" s="15" t="s">
        <v>580</v>
      </c>
      <c r="C1027" s="12" t="s">
        <v>583</v>
      </c>
      <c r="D1027" s="12" t="s">
        <v>161</v>
      </c>
      <c r="E1027" s="12" t="s">
        <v>164</v>
      </c>
      <c r="F1027" s="10">
        <v>31</v>
      </c>
      <c r="G1027" s="17" t="s">
        <v>297</v>
      </c>
      <c r="H1027" s="8" t="s">
        <v>39</v>
      </c>
      <c r="K1027" s="12" t="s">
        <v>112</v>
      </c>
      <c r="L1027" s="12">
        <v>45.396079999999998</v>
      </c>
      <c r="M1027" s="12">
        <v>1.7940560000000001</v>
      </c>
      <c r="N1027" s="11">
        <v>41428</v>
      </c>
      <c r="O1027" s="6" t="s">
        <v>163</v>
      </c>
      <c r="P1027" s="29">
        <v>1217.5</v>
      </c>
      <c r="Q1027" s="54" t="s">
        <v>161</v>
      </c>
      <c r="R1027" s="12" t="s">
        <v>148</v>
      </c>
      <c r="S1027" s="16" t="s">
        <v>601</v>
      </c>
      <c r="T1027" s="53" t="s">
        <v>161</v>
      </c>
      <c r="U1027" s="12">
        <f t="shared" si="66"/>
        <v>1217.5</v>
      </c>
      <c r="V1027" s="12">
        <f t="shared" si="67"/>
        <v>608.75</v>
      </c>
      <c r="W1027" s="12">
        <f t="shared" si="64"/>
        <v>3.2854209445585215E-3</v>
      </c>
      <c r="X1027" s="12">
        <f t="shared" si="65"/>
        <v>2.6984976957359521E-6</v>
      </c>
      <c r="AA1027" s="12"/>
      <c r="AC1027" s="12" t="s">
        <v>180</v>
      </c>
      <c r="AD1027" s="12" t="s">
        <v>297</v>
      </c>
      <c r="AE1027" s="12" t="s">
        <v>497</v>
      </c>
      <c r="AF1027" s="12" t="s">
        <v>498</v>
      </c>
      <c r="AG1027" s="12" t="s">
        <v>417</v>
      </c>
      <c r="AH1027" s="12" t="s">
        <v>366</v>
      </c>
      <c r="AI1027" s="12" t="s">
        <v>418</v>
      </c>
      <c r="AJ1027" s="12" t="s">
        <v>419</v>
      </c>
      <c r="AK1027" s="12" t="s">
        <v>368</v>
      </c>
      <c r="AL1027" s="12" t="s">
        <v>420</v>
      </c>
      <c r="AM1027" s="12" t="s">
        <v>347</v>
      </c>
      <c r="AN1027" s="12" t="s">
        <v>499</v>
      </c>
    </row>
    <row r="1028" spans="1:40" ht="15" customHeight="1" x14ac:dyDescent="0.25">
      <c r="A1028" s="12">
        <v>132770024</v>
      </c>
      <c r="B1028" s="15" t="s">
        <v>580</v>
      </c>
      <c r="C1028" s="12" t="s">
        <v>583</v>
      </c>
      <c r="D1028" s="12" t="s">
        <v>161</v>
      </c>
      <c r="E1028" s="12" t="s">
        <v>51</v>
      </c>
      <c r="F1028" s="10">
        <v>40</v>
      </c>
      <c r="G1028" s="17" t="s">
        <v>298</v>
      </c>
      <c r="H1028" s="10" t="s">
        <v>8</v>
      </c>
      <c r="K1028" s="12" t="s">
        <v>103</v>
      </c>
      <c r="L1028" s="12">
        <v>45.151055999999997</v>
      </c>
      <c r="M1028" s="12">
        <v>2.0434999999999999</v>
      </c>
      <c r="N1028" s="11">
        <v>41429</v>
      </c>
      <c r="O1028" s="6" t="s">
        <v>150</v>
      </c>
      <c r="P1028" s="31">
        <v>0.8</v>
      </c>
      <c r="Q1028" s="54" t="s">
        <v>161</v>
      </c>
      <c r="R1028" s="15" t="s">
        <v>11</v>
      </c>
      <c r="S1028" s="16" t="s">
        <v>601</v>
      </c>
      <c r="T1028" s="53" t="s">
        <v>161</v>
      </c>
      <c r="U1028" s="12">
        <f t="shared" si="66"/>
        <v>0.8</v>
      </c>
      <c r="V1028" s="12">
        <f t="shared" si="67"/>
        <v>0.4</v>
      </c>
      <c r="W1028" s="12">
        <f t="shared" si="64"/>
        <v>4.9999999999999991</v>
      </c>
      <c r="X1028" s="12">
        <f t="shared" si="65"/>
        <v>6.2499999999999991</v>
      </c>
      <c r="Y1028" s="12">
        <v>10.050000000000001</v>
      </c>
      <c r="AA1028" s="11"/>
      <c r="AB1028" s="31">
        <v>133389</v>
      </c>
      <c r="AC1028" s="12" t="s">
        <v>574</v>
      </c>
      <c r="AD1028" s="12" t="s">
        <v>298</v>
      </c>
      <c r="AE1028" s="12" t="s">
        <v>424</v>
      </c>
      <c r="AF1028" s="12" t="s">
        <v>425</v>
      </c>
      <c r="AG1028" s="12" t="s">
        <v>373</v>
      </c>
      <c r="AH1028" s="12" t="s">
        <v>374</v>
      </c>
      <c r="AI1028" s="12" t="s">
        <v>375</v>
      </c>
      <c r="AJ1028" s="12" t="s">
        <v>376</v>
      </c>
      <c r="AK1028" s="12" t="s">
        <v>368</v>
      </c>
      <c r="AL1028" s="12">
        <v>17</v>
      </c>
      <c r="AM1028" s="12" t="s">
        <v>377</v>
      </c>
      <c r="AN1028" s="12" t="s">
        <v>378</v>
      </c>
    </row>
    <row r="1029" spans="1:40" ht="15" customHeight="1" x14ac:dyDescent="0.25">
      <c r="A1029" s="12">
        <v>132770024</v>
      </c>
      <c r="B1029" s="15" t="s">
        <v>580</v>
      </c>
      <c r="C1029" s="12" t="s">
        <v>583</v>
      </c>
      <c r="D1029" s="12" t="s">
        <v>161</v>
      </c>
      <c r="E1029" s="12" t="s">
        <v>51</v>
      </c>
      <c r="F1029" s="10">
        <v>40</v>
      </c>
      <c r="G1029" s="17" t="s">
        <v>298</v>
      </c>
      <c r="H1029" s="10" t="s">
        <v>8</v>
      </c>
      <c r="K1029" s="12" t="s">
        <v>103</v>
      </c>
      <c r="L1029" s="12">
        <v>45.151055999999997</v>
      </c>
      <c r="M1029" s="12">
        <v>2.0434999999999999</v>
      </c>
      <c r="N1029" s="11">
        <v>41429</v>
      </c>
      <c r="O1029" s="6" t="s">
        <v>152</v>
      </c>
      <c r="P1029" s="31">
        <v>1.3</v>
      </c>
      <c r="Q1029" s="54" t="s">
        <v>161</v>
      </c>
      <c r="R1029" s="15" t="s">
        <v>11</v>
      </c>
      <c r="S1029" s="16" t="s">
        <v>601</v>
      </c>
      <c r="T1029" s="53" t="s">
        <v>161</v>
      </c>
      <c r="U1029" s="12">
        <f t="shared" si="66"/>
        <v>1.3</v>
      </c>
      <c r="V1029" s="12">
        <f t="shared" si="67"/>
        <v>0.65</v>
      </c>
      <c r="W1029" s="12">
        <f t="shared" si="64"/>
        <v>3.0769230769230766</v>
      </c>
      <c r="X1029" s="12">
        <f t="shared" si="65"/>
        <v>2.3668639053254434</v>
      </c>
      <c r="Y1029" s="12">
        <v>10.050000000000001</v>
      </c>
      <c r="AA1029" s="11"/>
      <c r="AB1029" s="31">
        <v>133389</v>
      </c>
      <c r="AC1029" s="12" t="s">
        <v>574</v>
      </c>
      <c r="AD1029" s="12" t="s">
        <v>298</v>
      </c>
      <c r="AE1029" s="12" t="s">
        <v>424</v>
      </c>
      <c r="AF1029" s="12" t="s">
        <v>425</v>
      </c>
      <c r="AG1029" s="12" t="s">
        <v>373</v>
      </c>
      <c r="AH1029" s="12" t="s">
        <v>374</v>
      </c>
      <c r="AI1029" s="12" t="s">
        <v>375</v>
      </c>
      <c r="AJ1029" s="12" t="s">
        <v>376</v>
      </c>
      <c r="AK1029" s="12" t="s">
        <v>368</v>
      </c>
      <c r="AL1029" s="12">
        <v>17</v>
      </c>
      <c r="AM1029" s="12" t="s">
        <v>377</v>
      </c>
      <c r="AN1029" s="12" t="s">
        <v>378</v>
      </c>
    </row>
    <row r="1030" spans="1:40" ht="15" customHeight="1" x14ac:dyDescent="0.25">
      <c r="A1030" s="12">
        <v>132770024</v>
      </c>
      <c r="B1030" s="15" t="s">
        <v>580</v>
      </c>
      <c r="C1030" s="12" t="s">
        <v>583</v>
      </c>
      <c r="D1030" s="12" t="s">
        <v>161</v>
      </c>
      <c r="E1030" s="12" t="s">
        <v>51</v>
      </c>
      <c r="F1030" s="10">
        <v>40</v>
      </c>
      <c r="G1030" s="17" t="s">
        <v>298</v>
      </c>
      <c r="H1030" s="10" t="s">
        <v>8</v>
      </c>
      <c r="K1030" s="12" t="s">
        <v>103</v>
      </c>
      <c r="L1030" s="12">
        <v>45.151055999999997</v>
      </c>
      <c r="M1030" s="12">
        <v>2.0434999999999999</v>
      </c>
      <c r="N1030" s="11">
        <v>41429</v>
      </c>
      <c r="O1030" s="6" t="s">
        <v>57</v>
      </c>
      <c r="P1030" s="31">
        <v>1.4</v>
      </c>
      <c r="Q1030" s="54" t="s">
        <v>161</v>
      </c>
      <c r="R1030" s="15" t="s">
        <v>11</v>
      </c>
      <c r="S1030" s="16" t="s">
        <v>601</v>
      </c>
      <c r="T1030" s="53" t="s">
        <v>161</v>
      </c>
      <c r="U1030" s="12">
        <f t="shared" si="66"/>
        <v>1.4</v>
      </c>
      <c r="V1030" s="12">
        <f t="shared" si="67"/>
        <v>0.7</v>
      </c>
      <c r="W1030" s="12">
        <f t="shared" ref="W1030:W1093" si="68">U1030/V1030^2</f>
        <v>2.8571428571428572</v>
      </c>
      <c r="X1030" s="12">
        <f t="shared" ref="X1030:X1093" si="69">1/V1030^2</f>
        <v>2.0408163265306127</v>
      </c>
      <c r="Y1030" s="12">
        <v>10.050000000000001</v>
      </c>
      <c r="AA1030" s="11"/>
      <c r="AB1030" s="31">
        <v>133389</v>
      </c>
      <c r="AC1030" s="12" t="s">
        <v>574</v>
      </c>
      <c r="AD1030" s="12" t="s">
        <v>298</v>
      </c>
      <c r="AE1030" s="12" t="s">
        <v>424</v>
      </c>
      <c r="AF1030" s="12" t="s">
        <v>425</v>
      </c>
      <c r="AG1030" s="12" t="s">
        <v>373</v>
      </c>
      <c r="AH1030" s="12" t="s">
        <v>374</v>
      </c>
      <c r="AI1030" s="12" t="s">
        <v>375</v>
      </c>
      <c r="AJ1030" s="12" t="s">
        <v>376</v>
      </c>
      <c r="AK1030" s="12" t="s">
        <v>368</v>
      </c>
      <c r="AL1030" s="12">
        <v>17</v>
      </c>
      <c r="AM1030" s="12" t="s">
        <v>377</v>
      </c>
      <c r="AN1030" s="12" t="s">
        <v>378</v>
      </c>
    </row>
    <row r="1031" spans="1:40" ht="15" customHeight="1" x14ac:dyDescent="0.25">
      <c r="A1031" s="12">
        <v>132770024</v>
      </c>
      <c r="B1031" s="15" t="s">
        <v>580</v>
      </c>
      <c r="C1031" s="12" t="s">
        <v>583</v>
      </c>
      <c r="D1031" s="12" t="s">
        <v>161</v>
      </c>
      <c r="E1031" s="12" t="s">
        <v>51</v>
      </c>
      <c r="F1031" s="10">
        <v>40</v>
      </c>
      <c r="G1031" s="17" t="s">
        <v>298</v>
      </c>
      <c r="H1031" s="10" t="s">
        <v>8</v>
      </c>
      <c r="K1031" s="12" t="s">
        <v>103</v>
      </c>
      <c r="L1031" s="12">
        <v>45.151055999999997</v>
      </c>
      <c r="M1031" s="12">
        <v>2.0434999999999999</v>
      </c>
      <c r="N1031" s="11">
        <v>41429</v>
      </c>
      <c r="O1031" s="6" t="s">
        <v>12</v>
      </c>
      <c r="P1031" s="31">
        <v>1.7</v>
      </c>
      <c r="Q1031" s="12">
        <v>0.8</v>
      </c>
      <c r="R1031" s="15" t="s">
        <v>11</v>
      </c>
      <c r="S1031" s="48" t="s">
        <v>161</v>
      </c>
      <c r="T1031" s="53" t="s">
        <v>161</v>
      </c>
      <c r="U1031" s="12">
        <f t="shared" si="66"/>
        <v>1.7</v>
      </c>
      <c r="V1031" s="12">
        <f t="shared" si="67"/>
        <v>0.8</v>
      </c>
      <c r="W1031" s="12">
        <f t="shared" si="68"/>
        <v>2.6562499999999996</v>
      </c>
      <c r="X1031" s="12">
        <f t="shared" si="69"/>
        <v>1.5624999999999998</v>
      </c>
      <c r="Y1031" s="12">
        <v>10.050000000000001</v>
      </c>
      <c r="AA1031" s="11"/>
      <c r="AB1031" s="31">
        <v>133389</v>
      </c>
      <c r="AC1031" s="12" t="s">
        <v>574</v>
      </c>
      <c r="AD1031" s="12" t="s">
        <v>298</v>
      </c>
      <c r="AE1031" s="12" t="s">
        <v>424</v>
      </c>
      <c r="AF1031" s="12" t="s">
        <v>425</v>
      </c>
      <c r="AG1031" s="12" t="s">
        <v>373</v>
      </c>
      <c r="AH1031" s="12" t="s">
        <v>374</v>
      </c>
      <c r="AI1031" s="12" t="s">
        <v>375</v>
      </c>
      <c r="AJ1031" s="12" t="s">
        <v>376</v>
      </c>
      <c r="AK1031" s="12" t="s">
        <v>368</v>
      </c>
      <c r="AL1031" s="12">
        <v>17</v>
      </c>
      <c r="AM1031" s="12" t="s">
        <v>377</v>
      </c>
      <c r="AN1031" s="12" t="s">
        <v>378</v>
      </c>
    </row>
    <row r="1032" spans="1:40" ht="15" customHeight="1" x14ac:dyDescent="0.25">
      <c r="A1032" s="12">
        <v>132770024</v>
      </c>
      <c r="B1032" s="15" t="s">
        <v>580</v>
      </c>
      <c r="C1032" s="12" t="s">
        <v>583</v>
      </c>
      <c r="D1032" s="12" t="s">
        <v>161</v>
      </c>
      <c r="E1032" s="12" t="s">
        <v>51</v>
      </c>
      <c r="F1032" s="10">
        <v>40</v>
      </c>
      <c r="G1032" s="17" t="s">
        <v>298</v>
      </c>
      <c r="H1032" s="10" t="s">
        <v>8</v>
      </c>
      <c r="K1032" s="12" t="s">
        <v>103</v>
      </c>
      <c r="L1032" s="12">
        <v>45.151055999999997</v>
      </c>
      <c r="M1032" s="12">
        <v>2.0434999999999999</v>
      </c>
      <c r="N1032" s="11">
        <v>41429</v>
      </c>
      <c r="O1032" s="6" t="s">
        <v>61</v>
      </c>
      <c r="P1032" s="31">
        <v>1.9</v>
      </c>
      <c r="Q1032" s="54" t="s">
        <v>161</v>
      </c>
      <c r="R1032" s="15" t="s">
        <v>11</v>
      </c>
      <c r="S1032" s="16" t="s">
        <v>601</v>
      </c>
      <c r="T1032" s="53" t="s">
        <v>161</v>
      </c>
      <c r="U1032" s="12">
        <f t="shared" si="66"/>
        <v>1.9</v>
      </c>
      <c r="V1032" s="12">
        <f t="shared" si="67"/>
        <v>0.95</v>
      </c>
      <c r="W1032" s="12">
        <f t="shared" si="68"/>
        <v>2.1052631578947367</v>
      </c>
      <c r="X1032" s="12">
        <f t="shared" si="69"/>
        <v>1.10803324099723</v>
      </c>
      <c r="Y1032" s="12">
        <v>10.050000000000001</v>
      </c>
      <c r="AA1032" s="11"/>
      <c r="AB1032" s="31">
        <v>133389</v>
      </c>
      <c r="AC1032" s="12" t="s">
        <v>574</v>
      </c>
      <c r="AD1032" s="12" t="s">
        <v>298</v>
      </c>
      <c r="AE1032" s="12" t="s">
        <v>424</v>
      </c>
      <c r="AF1032" s="12" t="s">
        <v>425</v>
      </c>
      <c r="AG1032" s="12" t="s">
        <v>373</v>
      </c>
      <c r="AH1032" s="12" t="s">
        <v>374</v>
      </c>
      <c r="AI1032" s="12" t="s">
        <v>375</v>
      </c>
      <c r="AJ1032" s="12" t="s">
        <v>376</v>
      </c>
      <c r="AK1032" s="12" t="s">
        <v>368</v>
      </c>
      <c r="AL1032" s="12">
        <v>17</v>
      </c>
      <c r="AM1032" s="12" t="s">
        <v>377</v>
      </c>
      <c r="AN1032" s="12" t="s">
        <v>378</v>
      </c>
    </row>
    <row r="1033" spans="1:40" ht="15" customHeight="1" x14ac:dyDescent="0.25">
      <c r="A1033" s="12">
        <v>132770024</v>
      </c>
      <c r="B1033" s="15" t="s">
        <v>580</v>
      </c>
      <c r="C1033" s="12" t="s">
        <v>583</v>
      </c>
      <c r="D1033" s="12" t="s">
        <v>161</v>
      </c>
      <c r="E1033" s="12" t="s">
        <v>51</v>
      </c>
      <c r="F1033" s="10">
        <v>40</v>
      </c>
      <c r="G1033" s="17" t="s">
        <v>298</v>
      </c>
      <c r="H1033" s="10" t="s">
        <v>8</v>
      </c>
      <c r="K1033" s="12" t="s">
        <v>103</v>
      </c>
      <c r="L1033" s="12">
        <v>45.151055999999997</v>
      </c>
      <c r="M1033" s="12">
        <v>2.0434999999999999</v>
      </c>
      <c r="N1033" s="11">
        <v>41429</v>
      </c>
      <c r="O1033" s="6" t="s">
        <v>56</v>
      </c>
      <c r="P1033" s="31">
        <v>2.1</v>
      </c>
      <c r="Q1033" s="54" t="s">
        <v>161</v>
      </c>
      <c r="R1033" s="15" t="s">
        <v>11</v>
      </c>
      <c r="S1033" s="16" t="s">
        <v>601</v>
      </c>
      <c r="T1033" s="53" t="s">
        <v>161</v>
      </c>
      <c r="U1033" s="12">
        <f t="shared" si="66"/>
        <v>2.1</v>
      </c>
      <c r="V1033" s="12">
        <f t="shared" si="67"/>
        <v>1.05</v>
      </c>
      <c r="W1033" s="12">
        <f t="shared" si="68"/>
        <v>1.9047619047619049</v>
      </c>
      <c r="X1033" s="12">
        <f t="shared" si="69"/>
        <v>0.90702947845804982</v>
      </c>
      <c r="Y1033" s="12">
        <v>10.050000000000001</v>
      </c>
      <c r="AA1033" s="11"/>
      <c r="AB1033" s="31">
        <v>133389</v>
      </c>
      <c r="AC1033" s="12" t="s">
        <v>574</v>
      </c>
      <c r="AD1033" s="12" t="s">
        <v>298</v>
      </c>
      <c r="AE1033" s="12" t="s">
        <v>424</v>
      </c>
      <c r="AF1033" s="12" t="s">
        <v>425</v>
      </c>
      <c r="AG1033" s="12" t="s">
        <v>373</v>
      </c>
      <c r="AH1033" s="12" t="s">
        <v>374</v>
      </c>
      <c r="AI1033" s="12" t="s">
        <v>375</v>
      </c>
      <c r="AJ1033" s="12" t="s">
        <v>376</v>
      </c>
      <c r="AK1033" s="12" t="s">
        <v>368</v>
      </c>
      <c r="AL1033" s="12">
        <v>17</v>
      </c>
      <c r="AM1033" s="12" t="s">
        <v>377</v>
      </c>
      <c r="AN1033" s="12" t="s">
        <v>378</v>
      </c>
    </row>
    <row r="1034" spans="1:40" ht="15" customHeight="1" x14ac:dyDescent="0.25">
      <c r="A1034" s="12">
        <v>132770024</v>
      </c>
      <c r="B1034" s="15" t="s">
        <v>580</v>
      </c>
      <c r="C1034" s="12" t="s">
        <v>583</v>
      </c>
      <c r="D1034" s="12" t="s">
        <v>161</v>
      </c>
      <c r="E1034" s="12" t="s">
        <v>51</v>
      </c>
      <c r="F1034" s="10">
        <v>40</v>
      </c>
      <c r="G1034" s="17" t="s">
        <v>298</v>
      </c>
      <c r="H1034" s="10" t="s">
        <v>8</v>
      </c>
      <c r="K1034" s="12" t="s">
        <v>103</v>
      </c>
      <c r="L1034" s="12">
        <v>45.151055999999997</v>
      </c>
      <c r="M1034" s="12">
        <v>2.0434999999999999</v>
      </c>
      <c r="N1034" s="11">
        <v>41429</v>
      </c>
      <c r="O1034" s="6" t="s">
        <v>55</v>
      </c>
      <c r="P1034" s="31">
        <v>2.2000000000000002</v>
      </c>
      <c r="Q1034" s="54" t="s">
        <v>161</v>
      </c>
      <c r="R1034" s="15" t="s">
        <v>11</v>
      </c>
      <c r="S1034" s="16" t="s">
        <v>601</v>
      </c>
      <c r="T1034" s="53" t="s">
        <v>161</v>
      </c>
      <c r="U1034" s="12">
        <f t="shared" si="66"/>
        <v>2.2000000000000002</v>
      </c>
      <c r="V1034" s="12">
        <f t="shared" si="67"/>
        <v>1.1000000000000001</v>
      </c>
      <c r="W1034" s="12">
        <f t="shared" si="68"/>
        <v>1.8181818181818181</v>
      </c>
      <c r="X1034" s="12">
        <f t="shared" si="69"/>
        <v>0.82644628099173545</v>
      </c>
      <c r="Y1034" s="12">
        <v>10.050000000000001</v>
      </c>
      <c r="AA1034" s="11"/>
      <c r="AB1034" s="31">
        <v>133389</v>
      </c>
      <c r="AC1034" s="12" t="s">
        <v>574</v>
      </c>
      <c r="AD1034" s="12" t="s">
        <v>298</v>
      </c>
      <c r="AE1034" s="12" t="s">
        <v>424</v>
      </c>
      <c r="AF1034" s="12" t="s">
        <v>425</v>
      </c>
      <c r="AG1034" s="12" t="s">
        <v>373</v>
      </c>
      <c r="AH1034" s="12" t="s">
        <v>374</v>
      </c>
      <c r="AI1034" s="12" t="s">
        <v>375</v>
      </c>
      <c r="AJ1034" s="12" t="s">
        <v>376</v>
      </c>
      <c r="AK1034" s="12" t="s">
        <v>368</v>
      </c>
      <c r="AL1034" s="12">
        <v>17</v>
      </c>
      <c r="AM1034" s="12" t="s">
        <v>377</v>
      </c>
      <c r="AN1034" s="12" t="s">
        <v>378</v>
      </c>
    </row>
    <row r="1035" spans="1:40" ht="15" customHeight="1" x14ac:dyDescent="0.25">
      <c r="A1035" s="12">
        <v>132770024</v>
      </c>
      <c r="B1035" s="15" t="s">
        <v>580</v>
      </c>
      <c r="C1035" s="12" t="s">
        <v>583</v>
      </c>
      <c r="D1035" s="12" t="s">
        <v>161</v>
      </c>
      <c r="E1035" s="12" t="s">
        <v>51</v>
      </c>
      <c r="F1035" s="10">
        <v>40</v>
      </c>
      <c r="G1035" s="17" t="s">
        <v>298</v>
      </c>
      <c r="H1035" s="10" t="s">
        <v>8</v>
      </c>
      <c r="K1035" s="12" t="s">
        <v>103</v>
      </c>
      <c r="L1035" s="12">
        <v>45.151055999999997</v>
      </c>
      <c r="M1035" s="12">
        <v>2.0434999999999999</v>
      </c>
      <c r="N1035" s="11">
        <v>41429</v>
      </c>
      <c r="O1035" s="6" t="s">
        <v>149</v>
      </c>
      <c r="P1035" s="31">
        <v>3.3</v>
      </c>
      <c r="Q1035" s="54" t="s">
        <v>161</v>
      </c>
      <c r="R1035" s="15" t="s">
        <v>11</v>
      </c>
      <c r="S1035" s="16" t="s">
        <v>601</v>
      </c>
      <c r="T1035" s="53" t="s">
        <v>161</v>
      </c>
      <c r="U1035" s="12">
        <f t="shared" si="66"/>
        <v>3.3</v>
      </c>
      <c r="V1035" s="12">
        <f t="shared" si="67"/>
        <v>1.65</v>
      </c>
      <c r="W1035" s="12">
        <f t="shared" si="68"/>
        <v>1.2121212121212122</v>
      </c>
      <c r="X1035" s="12">
        <f t="shared" si="69"/>
        <v>0.36730945821854916</v>
      </c>
      <c r="Y1035" s="12">
        <v>10.050000000000001</v>
      </c>
      <c r="AA1035" s="11"/>
      <c r="AB1035" s="31">
        <v>133389</v>
      </c>
      <c r="AC1035" s="12" t="s">
        <v>574</v>
      </c>
      <c r="AD1035" s="12" t="s">
        <v>298</v>
      </c>
      <c r="AE1035" s="12" t="s">
        <v>424</v>
      </c>
      <c r="AF1035" s="12" t="s">
        <v>425</v>
      </c>
      <c r="AG1035" s="12" t="s">
        <v>373</v>
      </c>
      <c r="AH1035" s="12" t="s">
        <v>374</v>
      </c>
      <c r="AI1035" s="12" t="s">
        <v>375</v>
      </c>
      <c r="AJ1035" s="12" t="s">
        <v>376</v>
      </c>
      <c r="AK1035" s="12" t="s">
        <v>368</v>
      </c>
      <c r="AL1035" s="12">
        <v>17</v>
      </c>
      <c r="AM1035" s="12" t="s">
        <v>377</v>
      </c>
      <c r="AN1035" s="12" t="s">
        <v>378</v>
      </c>
    </row>
    <row r="1036" spans="1:40" ht="15" customHeight="1" x14ac:dyDescent="0.25">
      <c r="A1036" s="12">
        <v>132770024</v>
      </c>
      <c r="B1036" s="15" t="s">
        <v>580</v>
      </c>
      <c r="C1036" s="12" t="s">
        <v>583</v>
      </c>
      <c r="D1036" s="12" t="s">
        <v>161</v>
      </c>
      <c r="E1036" s="12" t="s">
        <v>51</v>
      </c>
      <c r="F1036" s="10">
        <v>40</v>
      </c>
      <c r="G1036" s="17" t="s">
        <v>298</v>
      </c>
      <c r="H1036" s="10" t="s">
        <v>8</v>
      </c>
      <c r="K1036" s="12" t="s">
        <v>103</v>
      </c>
      <c r="L1036" s="12">
        <v>45.151055999999997</v>
      </c>
      <c r="M1036" s="12">
        <v>2.0434999999999999</v>
      </c>
      <c r="N1036" s="11">
        <v>41429</v>
      </c>
      <c r="O1036" s="6" t="s">
        <v>153</v>
      </c>
      <c r="P1036" s="31">
        <v>3.3</v>
      </c>
      <c r="Q1036" s="54" t="s">
        <v>161</v>
      </c>
      <c r="R1036" s="15" t="s">
        <v>11</v>
      </c>
      <c r="S1036" s="16" t="s">
        <v>601</v>
      </c>
      <c r="T1036" s="53" t="s">
        <v>161</v>
      </c>
      <c r="U1036" s="12">
        <f t="shared" si="66"/>
        <v>3.3</v>
      </c>
      <c r="V1036" s="12">
        <f t="shared" si="67"/>
        <v>1.65</v>
      </c>
      <c r="W1036" s="12">
        <f t="shared" si="68"/>
        <v>1.2121212121212122</v>
      </c>
      <c r="X1036" s="12">
        <f t="shared" si="69"/>
        <v>0.36730945821854916</v>
      </c>
      <c r="Y1036" s="12">
        <v>10.050000000000001</v>
      </c>
      <c r="AA1036" s="11"/>
      <c r="AB1036" s="31">
        <v>133389</v>
      </c>
      <c r="AC1036" s="12" t="s">
        <v>574</v>
      </c>
      <c r="AD1036" s="12" t="s">
        <v>298</v>
      </c>
      <c r="AE1036" s="12" t="s">
        <v>424</v>
      </c>
      <c r="AF1036" s="12" t="s">
        <v>425</v>
      </c>
      <c r="AG1036" s="12" t="s">
        <v>373</v>
      </c>
      <c r="AH1036" s="12" t="s">
        <v>374</v>
      </c>
      <c r="AI1036" s="12" t="s">
        <v>375</v>
      </c>
      <c r="AJ1036" s="12" t="s">
        <v>376</v>
      </c>
      <c r="AK1036" s="12" t="s">
        <v>368</v>
      </c>
      <c r="AL1036" s="12">
        <v>17</v>
      </c>
      <c r="AM1036" s="12" t="s">
        <v>377</v>
      </c>
      <c r="AN1036" s="12" t="s">
        <v>378</v>
      </c>
    </row>
    <row r="1037" spans="1:40" ht="15" customHeight="1" x14ac:dyDescent="0.25">
      <c r="A1037" s="12">
        <v>132770024</v>
      </c>
      <c r="B1037" s="15" t="s">
        <v>580</v>
      </c>
      <c r="C1037" s="12" t="s">
        <v>583</v>
      </c>
      <c r="D1037" s="12" t="s">
        <v>161</v>
      </c>
      <c r="E1037" s="12" t="s">
        <v>51</v>
      </c>
      <c r="F1037" s="10">
        <v>40</v>
      </c>
      <c r="G1037" s="17" t="s">
        <v>298</v>
      </c>
      <c r="H1037" s="10" t="s">
        <v>8</v>
      </c>
      <c r="K1037" s="12" t="s">
        <v>103</v>
      </c>
      <c r="L1037" s="12">
        <v>45.151055999999997</v>
      </c>
      <c r="M1037" s="12">
        <v>2.0434999999999999</v>
      </c>
      <c r="N1037" s="11">
        <v>41429</v>
      </c>
      <c r="O1037" s="6" t="s">
        <v>19</v>
      </c>
      <c r="P1037" s="31">
        <v>4.5999999999999996</v>
      </c>
      <c r="Q1037" s="12">
        <v>1.1000000000000001</v>
      </c>
      <c r="R1037" s="15" t="s">
        <v>11</v>
      </c>
      <c r="S1037" s="48" t="s">
        <v>161</v>
      </c>
      <c r="T1037" s="53" t="s">
        <v>161</v>
      </c>
      <c r="U1037" s="12">
        <f t="shared" si="66"/>
        <v>4.5999999999999996</v>
      </c>
      <c r="V1037" s="12">
        <f t="shared" si="67"/>
        <v>1.1000000000000001</v>
      </c>
      <c r="W1037" s="12">
        <f t="shared" si="68"/>
        <v>3.8016528925619828</v>
      </c>
      <c r="X1037" s="12">
        <f t="shared" si="69"/>
        <v>0.82644628099173545</v>
      </c>
      <c r="Y1037" s="12">
        <v>10.050000000000001</v>
      </c>
      <c r="AA1037" s="11"/>
      <c r="AB1037" s="31">
        <v>133389</v>
      </c>
      <c r="AC1037" s="12" t="s">
        <v>574</v>
      </c>
      <c r="AD1037" s="12" t="s">
        <v>298</v>
      </c>
      <c r="AE1037" s="12" t="s">
        <v>424</v>
      </c>
      <c r="AF1037" s="12" t="s">
        <v>425</v>
      </c>
      <c r="AG1037" s="12" t="s">
        <v>373</v>
      </c>
      <c r="AH1037" s="12" t="s">
        <v>374</v>
      </c>
      <c r="AI1037" s="12" t="s">
        <v>375</v>
      </c>
      <c r="AJ1037" s="12" t="s">
        <v>376</v>
      </c>
      <c r="AK1037" s="12" t="s">
        <v>368</v>
      </c>
      <c r="AL1037" s="12">
        <v>17</v>
      </c>
      <c r="AM1037" s="12" t="s">
        <v>377</v>
      </c>
      <c r="AN1037" s="12" t="s">
        <v>378</v>
      </c>
    </row>
    <row r="1038" spans="1:40" ht="15" customHeight="1" x14ac:dyDescent="0.25">
      <c r="A1038" s="12">
        <v>132770024</v>
      </c>
      <c r="B1038" s="15" t="s">
        <v>580</v>
      </c>
      <c r="C1038" s="12" t="s">
        <v>583</v>
      </c>
      <c r="D1038" s="12" t="s">
        <v>161</v>
      </c>
      <c r="E1038" s="12" t="s">
        <v>51</v>
      </c>
      <c r="F1038" s="10">
        <v>40</v>
      </c>
      <c r="G1038" s="17" t="s">
        <v>298</v>
      </c>
      <c r="H1038" s="10" t="s">
        <v>8</v>
      </c>
      <c r="K1038" s="12" t="s">
        <v>103</v>
      </c>
      <c r="L1038" s="12">
        <v>45.151055999999997</v>
      </c>
      <c r="M1038" s="12">
        <v>2.0434999999999999</v>
      </c>
      <c r="N1038" s="11">
        <v>41429</v>
      </c>
      <c r="O1038" s="6" t="s">
        <v>156</v>
      </c>
      <c r="P1038" s="31">
        <v>5</v>
      </c>
      <c r="Q1038" s="54" t="s">
        <v>161</v>
      </c>
      <c r="R1038" s="15" t="s">
        <v>11</v>
      </c>
      <c r="S1038" s="16" t="s">
        <v>601</v>
      </c>
      <c r="T1038" s="53" t="s">
        <v>161</v>
      </c>
      <c r="U1038" s="12">
        <f t="shared" si="66"/>
        <v>5</v>
      </c>
      <c r="V1038" s="12">
        <f t="shared" si="67"/>
        <v>2.5</v>
      </c>
      <c r="W1038" s="12">
        <f t="shared" si="68"/>
        <v>0.8</v>
      </c>
      <c r="X1038" s="12">
        <f t="shared" si="69"/>
        <v>0.16</v>
      </c>
      <c r="Y1038" s="12">
        <v>10.050000000000001</v>
      </c>
      <c r="AA1038" s="11"/>
      <c r="AB1038" s="31">
        <v>133389</v>
      </c>
      <c r="AC1038" s="12" t="s">
        <v>574</v>
      </c>
      <c r="AD1038" s="12" t="s">
        <v>298</v>
      </c>
      <c r="AE1038" s="12" t="s">
        <v>424</v>
      </c>
      <c r="AF1038" s="12" t="s">
        <v>425</v>
      </c>
      <c r="AG1038" s="12" t="s">
        <v>373</v>
      </c>
      <c r="AH1038" s="12" t="s">
        <v>374</v>
      </c>
      <c r="AI1038" s="12" t="s">
        <v>375</v>
      </c>
      <c r="AJ1038" s="12" t="s">
        <v>376</v>
      </c>
      <c r="AK1038" s="12" t="s">
        <v>368</v>
      </c>
      <c r="AL1038" s="12">
        <v>17</v>
      </c>
      <c r="AM1038" s="12" t="s">
        <v>377</v>
      </c>
      <c r="AN1038" s="12" t="s">
        <v>378</v>
      </c>
    </row>
    <row r="1039" spans="1:40" ht="15" customHeight="1" x14ac:dyDescent="0.25">
      <c r="A1039" s="12">
        <v>132770024</v>
      </c>
      <c r="B1039" s="15" t="s">
        <v>580</v>
      </c>
      <c r="C1039" s="12" t="s">
        <v>583</v>
      </c>
      <c r="D1039" s="12" t="s">
        <v>161</v>
      </c>
      <c r="E1039" s="12" t="s">
        <v>51</v>
      </c>
      <c r="F1039" s="10">
        <v>40</v>
      </c>
      <c r="G1039" s="17" t="s">
        <v>298</v>
      </c>
      <c r="H1039" s="10" t="s">
        <v>8</v>
      </c>
      <c r="K1039" s="12" t="s">
        <v>103</v>
      </c>
      <c r="L1039" s="12">
        <v>45.151055999999997</v>
      </c>
      <c r="M1039" s="12">
        <v>2.0434999999999999</v>
      </c>
      <c r="N1039" s="11">
        <v>41429</v>
      </c>
      <c r="O1039" s="6" t="s">
        <v>21</v>
      </c>
      <c r="P1039" s="31">
        <v>6</v>
      </c>
      <c r="Q1039" s="54" t="s">
        <v>161</v>
      </c>
      <c r="R1039" s="15" t="s">
        <v>11</v>
      </c>
      <c r="S1039" s="16" t="s">
        <v>601</v>
      </c>
      <c r="T1039" s="53" t="s">
        <v>161</v>
      </c>
      <c r="U1039" s="12">
        <f t="shared" si="66"/>
        <v>6</v>
      </c>
      <c r="V1039" s="12">
        <f t="shared" si="67"/>
        <v>3</v>
      </c>
      <c r="W1039" s="12">
        <f t="shared" si="68"/>
        <v>0.66666666666666663</v>
      </c>
      <c r="X1039" s="12">
        <f t="shared" si="69"/>
        <v>0.1111111111111111</v>
      </c>
      <c r="Y1039" s="12">
        <v>10.050000000000001</v>
      </c>
      <c r="AA1039" s="11"/>
      <c r="AB1039" s="31">
        <v>133389</v>
      </c>
      <c r="AC1039" s="12" t="s">
        <v>574</v>
      </c>
      <c r="AD1039" s="12" t="s">
        <v>298</v>
      </c>
      <c r="AE1039" s="12" t="s">
        <v>424</v>
      </c>
      <c r="AF1039" s="12" t="s">
        <v>425</v>
      </c>
      <c r="AG1039" s="12" t="s">
        <v>373</v>
      </c>
      <c r="AH1039" s="12" t="s">
        <v>374</v>
      </c>
      <c r="AI1039" s="12" t="s">
        <v>375</v>
      </c>
      <c r="AJ1039" s="12" t="s">
        <v>376</v>
      </c>
      <c r="AK1039" s="12" t="s">
        <v>368</v>
      </c>
      <c r="AL1039" s="12">
        <v>17</v>
      </c>
      <c r="AM1039" s="12" t="s">
        <v>377</v>
      </c>
      <c r="AN1039" s="12" t="s">
        <v>378</v>
      </c>
    </row>
    <row r="1040" spans="1:40" ht="15" customHeight="1" x14ac:dyDescent="0.25">
      <c r="A1040" s="12">
        <v>132770024</v>
      </c>
      <c r="B1040" s="15" t="s">
        <v>580</v>
      </c>
      <c r="C1040" s="12" t="s">
        <v>583</v>
      </c>
      <c r="D1040" s="12" t="s">
        <v>161</v>
      </c>
      <c r="E1040" s="12" t="s">
        <v>51</v>
      </c>
      <c r="F1040" s="10">
        <v>40</v>
      </c>
      <c r="G1040" s="17" t="s">
        <v>298</v>
      </c>
      <c r="H1040" s="10" t="s">
        <v>8</v>
      </c>
      <c r="K1040" s="12" t="s">
        <v>103</v>
      </c>
      <c r="L1040" s="12">
        <v>45.151055999999997</v>
      </c>
      <c r="M1040" s="12">
        <v>2.0434999999999999</v>
      </c>
      <c r="N1040" s="11">
        <v>41429</v>
      </c>
      <c r="O1040" s="6" t="s">
        <v>18</v>
      </c>
      <c r="P1040" s="31">
        <v>7.3</v>
      </c>
      <c r="Q1040" s="12">
        <v>3.3</v>
      </c>
      <c r="R1040" s="15" t="s">
        <v>11</v>
      </c>
      <c r="S1040" s="48" t="s">
        <v>161</v>
      </c>
      <c r="T1040" s="53" t="s">
        <v>161</v>
      </c>
      <c r="U1040" s="12">
        <f t="shared" si="66"/>
        <v>7.3</v>
      </c>
      <c r="V1040" s="12">
        <f t="shared" si="67"/>
        <v>3.3</v>
      </c>
      <c r="W1040" s="12">
        <f t="shared" si="68"/>
        <v>0.6703397612488522</v>
      </c>
      <c r="X1040" s="12">
        <f t="shared" si="69"/>
        <v>9.1827364554637289E-2</v>
      </c>
      <c r="Y1040" s="12">
        <v>10.050000000000001</v>
      </c>
      <c r="AA1040" s="11"/>
      <c r="AB1040" s="31">
        <v>133389</v>
      </c>
      <c r="AC1040" s="12" t="s">
        <v>574</v>
      </c>
      <c r="AD1040" s="12" t="s">
        <v>298</v>
      </c>
      <c r="AE1040" s="12" t="s">
        <v>424</v>
      </c>
      <c r="AF1040" s="12" t="s">
        <v>425</v>
      </c>
      <c r="AG1040" s="12" t="s">
        <v>373</v>
      </c>
      <c r="AH1040" s="12" t="s">
        <v>374</v>
      </c>
      <c r="AI1040" s="12" t="s">
        <v>375</v>
      </c>
      <c r="AJ1040" s="12" t="s">
        <v>376</v>
      </c>
      <c r="AK1040" s="12" t="s">
        <v>368</v>
      </c>
      <c r="AL1040" s="12">
        <v>17</v>
      </c>
      <c r="AM1040" s="12" t="s">
        <v>377</v>
      </c>
      <c r="AN1040" s="12" t="s">
        <v>378</v>
      </c>
    </row>
    <row r="1041" spans="1:40" ht="15" customHeight="1" x14ac:dyDescent="0.25">
      <c r="A1041" s="12">
        <v>132770024</v>
      </c>
      <c r="B1041" s="15" t="s">
        <v>580</v>
      </c>
      <c r="C1041" s="12" t="s">
        <v>583</v>
      </c>
      <c r="D1041" s="12" t="s">
        <v>161</v>
      </c>
      <c r="E1041" s="12" t="s">
        <v>51</v>
      </c>
      <c r="F1041" s="10">
        <v>40</v>
      </c>
      <c r="G1041" s="17" t="s">
        <v>298</v>
      </c>
      <c r="H1041" s="10" t="s">
        <v>8</v>
      </c>
      <c r="K1041" s="12" t="s">
        <v>103</v>
      </c>
      <c r="L1041" s="12">
        <v>45.151055999999997</v>
      </c>
      <c r="M1041" s="12">
        <v>2.0434999999999999</v>
      </c>
      <c r="N1041" s="11">
        <v>41429</v>
      </c>
      <c r="O1041" s="6" t="s">
        <v>151</v>
      </c>
      <c r="P1041" s="31">
        <v>9</v>
      </c>
      <c r="Q1041" s="54" t="s">
        <v>161</v>
      </c>
      <c r="R1041" s="15" t="s">
        <v>11</v>
      </c>
      <c r="S1041" s="16" t="s">
        <v>601</v>
      </c>
      <c r="T1041" s="53" t="s">
        <v>161</v>
      </c>
      <c r="U1041" s="12">
        <f t="shared" si="66"/>
        <v>9</v>
      </c>
      <c r="V1041" s="12">
        <f t="shared" si="67"/>
        <v>4.5</v>
      </c>
      <c r="W1041" s="12">
        <f t="shared" si="68"/>
        <v>0.44444444444444442</v>
      </c>
      <c r="X1041" s="12">
        <f t="shared" si="69"/>
        <v>4.9382716049382713E-2</v>
      </c>
      <c r="Y1041" s="12">
        <v>10.050000000000001</v>
      </c>
      <c r="AA1041" s="11"/>
      <c r="AB1041" s="31">
        <v>133389</v>
      </c>
      <c r="AC1041" s="12" t="s">
        <v>574</v>
      </c>
      <c r="AD1041" s="12" t="s">
        <v>298</v>
      </c>
      <c r="AE1041" s="12" t="s">
        <v>424</v>
      </c>
      <c r="AF1041" s="12" t="s">
        <v>425</v>
      </c>
      <c r="AG1041" s="12" t="s">
        <v>373</v>
      </c>
      <c r="AH1041" s="12" t="s">
        <v>374</v>
      </c>
      <c r="AI1041" s="12" t="s">
        <v>375</v>
      </c>
      <c r="AJ1041" s="12" t="s">
        <v>376</v>
      </c>
      <c r="AK1041" s="12" t="s">
        <v>368</v>
      </c>
      <c r="AL1041" s="12">
        <v>17</v>
      </c>
      <c r="AM1041" s="12" t="s">
        <v>377</v>
      </c>
      <c r="AN1041" s="12" t="s">
        <v>378</v>
      </c>
    </row>
    <row r="1042" spans="1:40" ht="15" customHeight="1" x14ac:dyDescent="0.25">
      <c r="A1042" s="12">
        <v>132770024</v>
      </c>
      <c r="B1042" s="15" t="s">
        <v>580</v>
      </c>
      <c r="C1042" s="12" t="s">
        <v>583</v>
      </c>
      <c r="D1042" s="12" t="s">
        <v>161</v>
      </c>
      <c r="E1042" s="12" t="s">
        <v>51</v>
      </c>
      <c r="F1042" s="10">
        <v>40</v>
      </c>
      <c r="G1042" s="17" t="s">
        <v>298</v>
      </c>
      <c r="H1042" s="10" t="s">
        <v>8</v>
      </c>
      <c r="K1042" s="12" t="s">
        <v>103</v>
      </c>
      <c r="L1042" s="12">
        <v>45.151055999999997</v>
      </c>
      <c r="M1042" s="12">
        <v>2.0434999999999999</v>
      </c>
      <c r="N1042" s="11">
        <v>41429</v>
      </c>
      <c r="O1042" s="6" t="s">
        <v>154</v>
      </c>
      <c r="P1042" s="31">
        <v>19</v>
      </c>
      <c r="Q1042" s="54" t="s">
        <v>161</v>
      </c>
      <c r="R1042" s="15" t="s">
        <v>11</v>
      </c>
      <c r="S1042" s="16" t="s">
        <v>601</v>
      </c>
      <c r="T1042" s="53" t="s">
        <v>161</v>
      </c>
      <c r="U1042" s="12">
        <f t="shared" si="66"/>
        <v>19</v>
      </c>
      <c r="V1042" s="12">
        <f t="shared" si="67"/>
        <v>9.5</v>
      </c>
      <c r="W1042" s="12">
        <f t="shared" si="68"/>
        <v>0.21052631578947367</v>
      </c>
      <c r="X1042" s="12">
        <f t="shared" si="69"/>
        <v>1.1080332409972299E-2</v>
      </c>
      <c r="Y1042" s="12">
        <v>10.050000000000001</v>
      </c>
      <c r="AA1042" s="11"/>
      <c r="AB1042" s="31">
        <v>133389</v>
      </c>
      <c r="AC1042" s="12" t="s">
        <v>574</v>
      </c>
      <c r="AD1042" s="12" t="s">
        <v>298</v>
      </c>
      <c r="AE1042" s="12" t="s">
        <v>424</v>
      </c>
      <c r="AF1042" s="12" t="s">
        <v>425</v>
      </c>
      <c r="AG1042" s="12" t="s">
        <v>373</v>
      </c>
      <c r="AH1042" s="12" t="s">
        <v>374</v>
      </c>
      <c r="AI1042" s="12" t="s">
        <v>375</v>
      </c>
      <c r="AJ1042" s="12" t="s">
        <v>376</v>
      </c>
      <c r="AK1042" s="12" t="s">
        <v>368</v>
      </c>
      <c r="AL1042" s="12">
        <v>17</v>
      </c>
      <c r="AM1042" s="12" t="s">
        <v>377</v>
      </c>
      <c r="AN1042" s="12" t="s">
        <v>378</v>
      </c>
    </row>
    <row r="1043" spans="1:40" ht="15" customHeight="1" x14ac:dyDescent="0.25">
      <c r="A1043" s="12">
        <v>132770024</v>
      </c>
      <c r="B1043" s="15" t="s">
        <v>580</v>
      </c>
      <c r="C1043" s="12" t="s">
        <v>583</v>
      </c>
      <c r="D1043" s="12" t="s">
        <v>161</v>
      </c>
      <c r="E1043" s="12" t="s">
        <v>51</v>
      </c>
      <c r="F1043" s="10">
        <v>40</v>
      </c>
      <c r="G1043" s="17" t="s">
        <v>298</v>
      </c>
      <c r="H1043" s="10" t="s">
        <v>8</v>
      </c>
      <c r="K1043" s="12" t="s">
        <v>103</v>
      </c>
      <c r="L1043" s="12">
        <v>45.151055999999997</v>
      </c>
      <c r="M1043" s="12">
        <v>2.0434999999999999</v>
      </c>
      <c r="N1043" s="11">
        <v>41429</v>
      </c>
      <c r="O1043" s="6" t="s">
        <v>155</v>
      </c>
      <c r="P1043" s="31">
        <v>19</v>
      </c>
      <c r="Q1043" s="54" t="s">
        <v>161</v>
      </c>
      <c r="R1043" s="15" t="s">
        <v>11</v>
      </c>
      <c r="S1043" s="16" t="s">
        <v>601</v>
      </c>
      <c r="T1043" s="53" t="s">
        <v>161</v>
      </c>
      <c r="U1043" s="12">
        <f t="shared" si="66"/>
        <v>19</v>
      </c>
      <c r="V1043" s="12">
        <f t="shared" si="67"/>
        <v>9.5</v>
      </c>
      <c r="W1043" s="12">
        <f t="shared" si="68"/>
        <v>0.21052631578947367</v>
      </c>
      <c r="X1043" s="12">
        <f t="shared" si="69"/>
        <v>1.1080332409972299E-2</v>
      </c>
      <c r="Y1043" s="12">
        <v>10.050000000000001</v>
      </c>
      <c r="AA1043" s="11"/>
      <c r="AB1043" s="31">
        <v>133389</v>
      </c>
      <c r="AC1043" s="12" t="s">
        <v>574</v>
      </c>
      <c r="AD1043" s="12" t="s">
        <v>298</v>
      </c>
      <c r="AE1043" s="12" t="s">
        <v>424</v>
      </c>
      <c r="AF1043" s="12" t="s">
        <v>425</v>
      </c>
      <c r="AG1043" s="12" t="s">
        <v>373</v>
      </c>
      <c r="AH1043" s="12" t="s">
        <v>374</v>
      </c>
      <c r="AI1043" s="12" t="s">
        <v>375</v>
      </c>
      <c r="AJ1043" s="12" t="s">
        <v>376</v>
      </c>
      <c r="AK1043" s="12" t="s">
        <v>368</v>
      </c>
      <c r="AL1043" s="12">
        <v>17</v>
      </c>
      <c r="AM1043" s="12" t="s">
        <v>377</v>
      </c>
      <c r="AN1043" s="12" t="s">
        <v>378</v>
      </c>
    </row>
    <row r="1044" spans="1:40" ht="15" customHeight="1" x14ac:dyDescent="0.25">
      <c r="A1044" s="12">
        <v>132770024</v>
      </c>
      <c r="B1044" s="15" t="s">
        <v>580</v>
      </c>
      <c r="C1044" s="12" t="s">
        <v>583</v>
      </c>
      <c r="D1044" s="12" t="s">
        <v>161</v>
      </c>
      <c r="E1044" s="12" t="s">
        <v>51</v>
      </c>
      <c r="F1044" s="10">
        <v>40</v>
      </c>
      <c r="G1044" s="17" t="s">
        <v>298</v>
      </c>
      <c r="H1044" s="10" t="s">
        <v>8</v>
      </c>
      <c r="K1044" s="12" t="s">
        <v>103</v>
      </c>
      <c r="L1044" s="12">
        <v>45.151055999999997</v>
      </c>
      <c r="M1044" s="12">
        <v>2.0434999999999999</v>
      </c>
      <c r="N1044" s="11">
        <v>41429</v>
      </c>
      <c r="O1044" s="6" t="s">
        <v>15</v>
      </c>
      <c r="P1044" s="31">
        <v>20</v>
      </c>
      <c r="Q1044" s="12">
        <v>4</v>
      </c>
      <c r="R1044" s="15" t="s">
        <v>11</v>
      </c>
      <c r="S1044" s="48" t="s">
        <v>161</v>
      </c>
      <c r="T1044" s="53" t="s">
        <v>161</v>
      </c>
      <c r="U1044" s="12">
        <f t="shared" si="66"/>
        <v>20</v>
      </c>
      <c r="V1044" s="12">
        <f t="shared" si="67"/>
        <v>4</v>
      </c>
      <c r="W1044" s="12">
        <f t="shared" si="68"/>
        <v>1.25</v>
      </c>
      <c r="X1044" s="12">
        <f t="shared" si="69"/>
        <v>6.25E-2</v>
      </c>
      <c r="Y1044" s="12">
        <v>10.050000000000001</v>
      </c>
      <c r="AA1044" s="11"/>
      <c r="AB1044" s="31">
        <v>133389</v>
      </c>
      <c r="AC1044" s="12" t="s">
        <v>574</v>
      </c>
      <c r="AD1044" s="12" t="s">
        <v>298</v>
      </c>
      <c r="AE1044" s="12" t="s">
        <v>424</v>
      </c>
      <c r="AF1044" s="12" t="s">
        <v>425</v>
      </c>
      <c r="AG1044" s="12" t="s">
        <v>373</v>
      </c>
      <c r="AH1044" s="12" t="s">
        <v>374</v>
      </c>
      <c r="AI1044" s="12" t="s">
        <v>375</v>
      </c>
      <c r="AJ1044" s="12" t="s">
        <v>376</v>
      </c>
      <c r="AK1044" s="12" t="s">
        <v>368</v>
      </c>
      <c r="AL1044" s="12">
        <v>17</v>
      </c>
      <c r="AM1044" s="12" t="s">
        <v>377</v>
      </c>
      <c r="AN1044" s="12" t="s">
        <v>378</v>
      </c>
    </row>
    <row r="1045" spans="1:40" ht="15" customHeight="1" x14ac:dyDescent="0.25">
      <c r="A1045" s="12">
        <v>132770024</v>
      </c>
      <c r="B1045" s="15" t="s">
        <v>580</v>
      </c>
      <c r="C1045" s="12" t="s">
        <v>583</v>
      </c>
      <c r="D1045" s="12" t="s">
        <v>161</v>
      </c>
      <c r="E1045" s="12" t="s">
        <v>51</v>
      </c>
      <c r="F1045" s="10">
        <v>40</v>
      </c>
      <c r="G1045" s="17" t="s">
        <v>298</v>
      </c>
      <c r="H1045" s="10" t="s">
        <v>8</v>
      </c>
      <c r="K1045" s="12" t="s">
        <v>103</v>
      </c>
      <c r="L1045" s="12">
        <v>45.151055999999997</v>
      </c>
      <c r="M1045" s="12">
        <v>2.0434999999999999</v>
      </c>
      <c r="N1045" s="11">
        <v>41429</v>
      </c>
      <c r="O1045" s="6" t="s">
        <v>159</v>
      </c>
      <c r="P1045" s="31">
        <v>20</v>
      </c>
      <c r="Q1045" s="12">
        <v>4</v>
      </c>
      <c r="R1045" s="15" t="s">
        <v>11</v>
      </c>
      <c r="S1045" s="48" t="s">
        <v>161</v>
      </c>
      <c r="T1045" s="53" t="s">
        <v>161</v>
      </c>
      <c r="U1045" s="12">
        <f t="shared" si="66"/>
        <v>20</v>
      </c>
      <c r="V1045" s="12">
        <f t="shared" si="67"/>
        <v>4</v>
      </c>
      <c r="W1045" s="12">
        <f t="shared" si="68"/>
        <v>1.25</v>
      </c>
      <c r="X1045" s="12">
        <f t="shared" si="69"/>
        <v>6.25E-2</v>
      </c>
      <c r="Y1045" s="12">
        <v>10.050000000000001</v>
      </c>
      <c r="AA1045" s="11"/>
      <c r="AB1045" s="31">
        <v>133389</v>
      </c>
      <c r="AC1045" s="12" t="s">
        <v>574</v>
      </c>
      <c r="AD1045" s="12" t="s">
        <v>298</v>
      </c>
      <c r="AE1045" s="12" t="s">
        <v>424</v>
      </c>
      <c r="AF1045" s="12" t="s">
        <v>425</v>
      </c>
      <c r="AG1045" s="12" t="s">
        <v>373</v>
      </c>
      <c r="AH1045" s="12" t="s">
        <v>374</v>
      </c>
      <c r="AI1045" s="12" t="s">
        <v>375</v>
      </c>
      <c r="AJ1045" s="12" t="s">
        <v>376</v>
      </c>
      <c r="AK1045" s="12" t="s">
        <v>368</v>
      </c>
      <c r="AL1045" s="12">
        <v>17</v>
      </c>
      <c r="AM1045" s="12" t="s">
        <v>377</v>
      </c>
      <c r="AN1045" s="12" t="s">
        <v>378</v>
      </c>
    </row>
    <row r="1046" spans="1:40" ht="15" customHeight="1" x14ac:dyDescent="0.25">
      <c r="A1046" s="12">
        <v>132770024</v>
      </c>
      <c r="B1046" s="15" t="s">
        <v>580</v>
      </c>
      <c r="C1046" s="12" t="s">
        <v>583</v>
      </c>
      <c r="D1046" s="12" t="s">
        <v>161</v>
      </c>
      <c r="E1046" s="12" t="s">
        <v>51</v>
      </c>
      <c r="F1046" s="10">
        <v>40</v>
      </c>
      <c r="G1046" s="17" t="s">
        <v>298</v>
      </c>
      <c r="H1046" s="10" t="s">
        <v>8</v>
      </c>
      <c r="K1046" s="12" t="s">
        <v>103</v>
      </c>
      <c r="L1046" s="12">
        <v>45.151055999999997</v>
      </c>
      <c r="M1046" s="12">
        <v>2.0434999999999999</v>
      </c>
      <c r="N1046" s="11">
        <v>41429</v>
      </c>
      <c r="O1046" s="6" t="s">
        <v>157</v>
      </c>
      <c r="P1046" s="31">
        <v>46</v>
      </c>
      <c r="Q1046" s="12">
        <v>9</v>
      </c>
      <c r="R1046" s="15" t="s">
        <v>11</v>
      </c>
      <c r="S1046" s="48" t="s">
        <v>161</v>
      </c>
      <c r="T1046" s="53" t="s">
        <v>161</v>
      </c>
      <c r="U1046" s="12">
        <f t="shared" si="66"/>
        <v>46</v>
      </c>
      <c r="V1046" s="12">
        <f t="shared" si="67"/>
        <v>9</v>
      </c>
      <c r="W1046" s="12">
        <f t="shared" si="68"/>
        <v>0.5679012345679012</v>
      </c>
      <c r="X1046" s="12">
        <f t="shared" si="69"/>
        <v>1.2345679012345678E-2</v>
      </c>
      <c r="Y1046" s="12">
        <v>10.050000000000001</v>
      </c>
      <c r="AA1046" s="11"/>
      <c r="AB1046" s="31">
        <v>133389</v>
      </c>
      <c r="AC1046" s="12" t="s">
        <v>574</v>
      </c>
      <c r="AD1046" s="12" t="s">
        <v>298</v>
      </c>
      <c r="AE1046" s="12" t="s">
        <v>424</v>
      </c>
      <c r="AF1046" s="12" t="s">
        <v>425</v>
      </c>
      <c r="AG1046" s="12" t="s">
        <v>373</v>
      </c>
      <c r="AH1046" s="12" t="s">
        <v>374</v>
      </c>
      <c r="AI1046" s="12" t="s">
        <v>375</v>
      </c>
      <c r="AJ1046" s="12" t="s">
        <v>376</v>
      </c>
      <c r="AK1046" s="12" t="s">
        <v>368</v>
      </c>
      <c r="AL1046" s="12">
        <v>17</v>
      </c>
      <c r="AM1046" s="12" t="s">
        <v>377</v>
      </c>
      <c r="AN1046" s="12" t="s">
        <v>378</v>
      </c>
    </row>
    <row r="1047" spans="1:40" ht="15" customHeight="1" x14ac:dyDescent="0.25">
      <c r="A1047" s="12">
        <v>132770024</v>
      </c>
      <c r="B1047" s="15" t="s">
        <v>580</v>
      </c>
      <c r="C1047" s="12" t="s">
        <v>583</v>
      </c>
      <c r="D1047" s="12" t="s">
        <v>161</v>
      </c>
      <c r="E1047" s="12" t="s">
        <v>51</v>
      </c>
      <c r="F1047" s="10">
        <v>40</v>
      </c>
      <c r="G1047" s="17" t="s">
        <v>298</v>
      </c>
      <c r="H1047" s="10" t="s">
        <v>8</v>
      </c>
      <c r="K1047" s="12" t="s">
        <v>103</v>
      </c>
      <c r="L1047" s="12">
        <v>45.151055999999997</v>
      </c>
      <c r="M1047" s="12">
        <v>2.0434999999999999</v>
      </c>
      <c r="N1047" s="11">
        <v>41429</v>
      </c>
      <c r="O1047" s="6" t="s">
        <v>20</v>
      </c>
      <c r="P1047" s="31">
        <v>60</v>
      </c>
      <c r="Q1047" s="54" t="s">
        <v>161</v>
      </c>
      <c r="R1047" s="15" t="s">
        <v>11</v>
      </c>
      <c r="S1047" s="16" t="s">
        <v>601</v>
      </c>
      <c r="T1047" s="53" t="s">
        <v>161</v>
      </c>
      <c r="U1047" s="12">
        <f t="shared" si="66"/>
        <v>60</v>
      </c>
      <c r="V1047" s="12">
        <f t="shared" si="67"/>
        <v>30</v>
      </c>
      <c r="W1047" s="12">
        <f t="shared" si="68"/>
        <v>6.6666666666666666E-2</v>
      </c>
      <c r="X1047" s="12">
        <f t="shared" si="69"/>
        <v>1.1111111111111111E-3</v>
      </c>
      <c r="Y1047" s="12">
        <v>10.050000000000001</v>
      </c>
      <c r="AA1047" s="11"/>
      <c r="AB1047" s="31">
        <v>133389</v>
      </c>
      <c r="AC1047" s="12" t="s">
        <v>574</v>
      </c>
      <c r="AD1047" s="12" t="s">
        <v>298</v>
      </c>
      <c r="AE1047" s="12" t="s">
        <v>424</v>
      </c>
      <c r="AF1047" s="12" t="s">
        <v>425</v>
      </c>
      <c r="AG1047" s="12" t="s">
        <v>373</v>
      </c>
      <c r="AH1047" s="12" t="s">
        <v>374</v>
      </c>
      <c r="AI1047" s="12" t="s">
        <v>375</v>
      </c>
      <c r="AJ1047" s="12" t="s">
        <v>376</v>
      </c>
      <c r="AK1047" s="12" t="s">
        <v>368</v>
      </c>
      <c r="AL1047" s="12">
        <v>17</v>
      </c>
      <c r="AM1047" s="12" t="s">
        <v>377</v>
      </c>
      <c r="AN1047" s="12" t="s">
        <v>378</v>
      </c>
    </row>
    <row r="1048" spans="1:40" ht="15" customHeight="1" x14ac:dyDescent="0.25">
      <c r="A1048" s="12">
        <v>132770024</v>
      </c>
      <c r="B1048" s="15" t="s">
        <v>580</v>
      </c>
      <c r="C1048" s="12" t="s">
        <v>583</v>
      </c>
      <c r="D1048" s="12" t="s">
        <v>161</v>
      </c>
      <c r="E1048" s="12" t="s">
        <v>51</v>
      </c>
      <c r="F1048" s="10">
        <v>40</v>
      </c>
      <c r="G1048" s="17" t="s">
        <v>298</v>
      </c>
      <c r="H1048" s="10" t="s">
        <v>8</v>
      </c>
      <c r="K1048" s="12" t="s">
        <v>103</v>
      </c>
      <c r="L1048" s="12">
        <v>45.151055999999997</v>
      </c>
      <c r="M1048" s="12">
        <v>2.0434999999999999</v>
      </c>
      <c r="N1048" s="11">
        <v>41429</v>
      </c>
      <c r="O1048" s="6" t="s">
        <v>17</v>
      </c>
      <c r="P1048" s="31">
        <v>78</v>
      </c>
      <c r="Q1048" s="12">
        <v>12</v>
      </c>
      <c r="R1048" s="15" t="s">
        <v>11</v>
      </c>
      <c r="S1048" s="48" t="s">
        <v>161</v>
      </c>
      <c r="T1048" s="53" t="s">
        <v>161</v>
      </c>
      <c r="U1048" s="12">
        <f t="shared" si="66"/>
        <v>78</v>
      </c>
      <c r="V1048" s="12">
        <f t="shared" si="67"/>
        <v>12</v>
      </c>
      <c r="W1048" s="12">
        <f t="shared" si="68"/>
        <v>0.54166666666666663</v>
      </c>
      <c r="X1048" s="12">
        <f t="shared" si="69"/>
        <v>6.9444444444444441E-3</v>
      </c>
      <c r="Y1048" s="12">
        <v>10.050000000000001</v>
      </c>
      <c r="AA1048" s="11"/>
      <c r="AB1048" s="31">
        <v>133389</v>
      </c>
      <c r="AC1048" s="12" t="s">
        <v>574</v>
      </c>
      <c r="AD1048" s="12" t="s">
        <v>298</v>
      </c>
      <c r="AE1048" s="12" t="s">
        <v>424</v>
      </c>
      <c r="AF1048" s="12" t="s">
        <v>425</v>
      </c>
      <c r="AG1048" s="12" t="s">
        <v>373</v>
      </c>
      <c r="AH1048" s="12" t="s">
        <v>374</v>
      </c>
      <c r="AI1048" s="12" t="s">
        <v>375</v>
      </c>
      <c r="AJ1048" s="12" t="s">
        <v>376</v>
      </c>
      <c r="AK1048" s="12" t="s">
        <v>368</v>
      </c>
      <c r="AL1048" s="12">
        <v>17</v>
      </c>
      <c r="AM1048" s="12" t="s">
        <v>377</v>
      </c>
      <c r="AN1048" s="12" t="s">
        <v>378</v>
      </c>
    </row>
    <row r="1049" spans="1:40" ht="15" customHeight="1" x14ac:dyDescent="0.25">
      <c r="A1049" s="12">
        <v>132770024</v>
      </c>
      <c r="B1049" s="15" t="s">
        <v>580</v>
      </c>
      <c r="C1049" s="12" t="s">
        <v>583</v>
      </c>
      <c r="D1049" s="12" t="s">
        <v>161</v>
      </c>
      <c r="E1049" s="12" t="s">
        <v>51</v>
      </c>
      <c r="F1049" s="10">
        <v>40</v>
      </c>
      <c r="G1049" s="17" t="s">
        <v>298</v>
      </c>
      <c r="H1049" s="10" t="s">
        <v>8</v>
      </c>
      <c r="K1049" s="12" t="s">
        <v>103</v>
      </c>
      <c r="L1049" s="12">
        <v>45.151055999999997</v>
      </c>
      <c r="M1049" s="12">
        <v>2.0434999999999999</v>
      </c>
      <c r="N1049" s="11">
        <v>41429</v>
      </c>
      <c r="O1049" s="6" t="s">
        <v>16</v>
      </c>
      <c r="P1049" s="31">
        <v>90</v>
      </c>
      <c r="Q1049" s="54" t="s">
        <v>161</v>
      </c>
      <c r="R1049" s="15" t="s">
        <v>11</v>
      </c>
      <c r="S1049" s="16" t="s">
        <v>601</v>
      </c>
      <c r="T1049" s="53" t="s">
        <v>161</v>
      </c>
      <c r="U1049" s="12">
        <f t="shared" si="66"/>
        <v>90</v>
      </c>
      <c r="V1049" s="12">
        <f t="shared" si="67"/>
        <v>45</v>
      </c>
      <c r="W1049" s="12">
        <f t="shared" si="68"/>
        <v>4.4444444444444446E-2</v>
      </c>
      <c r="X1049" s="12">
        <f t="shared" si="69"/>
        <v>4.9382716049382717E-4</v>
      </c>
      <c r="Y1049" s="12">
        <v>10.050000000000001</v>
      </c>
      <c r="AA1049" s="11"/>
      <c r="AB1049" s="31">
        <v>133389</v>
      </c>
      <c r="AC1049" s="12" t="s">
        <v>574</v>
      </c>
      <c r="AD1049" s="12" t="s">
        <v>298</v>
      </c>
      <c r="AE1049" s="12" t="s">
        <v>424</v>
      </c>
      <c r="AF1049" s="12" t="s">
        <v>425</v>
      </c>
      <c r="AG1049" s="12" t="s">
        <v>373</v>
      </c>
      <c r="AH1049" s="12" t="s">
        <v>374</v>
      </c>
      <c r="AI1049" s="12" t="s">
        <v>375</v>
      </c>
      <c r="AJ1049" s="12" t="s">
        <v>376</v>
      </c>
      <c r="AK1049" s="12" t="s">
        <v>368</v>
      </c>
      <c r="AL1049" s="12">
        <v>17</v>
      </c>
      <c r="AM1049" s="12" t="s">
        <v>377</v>
      </c>
      <c r="AN1049" s="12" t="s">
        <v>378</v>
      </c>
    </row>
    <row r="1050" spans="1:40" ht="15" customHeight="1" x14ac:dyDescent="0.25">
      <c r="A1050" s="12">
        <v>132770024</v>
      </c>
      <c r="B1050" s="15" t="s">
        <v>580</v>
      </c>
      <c r="C1050" s="12" t="s">
        <v>583</v>
      </c>
      <c r="D1050" s="12" t="s">
        <v>161</v>
      </c>
      <c r="E1050" s="12" t="s">
        <v>51</v>
      </c>
      <c r="F1050" s="10">
        <v>40</v>
      </c>
      <c r="G1050" s="17" t="s">
        <v>298</v>
      </c>
      <c r="H1050" s="10" t="s">
        <v>8</v>
      </c>
      <c r="K1050" s="12" t="s">
        <v>103</v>
      </c>
      <c r="L1050" s="12">
        <v>45.151055999999997</v>
      </c>
      <c r="M1050" s="12">
        <v>2.0434999999999999</v>
      </c>
      <c r="N1050" s="11">
        <v>41429</v>
      </c>
      <c r="O1050" s="6" t="s">
        <v>54</v>
      </c>
      <c r="P1050" s="31">
        <v>170</v>
      </c>
      <c r="Q1050" s="12">
        <v>60</v>
      </c>
      <c r="R1050" s="15" t="s">
        <v>11</v>
      </c>
      <c r="S1050" s="48" t="s">
        <v>161</v>
      </c>
      <c r="T1050" s="53" t="s">
        <v>161</v>
      </c>
      <c r="U1050" s="12">
        <f t="shared" si="66"/>
        <v>170</v>
      </c>
      <c r="V1050" s="12">
        <f t="shared" si="67"/>
        <v>60</v>
      </c>
      <c r="W1050" s="12">
        <f t="shared" si="68"/>
        <v>4.7222222222222221E-2</v>
      </c>
      <c r="X1050" s="12">
        <f t="shared" si="69"/>
        <v>2.7777777777777778E-4</v>
      </c>
      <c r="Y1050" s="12">
        <v>10.050000000000001</v>
      </c>
      <c r="AA1050" s="11"/>
      <c r="AB1050" s="31">
        <v>133389</v>
      </c>
      <c r="AC1050" s="12" t="s">
        <v>574</v>
      </c>
      <c r="AD1050" s="12" t="s">
        <v>298</v>
      </c>
      <c r="AE1050" s="12" t="s">
        <v>424</v>
      </c>
      <c r="AF1050" s="12" t="s">
        <v>425</v>
      </c>
      <c r="AG1050" s="12" t="s">
        <v>373</v>
      </c>
      <c r="AH1050" s="12" t="s">
        <v>374</v>
      </c>
      <c r="AI1050" s="12" t="s">
        <v>375</v>
      </c>
      <c r="AJ1050" s="12" t="s">
        <v>376</v>
      </c>
      <c r="AK1050" s="12" t="s">
        <v>368</v>
      </c>
      <c r="AL1050" s="12">
        <v>17</v>
      </c>
      <c r="AM1050" s="12" t="s">
        <v>377</v>
      </c>
      <c r="AN1050" s="12" t="s">
        <v>378</v>
      </c>
    </row>
    <row r="1051" spans="1:40" ht="15" customHeight="1" x14ac:dyDescent="0.25">
      <c r="A1051" s="12">
        <v>132770024</v>
      </c>
      <c r="B1051" s="15" t="s">
        <v>580</v>
      </c>
      <c r="C1051" s="12" t="s">
        <v>583</v>
      </c>
      <c r="D1051" s="12" t="s">
        <v>161</v>
      </c>
      <c r="E1051" s="12" t="s">
        <v>51</v>
      </c>
      <c r="F1051" s="10">
        <v>40</v>
      </c>
      <c r="G1051" s="17" t="s">
        <v>298</v>
      </c>
      <c r="H1051" s="10" t="s">
        <v>8</v>
      </c>
      <c r="K1051" s="12" t="s">
        <v>103</v>
      </c>
      <c r="L1051" s="12">
        <v>45.151055999999997</v>
      </c>
      <c r="M1051" s="12">
        <v>2.0434999999999999</v>
      </c>
      <c r="N1051" s="11">
        <v>41429</v>
      </c>
      <c r="O1051" s="6" t="s">
        <v>158</v>
      </c>
      <c r="P1051" s="31">
        <v>220</v>
      </c>
      <c r="Q1051" s="54" t="s">
        <v>161</v>
      </c>
      <c r="R1051" s="15" t="s">
        <v>11</v>
      </c>
      <c r="S1051" s="16" t="s">
        <v>601</v>
      </c>
      <c r="T1051" s="53" t="s">
        <v>161</v>
      </c>
      <c r="U1051" s="12">
        <f t="shared" si="66"/>
        <v>220</v>
      </c>
      <c r="V1051" s="12">
        <f t="shared" si="67"/>
        <v>110</v>
      </c>
      <c r="W1051" s="12">
        <f t="shared" si="68"/>
        <v>1.8181818181818181E-2</v>
      </c>
      <c r="X1051" s="12">
        <f t="shared" si="69"/>
        <v>8.264462809917356E-5</v>
      </c>
      <c r="Y1051" s="12">
        <v>10.050000000000001</v>
      </c>
      <c r="AA1051" s="11"/>
      <c r="AB1051" s="31">
        <v>133389</v>
      </c>
      <c r="AC1051" s="12" t="s">
        <v>574</v>
      </c>
      <c r="AD1051" s="12" t="s">
        <v>298</v>
      </c>
      <c r="AE1051" s="12" t="s">
        <v>424</v>
      </c>
      <c r="AF1051" s="12" t="s">
        <v>425</v>
      </c>
      <c r="AG1051" s="12" t="s">
        <v>373</v>
      </c>
      <c r="AH1051" s="12" t="s">
        <v>374</v>
      </c>
      <c r="AI1051" s="12" t="s">
        <v>375</v>
      </c>
      <c r="AJ1051" s="12" t="s">
        <v>376</v>
      </c>
      <c r="AK1051" s="12" t="s">
        <v>368</v>
      </c>
      <c r="AL1051" s="12">
        <v>17</v>
      </c>
      <c r="AM1051" s="12" t="s">
        <v>377</v>
      </c>
      <c r="AN1051" s="12" t="s">
        <v>378</v>
      </c>
    </row>
    <row r="1052" spans="1:40" ht="15" customHeight="1" x14ac:dyDescent="0.25">
      <c r="A1052" s="12">
        <v>132770024</v>
      </c>
      <c r="B1052" s="15" t="s">
        <v>580</v>
      </c>
      <c r="C1052" s="12" t="s">
        <v>583</v>
      </c>
      <c r="D1052" s="12" t="s">
        <v>161</v>
      </c>
      <c r="E1052" s="12" t="s">
        <v>51</v>
      </c>
      <c r="F1052" s="10">
        <v>40</v>
      </c>
      <c r="G1052" s="17" t="s">
        <v>298</v>
      </c>
      <c r="H1052" s="10" t="s">
        <v>8</v>
      </c>
      <c r="K1052" s="12" t="s">
        <v>103</v>
      </c>
      <c r="L1052" s="12">
        <v>45.151055999999997</v>
      </c>
      <c r="M1052" s="12">
        <v>2.0434999999999999</v>
      </c>
      <c r="N1052" s="11">
        <v>41429</v>
      </c>
      <c r="O1052" s="6" t="s">
        <v>10</v>
      </c>
      <c r="P1052" s="31">
        <v>780</v>
      </c>
      <c r="Q1052" s="12">
        <v>100</v>
      </c>
      <c r="R1052" s="15" t="s">
        <v>11</v>
      </c>
      <c r="S1052" s="48" t="s">
        <v>161</v>
      </c>
      <c r="T1052" s="53" t="s">
        <v>161</v>
      </c>
      <c r="U1052" s="12">
        <f t="shared" si="66"/>
        <v>780</v>
      </c>
      <c r="V1052" s="12">
        <f t="shared" si="67"/>
        <v>100</v>
      </c>
      <c r="W1052" s="12">
        <f t="shared" si="68"/>
        <v>7.8E-2</v>
      </c>
      <c r="X1052" s="12">
        <f t="shared" si="69"/>
        <v>1E-4</v>
      </c>
      <c r="Y1052" s="12">
        <v>10.050000000000001</v>
      </c>
      <c r="AA1052" s="11"/>
      <c r="AB1052" s="31">
        <v>133389</v>
      </c>
      <c r="AC1052" s="12" t="s">
        <v>574</v>
      </c>
      <c r="AD1052" s="12" t="s">
        <v>298</v>
      </c>
      <c r="AE1052" s="12" t="s">
        <v>424</v>
      </c>
      <c r="AF1052" s="12" t="s">
        <v>425</v>
      </c>
      <c r="AG1052" s="12" t="s">
        <v>373</v>
      </c>
      <c r="AH1052" s="12" t="s">
        <v>374</v>
      </c>
      <c r="AI1052" s="12" t="s">
        <v>375</v>
      </c>
      <c r="AJ1052" s="12" t="s">
        <v>376</v>
      </c>
      <c r="AK1052" s="12" t="s">
        <v>368</v>
      </c>
      <c r="AL1052" s="12">
        <v>17</v>
      </c>
      <c r="AM1052" s="12" t="s">
        <v>377</v>
      </c>
      <c r="AN1052" s="12" t="s">
        <v>378</v>
      </c>
    </row>
    <row r="1053" spans="1:40" ht="15" customHeight="1" x14ac:dyDescent="0.25">
      <c r="A1053" s="12">
        <v>132770024</v>
      </c>
      <c r="B1053" s="15" t="s">
        <v>580</v>
      </c>
      <c r="C1053" s="12" t="s">
        <v>583</v>
      </c>
      <c r="D1053" s="12" t="s">
        <v>161</v>
      </c>
      <c r="E1053" s="12" t="s">
        <v>51</v>
      </c>
      <c r="F1053" s="10">
        <v>40</v>
      </c>
      <c r="G1053" s="17" t="s">
        <v>298</v>
      </c>
      <c r="H1053" s="10" t="s">
        <v>8</v>
      </c>
      <c r="K1053" s="12" t="s">
        <v>103</v>
      </c>
      <c r="L1053" s="12">
        <v>45.151055999999997</v>
      </c>
      <c r="M1053" s="12">
        <v>2.0434999999999999</v>
      </c>
      <c r="N1053" s="11">
        <v>41429</v>
      </c>
      <c r="O1053" s="6" t="s">
        <v>28</v>
      </c>
      <c r="P1053" s="31">
        <v>1000</v>
      </c>
      <c r="Q1053" s="54" t="s">
        <v>161</v>
      </c>
      <c r="R1053" s="15" t="s">
        <v>11</v>
      </c>
      <c r="S1053" s="16" t="s">
        <v>601</v>
      </c>
      <c r="T1053" s="53" t="s">
        <v>161</v>
      </c>
      <c r="U1053" s="12">
        <f t="shared" si="66"/>
        <v>1000</v>
      </c>
      <c r="V1053" s="12">
        <f t="shared" si="67"/>
        <v>500</v>
      </c>
      <c r="W1053" s="12">
        <f t="shared" si="68"/>
        <v>4.0000000000000001E-3</v>
      </c>
      <c r="X1053" s="12">
        <f t="shared" si="69"/>
        <v>3.9999999999999998E-6</v>
      </c>
      <c r="Y1053" s="12">
        <v>10.050000000000001</v>
      </c>
      <c r="AA1053" s="11"/>
      <c r="AB1053" s="31">
        <v>133389</v>
      </c>
      <c r="AC1053" s="12" t="s">
        <v>574</v>
      </c>
      <c r="AD1053" s="12" t="s">
        <v>298</v>
      </c>
      <c r="AE1053" s="12" t="s">
        <v>424</v>
      </c>
      <c r="AF1053" s="12" t="s">
        <v>425</v>
      </c>
      <c r="AG1053" s="12" t="s">
        <v>373</v>
      </c>
      <c r="AH1053" s="12" t="s">
        <v>374</v>
      </c>
      <c r="AI1053" s="12" t="s">
        <v>375</v>
      </c>
      <c r="AJ1053" s="12" t="s">
        <v>376</v>
      </c>
      <c r="AK1053" s="12" t="s">
        <v>368</v>
      </c>
      <c r="AL1053" s="12">
        <v>17</v>
      </c>
      <c r="AM1053" s="12" t="s">
        <v>377</v>
      </c>
      <c r="AN1053" s="12" t="s">
        <v>378</v>
      </c>
    </row>
    <row r="1054" spans="1:40" ht="15" customHeight="1" x14ac:dyDescent="0.25">
      <c r="A1054" s="12">
        <v>132770024</v>
      </c>
      <c r="B1054" s="15" t="s">
        <v>580</v>
      </c>
      <c r="C1054" s="12" t="s">
        <v>583</v>
      </c>
      <c r="D1054" s="12" t="s">
        <v>161</v>
      </c>
      <c r="E1054" s="12" t="s">
        <v>51</v>
      </c>
      <c r="F1054" s="10">
        <v>40</v>
      </c>
      <c r="G1054" s="17" t="s">
        <v>298</v>
      </c>
      <c r="H1054" s="10" t="s">
        <v>8</v>
      </c>
      <c r="K1054" s="12" t="s">
        <v>103</v>
      </c>
      <c r="L1054" s="12">
        <v>45.151055999999997</v>
      </c>
      <c r="M1054" s="12">
        <v>2.0434999999999999</v>
      </c>
      <c r="N1054" s="11">
        <v>41429</v>
      </c>
      <c r="O1054" s="6" t="s">
        <v>167</v>
      </c>
      <c r="P1054" s="29">
        <v>2.0709</v>
      </c>
      <c r="Q1054" s="54" t="s">
        <v>161</v>
      </c>
      <c r="R1054" s="12" t="s">
        <v>148</v>
      </c>
      <c r="S1054" s="16" t="s">
        <v>601</v>
      </c>
      <c r="T1054" s="53" t="s">
        <v>161</v>
      </c>
      <c r="U1054" s="12">
        <f t="shared" si="66"/>
        <v>2.0709</v>
      </c>
      <c r="V1054" s="12">
        <f t="shared" si="67"/>
        <v>1.03545</v>
      </c>
      <c r="W1054" s="12">
        <f t="shared" si="68"/>
        <v>1.9315273552561687</v>
      </c>
      <c r="X1054" s="12">
        <f t="shared" si="69"/>
        <v>0.93269948102572253</v>
      </c>
      <c r="AA1054" s="12"/>
      <c r="AC1054" s="12" t="s">
        <v>183</v>
      </c>
      <c r="AD1054" s="12" t="s">
        <v>298</v>
      </c>
      <c r="AE1054" s="12" t="s">
        <v>424</v>
      </c>
      <c r="AF1054" s="12" t="s">
        <v>425</v>
      </c>
      <c r="AG1054" s="12" t="s">
        <v>373</v>
      </c>
      <c r="AH1054" s="12" t="s">
        <v>374</v>
      </c>
      <c r="AI1054" s="12" t="s">
        <v>375</v>
      </c>
      <c r="AJ1054" s="12" t="s">
        <v>376</v>
      </c>
      <c r="AK1054" s="12" t="s">
        <v>368</v>
      </c>
      <c r="AL1054" s="12">
        <v>17</v>
      </c>
      <c r="AM1054" s="12" t="s">
        <v>377</v>
      </c>
      <c r="AN1054" s="12" t="s">
        <v>378</v>
      </c>
    </row>
    <row r="1055" spans="1:40" ht="15" customHeight="1" x14ac:dyDescent="0.25">
      <c r="A1055" s="12">
        <v>132770024</v>
      </c>
      <c r="B1055" s="15" t="s">
        <v>580</v>
      </c>
      <c r="C1055" s="12" t="s">
        <v>583</v>
      </c>
      <c r="D1055" s="12" t="s">
        <v>161</v>
      </c>
      <c r="E1055" s="12" t="s">
        <v>51</v>
      </c>
      <c r="F1055" s="10">
        <v>40</v>
      </c>
      <c r="G1055" s="17" t="s">
        <v>298</v>
      </c>
      <c r="H1055" s="10" t="s">
        <v>8</v>
      </c>
      <c r="K1055" s="12" t="s">
        <v>103</v>
      </c>
      <c r="L1055" s="12">
        <v>45.151055999999997</v>
      </c>
      <c r="M1055" s="12">
        <v>2.0434999999999999</v>
      </c>
      <c r="N1055" s="11">
        <v>41429</v>
      </c>
      <c r="O1055" s="6" t="s">
        <v>57</v>
      </c>
      <c r="P1055" s="29">
        <v>5.86</v>
      </c>
      <c r="Q1055" s="54" t="s">
        <v>161</v>
      </c>
      <c r="R1055" s="12" t="s">
        <v>11</v>
      </c>
      <c r="S1055" s="16" t="s">
        <v>601</v>
      </c>
      <c r="T1055" s="53" t="s">
        <v>161</v>
      </c>
      <c r="U1055" s="12">
        <f t="shared" si="66"/>
        <v>5.86</v>
      </c>
      <c r="V1055" s="12">
        <f t="shared" si="67"/>
        <v>2.93</v>
      </c>
      <c r="W1055" s="12">
        <f t="shared" si="68"/>
        <v>0.68259385665529004</v>
      </c>
      <c r="X1055" s="12">
        <f t="shared" si="69"/>
        <v>0.11648359328588567</v>
      </c>
      <c r="AA1055" s="12"/>
      <c r="AC1055" s="12" t="s">
        <v>179</v>
      </c>
      <c r="AD1055" s="12" t="s">
        <v>298</v>
      </c>
      <c r="AE1055" s="12" t="s">
        <v>424</v>
      </c>
      <c r="AF1055" s="12" t="s">
        <v>425</v>
      </c>
      <c r="AG1055" s="12" t="s">
        <v>373</v>
      </c>
      <c r="AH1055" s="12" t="s">
        <v>374</v>
      </c>
      <c r="AI1055" s="12" t="s">
        <v>375</v>
      </c>
      <c r="AJ1055" s="12" t="s">
        <v>376</v>
      </c>
      <c r="AK1055" s="12" t="s">
        <v>368</v>
      </c>
      <c r="AL1055" s="12">
        <v>17</v>
      </c>
      <c r="AM1055" s="12" t="s">
        <v>377</v>
      </c>
      <c r="AN1055" s="12" t="s">
        <v>378</v>
      </c>
    </row>
    <row r="1056" spans="1:40" ht="15" customHeight="1" x14ac:dyDescent="0.25">
      <c r="A1056" s="12">
        <v>132770024</v>
      </c>
      <c r="B1056" s="15" t="s">
        <v>580</v>
      </c>
      <c r="C1056" s="12" t="s">
        <v>583</v>
      </c>
      <c r="D1056" s="12" t="s">
        <v>161</v>
      </c>
      <c r="E1056" s="12" t="s">
        <v>51</v>
      </c>
      <c r="F1056" s="10">
        <v>40</v>
      </c>
      <c r="G1056" s="17" t="s">
        <v>298</v>
      </c>
      <c r="H1056" s="10" t="s">
        <v>8</v>
      </c>
      <c r="K1056" s="12" t="s">
        <v>103</v>
      </c>
      <c r="L1056" s="12">
        <v>45.151055999999997</v>
      </c>
      <c r="M1056" s="12">
        <v>2.0434999999999999</v>
      </c>
      <c r="N1056" s="11">
        <v>41429</v>
      </c>
      <c r="O1056" s="6" t="s">
        <v>162</v>
      </c>
      <c r="P1056" s="29">
        <v>7.2</v>
      </c>
      <c r="Q1056" s="54" t="s">
        <v>161</v>
      </c>
      <c r="R1056" s="12" t="s">
        <v>148</v>
      </c>
      <c r="S1056" s="16" t="s">
        <v>601</v>
      </c>
      <c r="T1056" s="53" t="s">
        <v>161</v>
      </c>
      <c r="U1056" s="12">
        <f t="shared" si="66"/>
        <v>7.2</v>
      </c>
      <c r="V1056" s="12">
        <f t="shared" si="67"/>
        <v>3.6</v>
      </c>
      <c r="W1056" s="12">
        <f t="shared" si="68"/>
        <v>0.55555555555555558</v>
      </c>
      <c r="X1056" s="12">
        <f t="shared" si="69"/>
        <v>7.716049382716049E-2</v>
      </c>
      <c r="AA1056" s="12"/>
      <c r="AC1056" s="12" t="s">
        <v>180</v>
      </c>
      <c r="AD1056" s="12" t="s">
        <v>298</v>
      </c>
      <c r="AE1056" s="12" t="s">
        <v>424</v>
      </c>
      <c r="AF1056" s="12" t="s">
        <v>425</v>
      </c>
      <c r="AG1056" s="12" t="s">
        <v>373</v>
      </c>
      <c r="AH1056" s="12" t="s">
        <v>374</v>
      </c>
      <c r="AI1056" s="12" t="s">
        <v>375</v>
      </c>
      <c r="AJ1056" s="12" t="s">
        <v>376</v>
      </c>
      <c r="AK1056" s="12" t="s">
        <v>368</v>
      </c>
      <c r="AL1056" s="12">
        <v>17</v>
      </c>
      <c r="AM1056" s="12" t="s">
        <v>377</v>
      </c>
      <c r="AN1056" s="12" t="s">
        <v>378</v>
      </c>
    </row>
    <row r="1057" spans="1:40" ht="15" customHeight="1" x14ac:dyDescent="0.25">
      <c r="A1057" s="12">
        <v>132770024</v>
      </c>
      <c r="B1057" s="15" t="s">
        <v>580</v>
      </c>
      <c r="C1057" s="12" t="s">
        <v>583</v>
      </c>
      <c r="D1057" s="12" t="s">
        <v>161</v>
      </c>
      <c r="E1057" s="12" t="s">
        <v>51</v>
      </c>
      <c r="F1057" s="10">
        <v>40</v>
      </c>
      <c r="G1057" s="17" t="s">
        <v>298</v>
      </c>
      <c r="H1057" s="10" t="s">
        <v>8</v>
      </c>
      <c r="K1057" s="12" t="s">
        <v>103</v>
      </c>
      <c r="L1057" s="12">
        <v>45.151055999999997</v>
      </c>
      <c r="M1057" s="12">
        <v>2.0434999999999999</v>
      </c>
      <c r="N1057" s="11">
        <v>41429</v>
      </c>
      <c r="O1057" s="6" t="s">
        <v>55</v>
      </c>
      <c r="P1057" s="29">
        <v>7.49</v>
      </c>
      <c r="Q1057" s="54" t="s">
        <v>161</v>
      </c>
      <c r="R1057" s="12" t="s">
        <v>11</v>
      </c>
      <c r="S1057" s="16" t="s">
        <v>601</v>
      </c>
      <c r="T1057" s="53" t="s">
        <v>161</v>
      </c>
      <c r="U1057" s="12">
        <f t="shared" si="66"/>
        <v>7.49</v>
      </c>
      <c r="V1057" s="12">
        <f t="shared" si="67"/>
        <v>3.7450000000000001</v>
      </c>
      <c r="W1057" s="12">
        <f t="shared" si="68"/>
        <v>0.53404539385847793</v>
      </c>
      <c r="X1057" s="12">
        <f t="shared" si="69"/>
        <v>7.1301120675364205E-2</v>
      </c>
      <c r="AA1057" s="12"/>
      <c r="AC1057" s="12" t="s">
        <v>179</v>
      </c>
      <c r="AD1057" s="12" t="s">
        <v>298</v>
      </c>
      <c r="AE1057" s="12" t="s">
        <v>424</v>
      </c>
      <c r="AF1057" s="12" t="s">
        <v>425</v>
      </c>
      <c r="AG1057" s="12" t="s">
        <v>373</v>
      </c>
      <c r="AH1057" s="12" t="s">
        <v>374</v>
      </c>
      <c r="AI1057" s="12" t="s">
        <v>375</v>
      </c>
      <c r="AJ1057" s="12" t="s">
        <v>376</v>
      </c>
      <c r="AK1057" s="12" t="s">
        <v>368</v>
      </c>
      <c r="AL1057" s="12">
        <v>17</v>
      </c>
      <c r="AM1057" s="12" t="s">
        <v>377</v>
      </c>
      <c r="AN1057" s="12" t="s">
        <v>378</v>
      </c>
    </row>
    <row r="1058" spans="1:40" ht="15" customHeight="1" x14ac:dyDescent="0.25">
      <c r="A1058" s="12">
        <v>132770024</v>
      </c>
      <c r="B1058" s="15" t="s">
        <v>580</v>
      </c>
      <c r="C1058" s="12" t="s">
        <v>583</v>
      </c>
      <c r="D1058" s="12" t="s">
        <v>161</v>
      </c>
      <c r="E1058" s="12" t="s">
        <v>51</v>
      </c>
      <c r="F1058" s="10">
        <v>40</v>
      </c>
      <c r="G1058" s="17" t="s">
        <v>298</v>
      </c>
      <c r="H1058" s="10" t="s">
        <v>8</v>
      </c>
      <c r="K1058" s="12" t="s">
        <v>103</v>
      </c>
      <c r="L1058" s="12">
        <v>45.151055999999997</v>
      </c>
      <c r="M1058" s="12">
        <v>2.0434999999999999</v>
      </c>
      <c r="N1058" s="11">
        <v>41429</v>
      </c>
      <c r="O1058" s="6" t="s">
        <v>61</v>
      </c>
      <c r="P1058" s="29">
        <v>8.5500000000000007</v>
      </c>
      <c r="Q1058" s="54" t="s">
        <v>161</v>
      </c>
      <c r="R1058" s="12" t="s">
        <v>11</v>
      </c>
      <c r="S1058" s="16" t="s">
        <v>601</v>
      </c>
      <c r="T1058" s="53" t="s">
        <v>161</v>
      </c>
      <c r="U1058" s="12">
        <f t="shared" si="66"/>
        <v>8.5500000000000007</v>
      </c>
      <c r="V1058" s="12">
        <f t="shared" si="67"/>
        <v>4.2750000000000004</v>
      </c>
      <c r="W1058" s="12">
        <f t="shared" si="68"/>
        <v>0.46783625730994149</v>
      </c>
      <c r="X1058" s="12">
        <f t="shared" si="69"/>
        <v>5.4717690913443445E-2</v>
      </c>
      <c r="AA1058" s="12"/>
      <c r="AC1058" s="12" t="s">
        <v>179</v>
      </c>
      <c r="AD1058" s="12" t="s">
        <v>298</v>
      </c>
      <c r="AE1058" s="12" t="s">
        <v>424</v>
      </c>
      <c r="AF1058" s="12" t="s">
        <v>425</v>
      </c>
      <c r="AG1058" s="12" t="s">
        <v>373</v>
      </c>
      <c r="AH1058" s="12" t="s">
        <v>374</v>
      </c>
      <c r="AI1058" s="12" t="s">
        <v>375</v>
      </c>
      <c r="AJ1058" s="12" t="s">
        <v>376</v>
      </c>
      <c r="AK1058" s="12" t="s">
        <v>368</v>
      </c>
      <c r="AL1058" s="12">
        <v>17</v>
      </c>
      <c r="AM1058" s="12" t="s">
        <v>377</v>
      </c>
      <c r="AN1058" s="12" t="s">
        <v>378</v>
      </c>
    </row>
    <row r="1059" spans="1:40" ht="15" customHeight="1" x14ac:dyDescent="0.25">
      <c r="A1059" s="12">
        <v>132770024</v>
      </c>
      <c r="B1059" s="15" t="s">
        <v>580</v>
      </c>
      <c r="C1059" s="12" t="s">
        <v>583</v>
      </c>
      <c r="D1059" s="12" t="s">
        <v>161</v>
      </c>
      <c r="E1059" s="12" t="s">
        <v>51</v>
      </c>
      <c r="F1059" s="10">
        <v>40</v>
      </c>
      <c r="G1059" s="17" t="s">
        <v>298</v>
      </c>
      <c r="H1059" s="10" t="s">
        <v>8</v>
      </c>
      <c r="K1059" s="12" t="s">
        <v>103</v>
      </c>
      <c r="L1059" s="12">
        <v>45.151055999999997</v>
      </c>
      <c r="M1059" s="12">
        <v>2.0434999999999999</v>
      </c>
      <c r="N1059" s="11">
        <v>41429</v>
      </c>
      <c r="O1059" s="6" t="s">
        <v>21</v>
      </c>
      <c r="P1059" s="29">
        <v>9.41</v>
      </c>
      <c r="Q1059" s="54" t="s">
        <v>161</v>
      </c>
      <c r="R1059" s="12" t="s">
        <v>11</v>
      </c>
      <c r="S1059" s="16" t="s">
        <v>601</v>
      </c>
      <c r="T1059" s="53" t="s">
        <v>161</v>
      </c>
      <c r="U1059" s="12">
        <f t="shared" si="66"/>
        <v>9.41</v>
      </c>
      <c r="V1059" s="12">
        <f t="shared" si="67"/>
        <v>4.7050000000000001</v>
      </c>
      <c r="W1059" s="12">
        <f t="shared" si="68"/>
        <v>0.42507970244420828</v>
      </c>
      <c r="X1059" s="12">
        <f t="shared" si="69"/>
        <v>4.517318835751416E-2</v>
      </c>
      <c r="AA1059" s="12"/>
      <c r="AC1059" s="12" t="s">
        <v>179</v>
      </c>
      <c r="AD1059" s="12" t="s">
        <v>298</v>
      </c>
      <c r="AE1059" s="12" t="s">
        <v>424</v>
      </c>
      <c r="AF1059" s="12" t="s">
        <v>425</v>
      </c>
      <c r="AG1059" s="12" t="s">
        <v>373</v>
      </c>
      <c r="AH1059" s="12" t="s">
        <v>374</v>
      </c>
      <c r="AI1059" s="12" t="s">
        <v>375</v>
      </c>
      <c r="AJ1059" s="12" t="s">
        <v>376</v>
      </c>
      <c r="AK1059" s="12" t="s">
        <v>368</v>
      </c>
      <c r="AL1059" s="12">
        <v>17</v>
      </c>
      <c r="AM1059" s="12" t="s">
        <v>377</v>
      </c>
      <c r="AN1059" s="12" t="s">
        <v>378</v>
      </c>
    </row>
    <row r="1060" spans="1:40" ht="15" customHeight="1" x14ac:dyDescent="0.25">
      <c r="A1060" s="12">
        <v>132770024</v>
      </c>
      <c r="B1060" s="15" t="s">
        <v>580</v>
      </c>
      <c r="C1060" s="12" t="s">
        <v>583</v>
      </c>
      <c r="D1060" s="12" t="s">
        <v>161</v>
      </c>
      <c r="E1060" s="12" t="s">
        <v>51</v>
      </c>
      <c r="F1060" s="10">
        <v>40</v>
      </c>
      <c r="G1060" s="17" t="s">
        <v>298</v>
      </c>
      <c r="H1060" s="10" t="s">
        <v>8</v>
      </c>
      <c r="K1060" s="12" t="s">
        <v>103</v>
      </c>
      <c r="L1060" s="12">
        <v>45.151055999999997</v>
      </c>
      <c r="M1060" s="12">
        <v>2.0434999999999999</v>
      </c>
      <c r="N1060" s="11">
        <v>41429</v>
      </c>
      <c r="O1060" s="6" t="s">
        <v>56</v>
      </c>
      <c r="P1060" s="29">
        <v>10.700000000000001</v>
      </c>
      <c r="Q1060" s="54" t="s">
        <v>161</v>
      </c>
      <c r="R1060" s="12" t="s">
        <v>11</v>
      </c>
      <c r="S1060" s="16" t="s">
        <v>601</v>
      </c>
      <c r="T1060" s="53" t="s">
        <v>161</v>
      </c>
      <c r="U1060" s="12">
        <f t="shared" si="66"/>
        <v>10.700000000000001</v>
      </c>
      <c r="V1060" s="12">
        <f t="shared" si="67"/>
        <v>5.3500000000000005</v>
      </c>
      <c r="W1060" s="12">
        <f t="shared" si="68"/>
        <v>0.37383177570093457</v>
      </c>
      <c r="X1060" s="12">
        <f t="shared" si="69"/>
        <v>3.4937549130928461E-2</v>
      </c>
      <c r="AA1060" s="12"/>
      <c r="AC1060" s="12" t="s">
        <v>179</v>
      </c>
      <c r="AD1060" s="12" t="s">
        <v>298</v>
      </c>
      <c r="AE1060" s="12" t="s">
        <v>424</v>
      </c>
      <c r="AF1060" s="12" t="s">
        <v>425</v>
      </c>
      <c r="AG1060" s="12" t="s">
        <v>373</v>
      </c>
      <c r="AH1060" s="12" t="s">
        <v>374</v>
      </c>
      <c r="AI1060" s="12" t="s">
        <v>375</v>
      </c>
      <c r="AJ1060" s="12" t="s">
        <v>376</v>
      </c>
      <c r="AK1060" s="12" t="s">
        <v>368</v>
      </c>
      <c r="AL1060" s="12">
        <v>17</v>
      </c>
      <c r="AM1060" s="12" t="s">
        <v>377</v>
      </c>
      <c r="AN1060" s="12" t="s">
        <v>378</v>
      </c>
    </row>
    <row r="1061" spans="1:40" ht="15" customHeight="1" x14ac:dyDescent="0.25">
      <c r="A1061" s="12">
        <v>132770024</v>
      </c>
      <c r="B1061" s="15" t="s">
        <v>580</v>
      </c>
      <c r="C1061" s="12" t="s">
        <v>583</v>
      </c>
      <c r="D1061" s="12" t="s">
        <v>161</v>
      </c>
      <c r="E1061" s="12" t="s">
        <v>51</v>
      </c>
      <c r="F1061" s="10">
        <v>40</v>
      </c>
      <c r="G1061" s="17" t="s">
        <v>298</v>
      </c>
      <c r="H1061" s="10" t="s">
        <v>8</v>
      </c>
      <c r="K1061" s="12" t="s">
        <v>103</v>
      </c>
      <c r="L1061" s="12">
        <v>45.151055999999997</v>
      </c>
      <c r="M1061" s="12">
        <v>2.0434999999999999</v>
      </c>
      <c r="N1061" s="11">
        <v>41429</v>
      </c>
      <c r="O1061" s="6" t="s">
        <v>62</v>
      </c>
      <c r="P1061" s="29">
        <v>11.3</v>
      </c>
      <c r="Q1061" s="54" t="s">
        <v>161</v>
      </c>
      <c r="R1061" s="12" t="s">
        <v>11</v>
      </c>
      <c r="S1061" s="16" t="s">
        <v>601</v>
      </c>
      <c r="T1061" s="53" t="s">
        <v>161</v>
      </c>
      <c r="U1061" s="12">
        <f t="shared" si="66"/>
        <v>11.3</v>
      </c>
      <c r="V1061" s="12">
        <f t="shared" si="67"/>
        <v>5.65</v>
      </c>
      <c r="W1061" s="12">
        <f t="shared" si="68"/>
        <v>0.35398230088495575</v>
      </c>
      <c r="X1061" s="12">
        <f t="shared" si="69"/>
        <v>3.132586733495183E-2</v>
      </c>
      <c r="AA1061" s="12"/>
      <c r="AC1061" s="12" t="s">
        <v>179</v>
      </c>
      <c r="AD1061" s="12" t="s">
        <v>298</v>
      </c>
      <c r="AE1061" s="12" t="s">
        <v>424</v>
      </c>
      <c r="AF1061" s="12" t="s">
        <v>425</v>
      </c>
      <c r="AG1061" s="12" t="s">
        <v>373</v>
      </c>
      <c r="AH1061" s="12" t="s">
        <v>374</v>
      </c>
      <c r="AI1061" s="12" t="s">
        <v>375</v>
      </c>
      <c r="AJ1061" s="12" t="s">
        <v>376</v>
      </c>
      <c r="AK1061" s="12" t="s">
        <v>368</v>
      </c>
      <c r="AL1061" s="12">
        <v>17</v>
      </c>
      <c r="AM1061" s="12" t="s">
        <v>377</v>
      </c>
      <c r="AN1061" s="12" t="s">
        <v>378</v>
      </c>
    </row>
    <row r="1062" spans="1:40" ht="15" customHeight="1" x14ac:dyDescent="0.25">
      <c r="A1062" s="12">
        <v>132770024</v>
      </c>
      <c r="B1062" s="15" t="s">
        <v>580</v>
      </c>
      <c r="C1062" s="12" t="s">
        <v>583</v>
      </c>
      <c r="D1062" s="12" t="s">
        <v>161</v>
      </c>
      <c r="E1062" s="12" t="s">
        <v>66</v>
      </c>
      <c r="F1062" s="10">
        <v>40</v>
      </c>
      <c r="G1062" s="17" t="s">
        <v>298</v>
      </c>
      <c r="H1062" s="10" t="s">
        <v>8</v>
      </c>
      <c r="K1062" s="12" t="s">
        <v>103</v>
      </c>
      <c r="L1062" s="12">
        <v>45.151055999999997</v>
      </c>
      <c r="M1062" s="12">
        <v>2.0434999999999999</v>
      </c>
      <c r="N1062" s="11">
        <v>41429</v>
      </c>
      <c r="O1062" s="6" t="s">
        <v>52</v>
      </c>
      <c r="P1062" s="29">
        <v>12.0878425561728</v>
      </c>
      <c r="Q1062" s="54" t="s">
        <v>161</v>
      </c>
      <c r="R1062" s="12" t="s">
        <v>166</v>
      </c>
      <c r="S1062" s="16" t="s">
        <v>601</v>
      </c>
      <c r="T1062" s="53" t="s">
        <v>161</v>
      </c>
      <c r="U1062" s="12">
        <f t="shared" si="66"/>
        <v>12.0878425561728</v>
      </c>
      <c r="V1062" s="12">
        <f t="shared" si="67"/>
        <v>6.0439212780864002</v>
      </c>
      <c r="W1062" s="12">
        <f t="shared" si="68"/>
        <v>0.33091099436576898</v>
      </c>
      <c r="X1062" s="12">
        <f t="shared" si="69"/>
        <v>2.7375521548035499E-2</v>
      </c>
      <c r="AA1062" s="12"/>
      <c r="AC1062" s="12" t="s">
        <v>181</v>
      </c>
      <c r="AD1062" s="12" t="s">
        <v>298</v>
      </c>
      <c r="AE1062" s="12" t="s">
        <v>424</v>
      </c>
      <c r="AF1062" s="12" t="s">
        <v>425</v>
      </c>
      <c r="AG1062" s="12" t="s">
        <v>373</v>
      </c>
      <c r="AH1062" s="12" t="s">
        <v>374</v>
      </c>
      <c r="AI1062" s="12" t="s">
        <v>375</v>
      </c>
      <c r="AJ1062" s="12" t="s">
        <v>376</v>
      </c>
      <c r="AK1062" s="12" t="s">
        <v>368</v>
      </c>
      <c r="AL1062" s="12">
        <v>17</v>
      </c>
      <c r="AM1062" s="12" t="s">
        <v>377</v>
      </c>
      <c r="AN1062" s="12" t="s">
        <v>378</v>
      </c>
    </row>
    <row r="1063" spans="1:40" ht="15" customHeight="1" x14ac:dyDescent="0.25">
      <c r="A1063" s="12">
        <v>132770024</v>
      </c>
      <c r="B1063" s="15" t="s">
        <v>580</v>
      </c>
      <c r="C1063" s="12" t="s">
        <v>583</v>
      </c>
      <c r="D1063" s="12" t="s">
        <v>161</v>
      </c>
      <c r="E1063" s="12" t="s">
        <v>51</v>
      </c>
      <c r="F1063" s="10">
        <v>40</v>
      </c>
      <c r="G1063" s="17" t="s">
        <v>298</v>
      </c>
      <c r="H1063" s="10" t="s">
        <v>8</v>
      </c>
      <c r="K1063" s="12" t="s">
        <v>103</v>
      </c>
      <c r="L1063" s="12">
        <v>45.151055999999997</v>
      </c>
      <c r="M1063" s="12">
        <v>2.0434999999999999</v>
      </c>
      <c r="N1063" s="11">
        <v>41429</v>
      </c>
      <c r="O1063" s="6" t="s">
        <v>19</v>
      </c>
      <c r="P1063" s="29">
        <v>13.700000000000001</v>
      </c>
      <c r="Q1063" s="54" t="s">
        <v>161</v>
      </c>
      <c r="R1063" s="12" t="s">
        <v>11</v>
      </c>
      <c r="S1063" s="16" t="s">
        <v>601</v>
      </c>
      <c r="T1063" s="53" t="s">
        <v>161</v>
      </c>
      <c r="U1063" s="12">
        <f t="shared" si="66"/>
        <v>13.700000000000001</v>
      </c>
      <c r="V1063" s="12">
        <f t="shared" si="67"/>
        <v>6.8500000000000005</v>
      </c>
      <c r="W1063" s="12">
        <f t="shared" si="68"/>
        <v>0.29197080291970801</v>
      </c>
      <c r="X1063" s="12">
        <f t="shared" si="69"/>
        <v>2.1311737439394744E-2</v>
      </c>
      <c r="AA1063" s="12"/>
      <c r="AC1063" s="12" t="s">
        <v>179</v>
      </c>
      <c r="AD1063" s="12" t="s">
        <v>298</v>
      </c>
      <c r="AE1063" s="12" t="s">
        <v>424</v>
      </c>
      <c r="AF1063" s="12" t="s">
        <v>425</v>
      </c>
      <c r="AG1063" s="12" t="s">
        <v>373</v>
      </c>
      <c r="AH1063" s="12" t="s">
        <v>374</v>
      </c>
      <c r="AI1063" s="12" t="s">
        <v>375</v>
      </c>
      <c r="AJ1063" s="12" t="s">
        <v>376</v>
      </c>
      <c r="AK1063" s="12" t="s">
        <v>368</v>
      </c>
      <c r="AL1063" s="12">
        <v>17</v>
      </c>
      <c r="AM1063" s="12" t="s">
        <v>377</v>
      </c>
      <c r="AN1063" s="12" t="s">
        <v>378</v>
      </c>
    </row>
    <row r="1064" spans="1:40" ht="15" customHeight="1" x14ac:dyDescent="0.25">
      <c r="A1064" s="12">
        <v>132770024</v>
      </c>
      <c r="B1064" s="15" t="s">
        <v>580</v>
      </c>
      <c r="C1064" s="12" t="s">
        <v>583</v>
      </c>
      <c r="D1064" s="12" t="s">
        <v>161</v>
      </c>
      <c r="E1064" s="12" t="s">
        <v>51</v>
      </c>
      <c r="F1064" s="10">
        <v>40</v>
      </c>
      <c r="G1064" s="17" t="s">
        <v>298</v>
      </c>
      <c r="H1064" s="10" t="s">
        <v>8</v>
      </c>
      <c r="K1064" s="12" t="s">
        <v>103</v>
      </c>
      <c r="L1064" s="12">
        <v>45.151055999999997</v>
      </c>
      <c r="M1064" s="12">
        <v>2.0434999999999999</v>
      </c>
      <c r="N1064" s="11">
        <v>41429</v>
      </c>
      <c r="O1064" s="6" t="s">
        <v>22</v>
      </c>
      <c r="P1064" s="29">
        <v>15.4</v>
      </c>
      <c r="Q1064" s="54" t="s">
        <v>161</v>
      </c>
      <c r="R1064" s="12" t="s">
        <v>11</v>
      </c>
      <c r="S1064" s="16" t="s">
        <v>601</v>
      </c>
      <c r="T1064" s="53" t="s">
        <v>161</v>
      </c>
      <c r="U1064" s="12">
        <f t="shared" si="66"/>
        <v>15.4</v>
      </c>
      <c r="V1064" s="12">
        <f t="shared" si="67"/>
        <v>7.7</v>
      </c>
      <c r="W1064" s="12">
        <f t="shared" si="68"/>
        <v>0.25974025974025972</v>
      </c>
      <c r="X1064" s="12">
        <f t="shared" si="69"/>
        <v>1.6866250632484397E-2</v>
      </c>
      <c r="AA1064" s="12"/>
      <c r="AC1064" s="12" t="s">
        <v>179</v>
      </c>
      <c r="AD1064" s="12" t="s">
        <v>298</v>
      </c>
      <c r="AE1064" s="12" t="s">
        <v>424</v>
      </c>
      <c r="AF1064" s="12" t="s">
        <v>425</v>
      </c>
      <c r="AG1064" s="12" t="s">
        <v>373</v>
      </c>
      <c r="AH1064" s="12" t="s">
        <v>374</v>
      </c>
      <c r="AI1064" s="12" t="s">
        <v>375</v>
      </c>
      <c r="AJ1064" s="12" t="s">
        <v>376</v>
      </c>
      <c r="AK1064" s="12" t="s">
        <v>368</v>
      </c>
      <c r="AL1064" s="12">
        <v>17</v>
      </c>
      <c r="AM1064" s="12" t="s">
        <v>377</v>
      </c>
      <c r="AN1064" s="12" t="s">
        <v>378</v>
      </c>
    </row>
    <row r="1065" spans="1:40" ht="15" customHeight="1" x14ac:dyDescent="0.25">
      <c r="A1065" s="12">
        <v>132770024</v>
      </c>
      <c r="B1065" s="15" t="s">
        <v>580</v>
      </c>
      <c r="C1065" s="12" t="s">
        <v>583</v>
      </c>
      <c r="D1065" s="12" t="s">
        <v>161</v>
      </c>
      <c r="E1065" s="12" t="s">
        <v>51</v>
      </c>
      <c r="F1065" s="10">
        <v>40</v>
      </c>
      <c r="G1065" s="17" t="s">
        <v>298</v>
      </c>
      <c r="H1065" s="10" t="s">
        <v>8</v>
      </c>
      <c r="K1065" s="12" t="s">
        <v>103</v>
      </c>
      <c r="L1065" s="12">
        <v>45.151055999999997</v>
      </c>
      <c r="M1065" s="12">
        <v>2.0434999999999999</v>
      </c>
      <c r="N1065" s="11">
        <v>41429</v>
      </c>
      <c r="O1065" s="6" t="s">
        <v>15</v>
      </c>
      <c r="P1065" s="29">
        <v>23.7</v>
      </c>
      <c r="Q1065" s="12">
        <v>11.57982</v>
      </c>
      <c r="R1065" s="12" t="s">
        <v>11</v>
      </c>
      <c r="S1065" s="48" t="s">
        <v>161</v>
      </c>
      <c r="T1065" s="53" t="s">
        <v>161</v>
      </c>
      <c r="U1065" s="12">
        <f t="shared" si="66"/>
        <v>23.7</v>
      </c>
      <c r="V1065" s="12">
        <f t="shared" si="67"/>
        <v>11.57982</v>
      </c>
      <c r="W1065" s="12">
        <f t="shared" si="68"/>
        <v>0.17674402000906891</v>
      </c>
      <c r="X1065" s="12">
        <f t="shared" si="69"/>
        <v>7.4575535868805446E-3</v>
      </c>
      <c r="AA1065" s="12"/>
      <c r="AC1065" s="12" t="s">
        <v>179</v>
      </c>
      <c r="AD1065" s="12" t="s">
        <v>298</v>
      </c>
      <c r="AE1065" s="12" t="s">
        <v>424</v>
      </c>
      <c r="AF1065" s="12" t="s">
        <v>425</v>
      </c>
      <c r="AG1065" s="12" t="s">
        <v>373</v>
      </c>
      <c r="AH1065" s="12" t="s">
        <v>374</v>
      </c>
      <c r="AI1065" s="12" t="s">
        <v>375</v>
      </c>
      <c r="AJ1065" s="12" t="s">
        <v>376</v>
      </c>
      <c r="AK1065" s="12" t="s">
        <v>368</v>
      </c>
      <c r="AL1065" s="12">
        <v>17</v>
      </c>
      <c r="AM1065" s="12" t="s">
        <v>377</v>
      </c>
      <c r="AN1065" s="12" t="s">
        <v>378</v>
      </c>
    </row>
    <row r="1066" spans="1:40" ht="15" customHeight="1" x14ac:dyDescent="0.25">
      <c r="A1066" s="12">
        <v>132770024</v>
      </c>
      <c r="B1066" s="15" t="s">
        <v>580</v>
      </c>
      <c r="C1066" s="12" t="s">
        <v>583</v>
      </c>
      <c r="D1066" s="12" t="s">
        <v>161</v>
      </c>
      <c r="E1066" s="12" t="s">
        <v>51</v>
      </c>
      <c r="F1066" s="10">
        <v>40</v>
      </c>
      <c r="G1066" s="17" t="s">
        <v>298</v>
      </c>
      <c r="H1066" s="10" t="s">
        <v>8</v>
      </c>
      <c r="K1066" s="12" t="s">
        <v>103</v>
      </c>
      <c r="L1066" s="12">
        <v>45.151055999999997</v>
      </c>
      <c r="M1066" s="12">
        <v>2.0434999999999999</v>
      </c>
      <c r="N1066" s="11">
        <v>41429</v>
      </c>
      <c r="O1066" s="6" t="s">
        <v>63</v>
      </c>
      <c r="P1066" s="29">
        <v>23.900000000000002</v>
      </c>
      <c r="Q1066" s="12">
        <v>4.4167199999999998</v>
      </c>
      <c r="R1066" s="12" t="s">
        <v>64</v>
      </c>
      <c r="S1066" s="48" t="s">
        <v>161</v>
      </c>
      <c r="T1066" s="53" t="s">
        <v>161</v>
      </c>
      <c r="U1066" s="12">
        <f t="shared" si="66"/>
        <v>23.900000000000002</v>
      </c>
      <c r="V1066" s="12">
        <f t="shared" si="67"/>
        <v>4.4167199999999998</v>
      </c>
      <c r="W1066" s="12">
        <f t="shared" si="68"/>
        <v>1.2251751098678232</v>
      </c>
      <c r="X1066" s="12">
        <f t="shared" si="69"/>
        <v>5.1262556898235279E-2</v>
      </c>
      <c r="AA1066" s="12"/>
      <c r="AC1066" s="12" t="s">
        <v>179</v>
      </c>
      <c r="AD1066" s="12" t="s">
        <v>298</v>
      </c>
      <c r="AE1066" s="12" t="s">
        <v>424</v>
      </c>
      <c r="AF1066" s="12" t="s">
        <v>425</v>
      </c>
      <c r="AG1066" s="12" t="s">
        <v>373</v>
      </c>
      <c r="AH1066" s="12" t="s">
        <v>374</v>
      </c>
      <c r="AI1066" s="12" t="s">
        <v>375</v>
      </c>
      <c r="AJ1066" s="12" t="s">
        <v>376</v>
      </c>
      <c r="AK1066" s="12" t="s">
        <v>368</v>
      </c>
      <c r="AL1066" s="12">
        <v>17</v>
      </c>
      <c r="AM1066" s="12" t="s">
        <v>377</v>
      </c>
      <c r="AN1066" s="12" t="s">
        <v>378</v>
      </c>
    </row>
    <row r="1067" spans="1:40" ht="15" customHeight="1" x14ac:dyDescent="0.25">
      <c r="A1067" s="12">
        <v>132770024</v>
      </c>
      <c r="B1067" s="15" t="s">
        <v>580</v>
      </c>
      <c r="C1067" s="12" t="s">
        <v>583</v>
      </c>
      <c r="D1067" s="12" t="s">
        <v>161</v>
      </c>
      <c r="E1067" s="12" t="s">
        <v>51</v>
      </c>
      <c r="F1067" s="10">
        <v>40</v>
      </c>
      <c r="G1067" s="17" t="s">
        <v>298</v>
      </c>
      <c r="H1067" s="10" t="s">
        <v>8</v>
      </c>
      <c r="K1067" s="12" t="s">
        <v>103</v>
      </c>
      <c r="L1067" s="12">
        <v>45.151055999999997</v>
      </c>
      <c r="M1067" s="12">
        <v>2.0434999999999999</v>
      </c>
      <c r="N1067" s="11">
        <v>41429</v>
      </c>
      <c r="O1067" s="6" t="s">
        <v>59</v>
      </c>
      <c r="P1067" s="29">
        <v>24.6</v>
      </c>
      <c r="Q1067" s="54" t="s">
        <v>161</v>
      </c>
      <c r="R1067" s="12" t="s">
        <v>11</v>
      </c>
      <c r="S1067" s="16" t="s">
        <v>601</v>
      </c>
      <c r="T1067" s="53" t="s">
        <v>161</v>
      </c>
      <c r="U1067" s="12">
        <f t="shared" si="66"/>
        <v>24.6</v>
      </c>
      <c r="V1067" s="12">
        <f t="shared" si="67"/>
        <v>12.3</v>
      </c>
      <c r="W1067" s="12">
        <f t="shared" si="68"/>
        <v>0.16260162601626016</v>
      </c>
      <c r="X1067" s="12">
        <f t="shared" si="69"/>
        <v>6.6098221957829328E-3</v>
      </c>
      <c r="AA1067" s="12"/>
      <c r="AC1067" s="12" t="s">
        <v>179</v>
      </c>
      <c r="AD1067" s="12" t="s">
        <v>298</v>
      </c>
      <c r="AE1067" s="12" t="s">
        <v>424</v>
      </c>
      <c r="AF1067" s="12" t="s">
        <v>425</v>
      </c>
      <c r="AG1067" s="12" t="s">
        <v>373</v>
      </c>
      <c r="AH1067" s="12" t="s">
        <v>374</v>
      </c>
      <c r="AI1067" s="12" t="s">
        <v>375</v>
      </c>
      <c r="AJ1067" s="12" t="s">
        <v>376</v>
      </c>
      <c r="AK1067" s="12" t="s">
        <v>368</v>
      </c>
      <c r="AL1067" s="12">
        <v>17</v>
      </c>
      <c r="AM1067" s="12" t="s">
        <v>377</v>
      </c>
      <c r="AN1067" s="12" t="s">
        <v>378</v>
      </c>
    </row>
    <row r="1068" spans="1:40" ht="15" customHeight="1" x14ac:dyDescent="0.25">
      <c r="A1068" s="12">
        <v>132770024</v>
      </c>
      <c r="B1068" s="15" t="s">
        <v>580</v>
      </c>
      <c r="C1068" s="12" t="s">
        <v>583</v>
      </c>
      <c r="D1068" s="12" t="s">
        <v>161</v>
      </c>
      <c r="E1068" s="12" t="s">
        <v>51</v>
      </c>
      <c r="F1068" s="10">
        <v>40</v>
      </c>
      <c r="G1068" s="17" t="s">
        <v>298</v>
      </c>
      <c r="H1068" s="10" t="s">
        <v>8</v>
      </c>
      <c r="K1068" s="12" t="s">
        <v>103</v>
      </c>
      <c r="L1068" s="12">
        <v>45.151055999999997</v>
      </c>
      <c r="M1068" s="12">
        <v>2.0434999999999999</v>
      </c>
      <c r="N1068" s="11">
        <v>41429</v>
      </c>
      <c r="O1068" s="6" t="s">
        <v>58</v>
      </c>
      <c r="P1068" s="29">
        <v>27.6</v>
      </c>
      <c r="Q1068" s="54" t="s">
        <v>161</v>
      </c>
      <c r="R1068" s="12" t="s">
        <v>11</v>
      </c>
      <c r="S1068" s="16" t="s">
        <v>601</v>
      </c>
      <c r="T1068" s="53" t="s">
        <v>161</v>
      </c>
      <c r="U1068" s="12">
        <f t="shared" si="66"/>
        <v>27.6</v>
      </c>
      <c r="V1068" s="12">
        <f t="shared" si="67"/>
        <v>13.8</v>
      </c>
      <c r="W1068" s="12">
        <f t="shared" si="68"/>
        <v>0.14492753623188404</v>
      </c>
      <c r="X1068" s="12">
        <f t="shared" si="69"/>
        <v>5.2509976895610162E-3</v>
      </c>
      <c r="AA1068" s="12"/>
      <c r="AC1068" s="12" t="s">
        <v>179</v>
      </c>
      <c r="AD1068" s="12" t="s">
        <v>298</v>
      </c>
      <c r="AE1068" s="12" t="s">
        <v>424</v>
      </c>
      <c r="AF1068" s="12" t="s">
        <v>425</v>
      </c>
      <c r="AG1068" s="12" t="s">
        <v>373</v>
      </c>
      <c r="AH1068" s="12" t="s">
        <v>374</v>
      </c>
      <c r="AI1068" s="12" t="s">
        <v>375</v>
      </c>
      <c r="AJ1068" s="12" t="s">
        <v>376</v>
      </c>
      <c r="AK1068" s="12" t="s">
        <v>368</v>
      </c>
      <c r="AL1068" s="12">
        <v>17</v>
      </c>
      <c r="AM1068" s="12" t="s">
        <v>377</v>
      </c>
      <c r="AN1068" s="12" t="s">
        <v>378</v>
      </c>
    </row>
    <row r="1069" spans="1:40" ht="15" customHeight="1" x14ac:dyDescent="0.25">
      <c r="A1069" s="12">
        <v>132770024</v>
      </c>
      <c r="B1069" s="15" t="s">
        <v>580</v>
      </c>
      <c r="C1069" s="12" t="s">
        <v>583</v>
      </c>
      <c r="D1069" s="12" t="s">
        <v>161</v>
      </c>
      <c r="E1069" s="12" t="s">
        <v>51</v>
      </c>
      <c r="F1069" s="10">
        <v>40</v>
      </c>
      <c r="G1069" s="17" t="s">
        <v>298</v>
      </c>
      <c r="H1069" s="10" t="s">
        <v>8</v>
      </c>
      <c r="K1069" s="12" t="s">
        <v>103</v>
      </c>
      <c r="L1069" s="12">
        <v>45.151055999999997</v>
      </c>
      <c r="M1069" s="12">
        <v>2.0434999999999999</v>
      </c>
      <c r="N1069" s="11">
        <v>41429</v>
      </c>
      <c r="O1069" s="6" t="s">
        <v>159</v>
      </c>
      <c r="P1069" s="29">
        <v>34.4</v>
      </c>
      <c r="Q1069" s="12">
        <v>22.363440000000001</v>
      </c>
      <c r="R1069" s="12" t="s">
        <v>11</v>
      </c>
      <c r="S1069" s="48" t="s">
        <v>161</v>
      </c>
      <c r="T1069" s="53" t="s">
        <v>161</v>
      </c>
      <c r="U1069" s="12">
        <f t="shared" si="66"/>
        <v>34.4</v>
      </c>
      <c r="V1069" s="12">
        <f t="shared" si="67"/>
        <v>22.363440000000001</v>
      </c>
      <c r="W1069" s="12">
        <f t="shared" si="68"/>
        <v>6.8783017660909745E-2</v>
      </c>
      <c r="X1069" s="12">
        <f t="shared" si="69"/>
        <v>1.9995063273520273E-3</v>
      </c>
      <c r="AA1069" s="12"/>
      <c r="AC1069" s="12" t="s">
        <v>179</v>
      </c>
      <c r="AD1069" s="12" t="s">
        <v>298</v>
      </c>
      <c r="AE1069" s="12" t="s">
        <v>424</v>
      </c>
      <c r="AF1069" s="12" t="s">
        <v>425</v>
      </c>
      <c r="AG1069" s="12" t="s">
        <v>373</v>
      </c>
      <c r="AH1069" s="12" t="s">
        <v>374</v>
      </c>
      <c r="AI1069" s="12" t="s">
        <v>375</v>
      </c>
      <c r="AJ1069" s="12" t="s">
        <v>376</v>
      </c>
      <c r="AK1069" s="12" t="s">
        <v>368</v>
      </c>
      <c r="AL1069" s="12">
        <v>17</v>
      </c>
      <c r="AM1069" s="12" t="s">
        <v>377</v>
      </c>
      <c r="AN1069" s="12" t="s">
        <v>378</v>
      </c>
    </row>
    <row r="1070" spans="1:40" ht="15" customHeight="1" x14ac:dyDescent="0.25">
      <c r="A1070" s="12">
        <v>132770024</v>
      </c>
      <c r="B1070" s="15" t="s">
        <v>580</v>
      </c>
      <c r="C1070" s="12" t="s">
        <v>583</v>
      </c>
      <c r="D1070" s="12" t="s">
        <v>161</v>
      </c>
      <c r="E1070" s="12" t="s">
        <v>51</v>
      </c>
      <c r="F1070" s="10">
        <v>40</v>
      </c>
      <c r="G1070" s="17" t="s">
        <v>298</v>
      </c>
      <c r="H1070" s="10" t="s">
        <v>8</v>
      </c>
      <c r="K1070" s="12" t="s">
        <v>103</v>
      </c>
      <c r="L1070" s="12">
        <v>45.151055999999997</v>
      </c>
      <c r="M1070" s="12">
        <v>2.0434999999999999</v>
      </c>
      <c r="N1070" s="11">
        <v>41429</v>
      </c>
      <c r="O1070" s="6" t="s">
        <v>18</v>
      </c>
      <c r="P1070" s="29">
        <v>36.200000000000003</v>
      </c>
      <c r="Q1070" s="54" t="s">
        <v>161</v>
      </c>
      <c r="R1070" s="12" t="s">
        <v>11</v>
      </c>
      <c r="S1070" s="16" t="s">
        <v>601</v>
      </c>
      <c r="T1070" s="53" t="s">
        <v>161</v>
      </c>
      <c r="U1070" s="12">
        <f t="shared" si="66"/>
        <v>36.200000000000003</v>
      </c>
      <c r="V1070" s="12">
        <f t="shared" si="67"/>
        <v>18.100000000000001</v>
      </c>
      <c r="W1070" s="12">
        <f t="shared" si="68"/>
        <v>0.11049723756906076</v>
      </c>
      <c r="X1070" s="12">
        <f t="shared" si="69"/>
        <v>3.0524098775983632E-3</v>
      </c>
      <c r="AA1070" s="12"/>
      <c r="AC1070" s="12" t="s">
        <v>179</v>
      </c>
      <c r="AD1070" s="12" t="s">
        <v>298</v>
      </c>
      <c r="AE1070" s="12" t="s">
        <v>424</v>
      </c>
      <c r="AF1070" s="12" t="s">
        <v>425</v>
      </c>
      <c r="AG1070" s="12" t="s">
        <v>373</v>
      </c>
      <c r="AH1070" s="12" t="s">
        <v>374</v>
      </c>
      <c r="AI1070" s="12" t="s">
        <v>375</v>
      </c>
      <c r="AJ1070" s="12" t="s">
        <v>376</v>
      </c>
      <c r="AK1070" s="12" t="s">
        <v>368</v>
      </c>
      <c r="AL1070" s="12">
        <v>17</v>
      </c>
      <c r="AM1070" s="12" t="s">
        <v>377</v>
      </c>
      <c r="AN1070" s="12" t="s">
        <v>378</v>
      </c>
    </row>
    <row r="1071" spans="1:40" ht="15" customHeight="1" x14ac:dyDescent="0.25">
      <c r="A1071" s="12">
        <v>132770024</v>
      </c>
      <c r="B1071" s="15" t="s">
        <v>580</v>
      </c>
      <c r="C1071" s="12" t="s">
        <v>583</v>
      </c>
      <c r="D1071" s="12" t="s">
        <v>161</v>
      </c>
      <c r="E1071" s="12" t="s">
        <v>51</v>
      </c>
      <c r="F1071" s="10">
        <v>40</v>
      </c>
      <c r="G1071" s="17" t="s">
        <v>298</v>
      </c>
      <c r="H1071" s="10" t="s">
        <v>8</v>
      </c>
      <c r="K1071" s="12" t="s">
        <v>103</v>
      </c>
      <c r="L1071" s="12">
        <v>45.151055999999997</v>
      </c>
      <c r="M1071" s="12">
        <v>2.0434999999999999</v>
      </c>
      <c r="N1071" s="11">
        <v>41429</v>
      </c>
      <c r="O1071" s="6" t="s">
        <v>60</v>
      </c>
      <c r="P1071" s="29">
        <v>40.4</v>
      </c>
      <c r="Q1071" s="54" t="s">
        <v>161</v>
      </c>
      <c r="R1071" s="12" t="s">
        <v>11</v>
      </c>
      <c r="S1071" s="16" t="s">
        <v>601</v>
      </c>
      <c r="T1071" s="53" t="s">
        <v>161</v>
      </c>
      <c r="U1071" s="12">
        <f t="shared" si="66"/>
        <v>40.4</v>
      </c>
      <c r="V1071" s="12">
        <f t="shared" si="67"/>
        <v>20.2</v>
      </c>
      <c r="W1071" s="12">
        <f t="shared" si="68"/>
        <v>9.9009900990099015E-2</v>
      </c>
      <c r="X1071" s="12">
        <f t="shared" si="69"/>
        <v>2.4507401235173026E-3</v>
      </c>
      <c r="AA1071" s="12"/>
      <c r="AC1071" s="12" t="s">
        <v>179</v>
      </c>
      <c r="AD1071" s="12" t="s">
        <v>298</v>
      </c>
      <c r="AE1071" s="12" t="s">
        <v>424</v>
      </c>
      <c r="AF1071" s="12" t="s">
        <v>425</v>
      </c>
      <c r="AG1071" s="12" t="s">
        <v>373</v>
      </c>
      <c r="AH1071" s="12" t="s">
        <v>374</v>
      </c>
      <c r="AI1071" s="12" t="s">
        <v>375</v>
      </c>
      <c r="AJ1071" s="12" t="s">
        <v>376</v>
      </c>
      <c r="AK1071" s="12" t="s">
        <v>368</v>
      </c>
      <c r="AL1071" s="12">
        <v>17</v>
      </c>
      <c r="AM1071" s="12" t="s">
        <v>377</v>
      </c>
      <c r="AN1071" s="12" t="s">
        <v>378</v>
      </c>
    </row>
    <row r="1072" spans="1:40" ht="15" customHeight="1" x14ac:dyDescent="0.25">
      <c r="A1072" s="12">
        <v>132770024</v>
      </c>
      <c r="B1072" s="15" t="s">
        <v>580</v>
      </c>
      <c r="C1072" s="12" t="s">
        <v>583</v>
      </c>
      <c r="D1072" s="12" t="s">
        <v>161</v>
      </c>
      <c r="E1072" s="12" t="s">
        <v>51</v>
      </c>
      <c r="F1072" s="10">
        <v>40</v>
      </c>
      <c r="G1072" s="17" t="s">
        <v>298</v>
      </c>
      <c r="H1072" s="10" t="s">
        <v>8</v>
      </c>
      <c r="K1072" s="12" t="s">
        <v>103</v>
      </c>
      <c r="L1072" s="12">
        <v>45.151055999999997</v>
      </c>
      <c r="M1072" s="12">
        <v>2.0434999999999999</v>
      </c>
      <c r="N1072" s="11">
        <v>41429</v>
      </c>
      <c r="O1072" s="6" t="s">
        <v>12</v>
      </c>
      <c r="P1072" s="29">
        <v>45.2</v>
      </c>
      <c r="Q1072" s="54" t="s">
        <v>161</v>
      </c>
      <c r="R1072" s="12" t="s">
        <v>11</v>
      </c>
      <c r="S1072" s="16" t="s">
        <v>601</v>
      </c>
      <c r="T1072" s="53" t="s">
        <v>161</v>
      </c>
      <c r="U1072" s="12">
        <f t="shared" si="66"/>
        <v>45.2</v>
      </c>
      <c r="V1072" s="12">
        <f t="shared" si="67"/>
        <v>22.6</v>
      </c>
      <c r="W1072" s="12">
        <f t="shared" si="68"/>
        <v>8.8495575221238937E-2</v>
      </c>
      <c r="X1072" s="12">
        <f t="shared" si="69"/>
        <v>1.9578667084344894E-3</v>
      </c>
      <c r="AA1072" s="12"/>
      <c r="AC1072" s="12" t="s">
        <v>179</v>
      </c>
      <c r="AD1072" s="12" t="s">
        <v>298</v>
      </c>
      <c r="AE1072" s="12" t="s">
        <v>424</v>
      </c>
      <c r="AF1072" s="12" t="s">
        <v>425</v>
      </c>
      <c r="AG1072" s="12" t="s">
        <v>373</v>
      </c>
      <c r="AH1072" s="12" t="s">
        <v>374</v>
      </c>
      <c r="AI1072" s="12" t="s">
        <v>375</v>
      </c>
      <c r="AJ1072" s="12" t="s">
        <v>376</v>
      </c>
      <c r="AK1072" s="12" t="s">
        <v>368</v>
      </c>
      <c r="AL1072" s="12">
        <v>17</v>
      </c>
      <c r="AM1072" s="12" t="s">
        <v>377</v>
      </c>
      <c r="AN1072" s="12" t="s">
        <v>378</v>
      </c>
    </row>
    <row r="1073" spans="1:40" ht="15" customHeight="1" x14ac:dyDescent="0.25">
      <c r="A1073" s="12">
        <v>132770024</v>
      </c>
      <c r="B1073" s="15" t="s">
        <v>580</v>
      </c>
      <c r="C1073" s="12" t="s">
        <v>583</v>
      </c>
      <c r="D1073" s="12" t="s">
        <v>161</v>
      </c>
      <c r="E1073" s="12" t="s">
        <v>51</v>
      </c>
      <c r="F1073" s="10">
        <v>40</v>
      </c>
      <c r="G1073" s="17" t="s">
        <v>298</v>
      </c>
      <c r="H1073" s="10" t="s">
        <v>8</v>
      </c>
      <c r="K1073" s="12" t="s">
        <v>103</v>
      </c>
      <c r="L1073" s="12">
        <v>45.151055999999997</v>
      </c>
      <c r="M1073" s="12">
        <v>2.0434999999999999</v>
      </c>
      <c r="N1073" s="11">
        <v>41429</v>
      </c>
      <c r="O1073" s="6" t="s">
        <v>70</v>
      </c>
      <c r="P1073" s="29">
        <v>45.36</v>
      </c>
      <c r="Q1073" s="12">
        <v>4.9896000000000003</v>
      </c>
      <c r="R1073" s="12" t="s">
        <v>11</v>
      </c>
      <c r="S1073" s="48" t="s">
        <v>161</v>
      </c>
      <c r="T1073" s="53" t="s">
        <v>161</v>
      </c>
      <c r="U1073" s="12">
        <f t="shared" si="66"/>
        <v>45.36</v>
      </c>
      <c r="V1073" s="12">
        <f t="shared" si="67"/>
        <v>4.9896000000000003</v>
      </c>
      <c r="W1073" s="12">
        <f t="shared" si="68"/>
        <v>1.8219715189412156</v>
      </c>
      <c r="X1073" s="12">
        <f t="shared" si="69"/>
        <v>4.0166920611578824E-2</v>
      </c>
      <c r="AA1073" s="12"/>
      <c r="AC1073" s="12" t="s">
        <v>182</v>
      </c>
      <c r="AD1073" s="12" t="s">
        <v>298</v>
      </c>
      <c r="AE1073" s="12" t="s">
        <v>424</v>
      </c>
      <c r="AF1073" s="12" t="s">
        <v>425</v>
      </c>
      <c r="AG1073" s="12" t="s">
        <v>373</v>
      </c>
      <c r="AH1073" s="12" t="s">
        <v>374</v>
      </c>
      <c r="AI1073" s="12" t="s">
        <v>375</v>
      </c>
      <c r="AJ1073" s="12" t="s">
        <v>376</v>
      </c>
      <c r="AK1073" s="12" t="s">
        <v>368</v>
      </c>
      <c r="AL1073" s="12">
        <v>17</v>
      </c>
      <c r="AM1073" s="12" t="s">
        <v>377</v>
      </c>
      <c r="AN1073" s="12" t="s">
        <v>378</v>
      </c>
    </row>
    <row r="1074" spans="1:40" ht="15" customHeight="1" x14ac:dyDescent="0.25">
      <c r="A1074" s="12">
        <v>132770024</v>
      </c>
      <c r="B1074" s="15" t="s">
        <v>580</v>
      </c>
      <c r="C1074" s="12" t="s">
        <v>583</v>
      </c>
      <c r="D1074" s="12" t="s">
        <v>161</v>
      </c>
      <c r="E1074" s="12" t="s">
        <v>51</v>
      </c>
      <c r="F1074" s="10">
        <v>40</v>
      </c>
      <c r="G1074" s="17" t="s">
        <v>298</v>
      </c>
      <c r="H1074" s="10" t="s">
        <v>8</v>
      </c>
      <c r="K1074" s="12" t="s">
        <v>103</v>
      </c>
      <c r="L1074" s="12">
        <v>45.151055999999997</v>
      </c>
      <c r="M1074" s="12">
        <v>2.0434999999999999</v>
      </c>
      <c r="N1074" s="11">
        <v>41429</v>
      </c>
      <c r="O1074" s="6" t="s">
        <v>17</v>
      </c>
      <c r="P1074" s="29">
        <v>86.100000000000009</v>
      </c>
      <c r="Q1074" s="12">
        <v>34.112819999999999</v>
      </c>
      <c r="R1074" s="12" t="s">
        <v>11</v>
      </c>
      <c r="S1074" s="48" t="s">
        <v>161</v>
      </c>
      <c r="T1074" s="53" t="s">
        <v>161</v>
      </c>
      <c r="U1074" s="12">
        <f t="shared" si="66"/>
        <v>86.100000000000009</v>
      </c>
      <c r="V1074" s="12">
        <f t="shared" si="67"/>
        <v>34.112819999999999</v>
      </c>
      <c r="W1074" s="12">
        <f t="shared" si="68"/>
        <v>7.3989127518494721E-2</v>
      </c>
      <c r="X1074" s="12">
        <f t="shared" si="69"/>
        <v>8.593394601451186E-4</v>
      </c>
      <c r="AA1074" s="12"/>
      <c r="AC1074" s="12" t="s">
        <v>179</v>
      </c>
      <c r="AD1074" s="12" t="s">
        <v>298</v>
      </c>
      <c r="AE1074" s="12" t="s">
        <v>424</v>
      </c>
      <c r="AF1074" s="12" t="s">
        <v>425</v>
      </c>
      <c r="AG1074" s="12" t="s">
        <v>373</v>
      </c>
      <c r="AH1074" s="12" t="s">
        <v>374</v>
      </c>
      <c r="AI1074" s="12" t="s">
        <v>375</v>
      </c>
      <c r="AJ1074" s="12" t="s">
        <v>376</v>
      </c>
      <c r="AK1074" s="12" t="s">
        <v>368</v>
      </c>
      <c r="AL1074" s="12">
        <v>17</v>
      </c>
      <c r="AM1074" s="12" t="s">
        <v>377</v>
      </c>
      <c r="AN1074" s="12" t="s">
        <v>378</v>
      </c>
    </row>
    <row r="1075" spans="1:40" ht="15" customHeight="1" x14ac:dyDescent="0.25">
      <c r="A1075" s="12">
        <v>132770024</v>
      </c>
      <c r="B1075" s="15" t="s">
        <v>580</v>
      </c>
      <c r="C1075" s="12" t="s">
        <v>583</v>
      </c>
      <c r="D1075" s="12" t="s">
        <v>161</v>
      </c>
      <c r="E1075" s="12" t="s">
        <v>51</v>
      </c>
      <c r="F1075" s="10">
        <v>40</v>
      </c>
      <c r="G1075" s="17" t="s">
        <v>298</v>
      </c>
      <c r="H1075" s="10" t="s">
        <v>8</v>
      </c>
      <c r="K1075" s="12" t="s">
        <v>103</v>
      </c>
      <c r="L1075" s="12">
        <v>45.151055999999997</v>
      </c>
      <c r="M1075" s="12">
        <v>2.0434999999999999</v>
      </c>
      <c r="N1075" s="11">
        <v>41429</v>
      </c>
      <c r="O1075" s="6" t="s">
        <v>52</v>
      </c>
      <c r="P1075" s="29">
        <v>99.472871035172204</v>
      </c>
      <c r="Q1075" s="54" t="s">
        <v>161</v>
      </c>
      <c r="R1075" s="12" t="s">
        <v>53</v>
      </c>
      <c r="S1075" s="16" t="s">
        <v>601</v>
      </c>
      <c r="T1075" s="53" t="s">
        <v>161</v>
      </c>
      <c r="U1075" s="12">
        <f t="shared" si="66"/>
        <v>99.472871035172204</v>
      </c>
      <c r="V1075" s="12">
        <f t="shared" si="67"/>
        <v>49.736435517586102</v>
      </c>
      <c r="W1075" s="12">
        <f t="shared" si="68"/>
        <v>4.0211968935587032E-2</v>
      </c>
      <c r="X1075" s="12">
        <f t="shared" si="69"/>
        <v>4.0425061141915417E-4</v>
      </c>
      <c r="AA1075" s="12"/>
      <c r="AC1075" s="12" t="s">
        <v>181</v>
      </c>
      <c r="AD1075" s="12" t="s">
        <v>298</v>
      </c>
      <c r="AE1075" s="12" t="s">
        <v>424</v>
      </c>
      <c r="AF1075" s="12" t="s">
        <v>425</v>
      </c>
      <c r="AG1075" s="12" t="s">
        <v>373</v>
      </c>
      <c r="AH1075" s="12" t="s">
        <v>374</v>
      </c>
      <c r="AI1075" s="12" t="s">
        <v>375</v>
      </c>
      <c r="AJ1075" s="12" t="s">
        <v>376</v>
      </c>
      <c r="AK1075" s="12" t="s">
        <v>368</v>
      </c>
      <c r="AL1075" s="12">
        <v>17</v>
      </c>
      <c r="AM1075" s="12" t="s">
        <v>377</v>
      </c>
      <c r="AN1075" s="12" t="s">
        <v>378</v>
      </c>
    </row>
    <row r="1076" spans="1:40" ht="15" customHeight="1" x14ac:dyDescent="0.25">
      <c r="A1076" s="12">
        <v>132770024</v>
      </c>
      <c r="B1076" s="15" t="s">
        <v>580</v>
      </c>
      <c r="C1076" s="12" t="s">
        <v>583</v>
      </c>
      <c r="D1076" s="12" t="s">
        <v>161</v>
      </c>
      <c r="E1076" s="12" t="s">
        <v>164</v>
      </c>
      <c r="F1076" s="10">
        <v>40</v>
      </c>
      <c r="G1076" s="17" t="s">
        <v>298</v>
      </c>
      <c r="H1076" s="10" t="s">
        <v>8</v>
      </c>
      <c r="K1076" s="12" t="s">
        <v>103</v>
      </c>
      <c r="L1076" s="12">
        <v>45.151055999999997</v>
      </c>
      <c r="M1076" s="12">
        <v>2.0434999999999999</v>
      </c>
      <c r="N1076" s="11">
        <v>41429</v>
      </c>
      <c r="O1076" s="6" t="s">
        <v>163</v>
      </c>
      <c r="P1076" s="29">
        <v>103.8</v>
      </c>
      <c r="Q1076" s="54" t="s">
        <v>161</v>
      </c>
      <c r="R1076" s="12" t="s">
        <v>148</v>
      </c>
      <c r="S1076" s="16" t="s">
        <v>601</v>
      </c>
      <c r="T1076" s="53" t="s">
        <v>161</v>
      </c>
      <c r="U1076" s="12">
        <f t="shared" si="66"/>
        <v>103.8</v>
      </c>
      <c r="V1076" s="12">
        <f t="shared" si="67"/>
        <v>51.9</v>
      </c>
      <c r="W1076" s="12">
        <f t="shared" si="68"/>
        <v>3.8535645472061661E-2</v>
      </c>
      <c r="X1076" s="12">
        <f t="shared" si="69"/>
        <v>3.7124899298710657E-4</v>
      </c>
      <c r="AA1076" s="12"/>
      <c r="AC1076" s="12" t="s">
        <v>180</v>
      </c>
      <c r="AD1076" s="12" t="s">
        <v>298</v>
      </c>
      <c r="AE1076" s="12" t="s">
        <v>424</v>
      </c>
      <c r="AF1076" s="12" t="s">
        <v>425</v>
      </c>
      <c r="AG1076" s="12" t="s">
        <v>373</v>
      </c>
      <c r="AH1076" s="12" t="s">
        <v>374</v>
      </c>
      <c r="AI1076" s="12" t="s">
        <v>375</v>
      </c>
      <c r="AJ1076" s="12" t="s">
        <v>376</v>
      </c>
      <c r="AK1076" s="12" t="s">
        <v>368</v>
      </c>
      <c r="AL1076" s="12">
        <v>17</v>
      </c>
      <c r="AM1076" s="12" t="s">
        <v>377</v>
      </c>
      <c r="AN1076" s="12" t="s">
        <v>378</v>
      </c>
    </row>
    <row r="1077" spans="1:40" ht="15" customHeight="1" x14ac:dyDescent="0.25">
      <c r="A1077" s="12">
        <v>132770024</v>
      </c>
      <c r="B1077" s="15" t="s">
        <v>580</v>
      </c>
      <c r="C1077" s="12" t="s">
        <v>583</v>
      </c>
      <c r="D1077" s="12" t="s">
        <v>161</v>
      </c>
      <c r="E1077" s="12" t="s">
        <v>51</v>
      </c>
      <c r="F1077" s="10">
        <v>40</v>
      </c>
      <c r="G1077" s="17" t="s">
        <v>298</v>
      </c>
      <c r="H1077" s="10" t="s">
        <v>8</v>
      </c>
      <c r="K1077" s="12" t="s">
        <v>103</v>
      </c>
      <c r="L1077" s="12">
        <v>45.151055999999997</v>
      </c>
      <c r="M1077" s="12">
        <v>2.0434999999999999</v>
      </c>
      <c r="N1077" s="11">
        <v>41429</v>
      </c>
      <c r="O1077" s="6" t="s">
        <v>20</v>
      </c>
      <c r="P1077" s="29">
        <v>114</v>
      </c>
      <c r="Q1077" s="54" t="s">
        <v>161</v>
      </c>
      <c r="R1077" s="12" t="s">
        <v>11</v>
      </c>
      <c r="S1077" s="16" t="s">
        <v>601</v>
      </c>
      <c r="T1077" s="53" t="s">
        <v>161</v>
      </c>
      <c r="U1077" s="12">
        <f t="shared" si="66"/>
        <v>114</v>
      </c>
      <c r="V1077" s="12">
        <f t="shared" si="67"/>
        <v>57</v>
      </c>
      <c r="W1077" s="12">
        <f t="shared" si="68"/>
        <v>3.5087719298245612E-2</v>
      </c>
      <c r="X1077" s="12">
        <f t="shared" si="69"/>
        <v>3.0778701138811941E-4</v>
      </c>
      <c r="AA1077" s="12"/>
      <c r="AC1077" s="12" t="s">
        <v>179</v>
      </c>
      <c r="AD1077" s="12" t="s">
        <v>298</v>
      </c>
      <c r="AE1077" s="12" t="s">
        <v>424</v>
      </c>
      <c r="AF1077" s="12" t="s">
        <v>425</v>
      </c>
      <c r="AG1077" s="12" t="s">
        <v>373</v>
      </c>
      <c r="AH1077" s="12" t="s">
        <v>374</v>
      </c>
      <c r="AI1077" s="12" t="s">
        <v>375</v>
      </c>
      <c r="AJ1077" s="12" t="s">
        <v>376</v>
      </c>
      <c r="AK1077" s="12" t="s">
        <v>368</v>
      </c>
      <c r="AL1077" s="12">
        <v>17</v>
      </c>
      <c r="AM1077" s="12" t="s">
        <v>377</v>
      </c>
      <c r="AN1077" s="12" t="s">
        <v>378</v>
      </c>
    </row>
    <row r="1078" spans="1:40" ht="15" customHeight="1" x14ac:dyDescent="0.25">
      <c r="A1078" s="12">
        <v>132770024</v>
      </c>
      <c r="B1078" s="15" t="s">
        <v>580</v>
      </c>
      <c r="C1078" s="12" t="s">
        <v>583</v>
      </c>
      <c r="D1078" s="12" t="s">
        <v>161</v>
      </c>
      <c r="E1078" s="12" t="s">
        <v>51</v>
      </c>
      <c r="F1078" s="10">
        <v>40</v>
      </c>
      <c r="G1078" s="17" t="s">
        <v>298</v>
      </c>
      <c r="H1078" s="10" t="s">
        <v>8</v>
      </c>
      <c r="K1078" s="12" t="s">
        <v>103</v>
      </c>
      <c r="L1078" s="12">
        <v>45.151055999999997</v>
      </c>
      <c r="M1078" s="12">
        <v>2.0434999999999999</v>
      </c>
      <c r="N1078" s="11">
        <v>41429</v>
      </c>
      <c r="O1078" s="6" t="s">
        <v>163</v>
      </c>
      <c r="P1078" s="29">
        <v>118.5</v>
      </c>
      <c r="Q1078" s="54" t="s">
        <v>161</v>
      </c>
      <c r="R1078" s="12" t="s">
        <v>148</v>
      </c>
      <c r="S1078" s="16" t="s">
        <v>601</v>
      </c>
      <c r="T1078" s="53" t="s">
        <v>161</v>
      </c>
      <c r="U1078" s="12">
        <f t="shared" si="66"/>
        <v>118.5</v>
      </c>
      <c r="V1078" s="12">
        <f t="shared" si="67"/>
        <v>59.25</v>
      </c>
      <c r="W1078" s="12">
        <f t="shared" si="68"/>
        <v>3.3755274261603373E-2</v>
      </c>
      <c r="X1078" s="12">
        <f t="shared" si="69"/>
        <v>2.8485463511901583E-4</v>
      </c>
      <c r="AA1078" s="12"/>
      <c r="AC1078" s="12" t="s">
        <v>180</v>
      </c>
      <c r="AD1078" s="12" t="s">
        <v>298</v>
      </c>
      <c r="AE1078" s="12" t="s">
        <v>424</v>
      </c>
      <c r="AF1078" s="12" t="s">
        <v>425</v>
      </c>
      <c r="AG1078" s="12" t="s">
        <v>373</v>
      </c>
      <c r="AH1078" s="12" t="s">
        <v>374</v>
      </c>
      <c r="AI1078" s="12" t="s">
        <v>375</v>
      </c>
      <c r="AJ1078" s="12" t="s">
        <v>376</v>
      </c>
      <c r="AK1078" s="12" t="s">
        <v>368</v>
      </c>
      <c r="AL1078" s="12">
        <v>17</v>
      </c>
      <c r="AM1078" s="12" t="s">
        <v>377</v>
      </c>
      <c r="AN1078" s="12" t="s">
        <v>378</v>
      </c>
    </row>
    <row r="1079" spans="1:40" ht="15" customHeight="1" x14ac:dyDescent="0.25">
      <c r="A1079" s="12">
        <v>132770024</v>
      </c>
      <c r="B1079" s="15" t="s">
        <v>580</v>
      </c>
      <c r="C1079" s="12" t="s">
        <v>583</v>
      </c>
      <c r="D1079" s="12" t="s">
        <v>161</v>
      </c>
      <c r="E1079" s="12" t="s">
        <v>66</v>
      </c>
      <c r="F1079" s="10">
        <v>40</v>
      </c>
      <c r="G1079" s="17" t="s">
        <v>298</v>
      </c>
      <c r="H1079" s="10" t="s">
        <v>8</v>
      </c>
      <c r="K1079" s="12" t="s">
        <v>103</v>
      </c>
      <c r="L1079" s="12">
        <v>45.151055999999997</v>
      </c>
      <c r="M1079" s="12">
        <v>2.0434999999999999</v>
      </c>
      <c r="N1079" s="11">
        <v>41429</v>
      </c>
      <c r="O1079" s="6" t="s">
        <v>52</v>
      </c>
      <c r="P1079" s="29">
        <v>121.518987341772</v>
      </c>
      <c r="Q1079" s="54" t="s">
        <v>161</v>
      </c>
      <c r="R1079" s="12" t="s">
        <v>165</v>
      </c>
      <c r="S1079" s="16" t="s">
        <v>601</v>
      </c>
      <c r="T1079" s="53" t="s">
        <v>161</v>
      </c>
      <c r="U1079" s="12">
        <f t="shared" si="66"/>
        <v>121.518987341772</v>
      </c>
      <c r="V1079" s="12">
        <f t="shared" si="67"/>
        <v>60.759493670886002</v>
      </c>
      <c r="W1079" s="12">
        <f t="shared" si="68"/>
        <v>3.2916666666666705E-2</v>
      </c>
      <c r="X1079" s="12">
        <f t="shared" si="69"/>
        <v>2.7087673611111176E-4</v>
      </c>
      <c r="AA1079" s="12"/>
      <c r="AC1079" s="12" t="s">
        <v>181</v>
      </c>
      <c r="AD1079" s="12" t="s">
        <v>298</v>
      </c>
      <c r="AE1079" s="12" t="s">
        <v>424</v>
      </c>
      <c r="AF1079" s="12" t="s">
        <v>425</v>
      </c>
      <c r="AG1079" s="12" t="s">
        <v>373</v>
      </c>
      <c r="AH1079" s="12" t="s">
        <v>374</v>
      </c>
      <c r="AI1079" s="12" t="s">
        <v>375</v>
      </c>
      <c r="AJ1079" s="12" t="s">
        <v>376</v>
      </c>
      <c r="AK1079" s="12" t="s">
        <v>368</v>
      </c>
      <c r="AL1079" s="12">
        <v>17</v>
      </c>
      <c r="AM1079" s="12" t="s">
        <v>377</v>
      </c>
      <c r="AN1079" s="12" t="s">
        <v>378</v>
      </c>
    </row>
    <row r="1080" spans="1:40" ht="15" customHeight="1" x14ac:dyDescent="0.25">
      <c r="A1080" s="12">
        <v>132770024</v>
      </c>
      <c r="B1080" s="15" t="s">
        <v>580</v>
      </c>
      <c r="C1080" s="12" t="s">
        <v>583</v>
      </c>
      <c r="D1080" s="12" t="s">
        <v>161</v>
      </c>
      <c r="E1080" s="12" t="s">
        <v>51</v>
      </c>
      <c r="F1080" s="10">
        <v>40</v>
      </c>
      <c r="G1080" s="17" t="s">
        <v>298</v>
      </c>
      <c r="H1080" s="10" t="s">
        <v>8</v>
      </c>
      <c r="K1080" s="12" t="s">
        <v>103</v>
      </c>
      <c r="L1080" s="12">
        <v>45.151055999999997</v>
      </c>
      <c r="M1080" s="12">
        <v>2.0434999999999999</v>
      </c>
      <c r="N1080" s="11">
        <v>41429</v>
      </c>
      <c r="O1080" s="6" t="s">
        <v>52</v>
      </c>
      <c r="P1080" s="29">
        <v>155.10597302504803</v>
      </c>
      <c r="Q1080" s="54" t="s">
        <v>161</v>
      </c>
      <c r="R1080" s="12" t="s">
        <v>53</v>
      </c>
      <c r="S1080" s="16" t="s">
        <v>601</v>
      </c>
      <c r="T1080" s="53" t="s">
        <v>161</v>
      </c>
      <c r="U1080" s="12">
        <f t="shared" si="66"/>
        <v>155.10597302504803</v>
      </c>
      <c r="V1080" s="12">
        <f t="shared" si="67"/>
        <v>77.552986512524015</v>
      </c>
      <c r="W1080" s="12">
        <f t="shared" si="68"/>
        <v>2.5788819875776421E-2</v>
      </c>
      <c r="X1080" s="12">
        <f t="shared" si="69"/>
        <v>1.6626580764631026E-4</v>
      </c>
      <c r="AA1080" s="12"/>
      <c r="AC1080" s="12" t="s">
        <v>181</v>
      </c>
      <c r="AD1080" s="12" t="s">
        <v>298</v>
      </c>
      <c r="AE1080" s="12" t="s">
        <v>424</v>
      </c>
      <c r="AF1080" s="12" t="s">
        <v>425</v>
      </c>
      <c r="AG1080" s="12" t="s">
        <v>373</v>
      </c>
      <c r="AH1080" s="12" t="s">
        <v>374</v>
      </c>
      <c r="AI1080" s="12" t="s">
        <v>375</v>
      </c>
      <c r="AJ1080" s="12" t="s">
        <v>376</v>
      </c>
      <c r="AK1080" s="12" t="s">
        <v>368</v>
      </c>
      <c r="AL1080" s="12">
        <v>17</v>
      </c>
      <c r="AM1080" s="12" t="s">
        <v>377</v>
      </c>
      <c r="AN1080" s="12" t="s">
        <v>378</v>
      </c>
    </row>
    <row r="1081" spans="1:40" ht="15" customHeight="1" x14ac:dyDescent="0.25">
      <c r="A1081" s="12">
        <v>132770024</v>
      </c>
      <c r="B1081" s="15" t="s">
        <v>580</v>
      </c>
      <c r="C1081" s="12" t="s">
        <v>583</v>
      </c>
      <c r="D1081" s="12" t="s">
        <v>161</v>
      </c>
      <c r="E1081" s="12" t="s">
        <v>51</v>
      </c>
      <c r="F1081" s="10">
        <v>40</v>
      </c>
      <c r="G1081" s="17" t="s">
        <v>298</v>
      </c>
      <c r="H1081" s="10" t="s">
        <v>8</v>
      </c>
      <c r="K1081" s="12" t="s">
        <v>103</v>
      </c>
      <c r="L1081" s="12">
        <v>45.151055999999997</v>
      </c>
      <c r="M1081" s="12">
        <v>2.0434999999999999</v>
      </c>
      <c r="N1081" s="11">
        <v>41429</v>
      </c>
      <c r="O1081" s="6" t="s">
        <v>16</v>
      </c>
      <c r="P1081" s="29">
        <v>248</v>
      </c>
      <c r="Q1081" s="54" t="s">
        <v>161</v>
      </c>
      <c r="R1081" s="12" t="s">
        <v>11</v>
      </c>
      <c r="S1081" s="16" t="s">
        <v>601</v>
      </c>
      <c r="T1081" s="53" t="s">
        <v>161</v>
      </c>
      <c r="U1081" s="12">
        <f t="shared" si="66"/>
        <v>248</v>
      </c>
      <c r="V1081" s="12">
        <f t="shared" si="67"/>
        <v>124</v>
      </c>
      <c r="W1081" s="12">
        <f t="shared" si="68"/>
        <v>1.6129032258064516E-2</v>
      </c>
      <c r="X1081" s="12">
        <f t="shared" si="69"/>
        <v>6.5036420395421442E-5</v>
      </c>
      <c r="AA1081" s="12"/>
      <c r="AC1081" s="12" t="s">
        <v>179</v>
      </c>
      <c r="AD1081" s="12" t="s">
        <v>298</v>
      </c>
      <c r="AE1081" s="12" t="s">
        <v>424</v>
      </c>
      <c r="AF1081" s="12" t="s">
        <v>425</v>
      </c>
      <c r="AG1081" s="12" t="s">
        <v>373</v>
      </c>
      <c r="AH1081" s="12" t="s">
        <v>374</v>
      </c>
      <c r="AI1081" s="12" t="s">
        <v>375</v>
      </c>
      <c r="AJ1081" s="12" t="s">
        <v>376</v>
      </c>
      <c r="AK1081" s="12" t="s">
        <v>368</v>
      </c>
      <c r="AL1081" s="12">
        <v>17</v>
      </c>
      <c r="AM1081" s="12" t="s">
        <v>377</v>
      </c>
      <c r="AN1081" s="12" t="s">
        <v>378</v>
      </c>
    </row>
    <row r="1082" spans="1:40" ht="15" customHeight="1" x14ac:dyDescent="0.25">
      <c r="A1082" s="12">
        <v>132770024</v>
      </c>
      <c r="B1082" s="15" t="s">
        <v>580</v>
      </c>
      <c r="C1082" s="12" t="s">
        <v>583</v>
      </c>
      <c r="D1082" s="12" t="s">
        <v>161</v>
      </c>
      <c r="E1082" s="12" t="s">
        <v>51</v>
      </c>
      <c r="F1082" s="10">
        <v>40</v>
      </c>
      <c r="G1082" s="17" t="s">
        <v>298</v>
      </c>
      <c r="H1082" s="10" t="s">
        <v>8</v>
      </c>
      <c r="K1082" s="12" t="s">
        <v>103</v>
      </c>
      <c r="L1082" s="12">
        <v>45.151055999999997</v>
      </c>
      <c r="M1082" s="12">
        <v>2.0434999999999999</v>
      </c>
      <c r="N1082" s="11">
        <v>41429</v>
      </c>
      <c r="O1082" s="6" t="s">
        <v>54</v>
      </c>
      <c r="P1082" s="29">
        <v>423</v>
      </c>
      <c r="Q1082" s="54" t="s">
        <v>161</v>
      </c>
      <c r="R1082" s="12" t="s">
        <v>11</v>
      </c>
      <c r="S1082" s="16" t="s">
        <v>601</v>
      </c>
      <c r="T1082" s="53" t="s">
        <v>161</v>
      </c>
      <c r="U1082" s="12">
        <f t="shared" si="66"/>
        <v>423</v>
      </c>
      <c r="V1082" s="12">
        <f t="shared" si="67"/>
        <v>211.5</v>
      </c>
      <c r="W1082" s="12">
        <f t="shared" si="68"/>
        <v>9.4562647754137114E-3</v>
      </c>
      <c r="X1082" s="12">
        <f t="shared" si="69"/>
        <v>2.2355235875682534E-5</v>
      </c>
      <c r="AA1082" s="12"/>
      <c r="AC1082" s="12" t="s">
        <v>179</v>
      </c>
      <c r="AD1082" s="12" t="s">
        <v>298</v>
      </c>
      <c r="AE1082" s="12" t="s">
        <v>424</v>
      </c>
      <c r="AF1082" s="12" t="s">
        <v>425</v>
      </c>
      <c r="AG1082" s="12" t="s">
        <v>373</v>
      </c>
      <c r="AH1082" s="12" t="s">
        <v>374</v>
      </c>
      <c r="AI1082" s="12" t="s">
        <v>375</v>
      </c>
      <c r="AJ1082" s="12" t="s">
        <v>376</v>
      </c>
      <c r="AK1082" s="12" t="s">
        <v>368</v>
      </c>
      <c r="AL1082" s="12">
        <v>17</v>
      </c>
      <c r="AM1082" s="12" t="s">
        <v>377</v>
      </c>
      <c r="AN1082" s="12" t="s">
        <v>378</v>
      </c>
    </row>
    <row r="1083" spans="1:40" ht="15" customHeight="1" x14ac:dyDescent="0.25">
      <c r="A1083" s="12">
        <v>132770024</v>
      </c>
      <c r="B1083" s="15" t="s">
        <v>580</v>
      </c>
      <c r="C1083" s="12" t="s">
        <v>583</v>
      </c>
      <c r="D1083" s="12" t="s">
        <v>161</v>
      </c>
      <c r="E1083" s="12" t="s">
        <v>51</v>
      </c>
      <c r="F1083" s="10">
        <v>40</v>
      </c>
      <c r="G1083" s="17" t="s">
        <v>298</v>
      </c>
      <c r="H1083" s="10" t="s">
        <v>8</v>
      </c>
      <c r="K1083" s="12" t="s">
        <v>103</v>
      </c>
      <c r="L1083" s="12">
        <v>45.151055999999997</v>
      </c>
      <c r="M1083" s="12">
        <v>2.0434999999999999</v>
      </c>
      <c r="N1083" s="11">
        <v>41429</v>
      </c>
      <c r="O1083" s="6" t="s">
        <v>65</v>
      </c>
      <c r="P1083" s="29">
        <v>670</v>
      </c>
      <c r="Q1083" s="54" t="s">
        <v>161</v>
      </c>
      <c r="R1083" s="12" t="s">
        <v>11</v>
      </c>
      <c r="S1083" s="16" t="s">
        <v>601</v>
      </c>
      <c r="T1083" s="53" t="s">
        <v>161</v>
      </c>
      <c r="U1083" s="12">
        <f t="shared" si="66"/>
        <v>670</v>
      </c>
      <c r="V1083" s="12">
        <f t="shared" si="67"/>
        <v>335</v>
      </c>
      <c r="W1083" s="12">
        <f t="shared" si="68"/>
        <v>5.9701492537313433E-3</v>
      </c>
      <c r="X1083" s="12">
        <f t="shared" si="69"/>
        <v>8.910670527957229E-6</v>
      </c>
      <c r="AA1083" s="12"/>
      <c r="AC1083" s="12" t="s">
        <v>179</v>
      </c>
      <c r="AD1083" s="12" t="s">
        <v>298</v>
      </c>
      <c r="AE1083" s="12" t="s">
        <v>424</v>
      </c>
      <c r="AF1083" s="12" t="s">
        <v>425</v>
      </c>
      <c r="AG1083" s="12" t="s">
        <v>373</v>
      </c>
      <c r="AH1083" s="12" t="s">
        <v>374</v>
      </c>
      <c r="AI1083" s="12" t="s">
        <v>375</v>
      </c>
      <c r="AJ1083" s="12" t="s">
        <v>376</v>
      </c>
      <c r="AK1083" s="12" t="s">
        <v>368</v>
      </c>
      <c r="AL1083" s="12">
        <v>17</v>
      </c>
      <c r="AM1083" s="12" t="s">
        <v>377</v>
      </c>
      <c r="AN1083" s="12" t="s">
        <v>378</v>
      </c>
    </row>
    <row r="1084" spans="1:40" ht="15" customHeight="1" x14ac:dyDescent="0.25">
      <c r="A1084" s="12">
        <v>132770024</v>
      </c>
      <c r="B1084" s="15" t="s">
        <v>580</v>
      </c>
      <c r="C1084" s="12" t="s">
        <v>583</v>
      </c>
      <c r="D1084" s="12" t="s">
        <v>161</v>
      </c>
      <c r="E1084" s="12" t="s">
        <v>51</v>
      </c>
      <c r="F1084" s="10">
        <v>40</v>
      </c>
      <c r="G1084" s="17" t="s">
        <v>298</v>
      </c>
      <c r="H1084" s="10" t="s">
        <v>8</v>
      </c>
      <c r="K1084" s="12" t="s">
        <v>103</v>
      </c>
      <c r="L1084" s="12">
        <v>45.151055999999997</v>
      </c>
      <c r="M1084" s="12">
        <v>2.0434999999999999</v>
      </c>
      <c r="N1084" s="11">
        <v>41429</v>
      </c>
      <c r="O1084" s="6" t="s">
        <v>10</v>
      </c>
      <c r="P1084" s="29">
        <v>739</v>
      </c>
      <c r="Q1084" s="12">
        <v>136.56720000000001</v>
      </c>
      <c r="R1084" s="12" t="s">
        <v>11</v>
      </c>
      <c r="S1084" s="48" t="s">
        <v>161</v>
      </c>
      <c r="T1084" s="53" t="s">
        <v>161</v>
      </c>
      <c r="U1084" s="12">
        <f t="shared" si="66"/>
        <v>739</v>
      </c>
      <c r="V1084" s="12">
        <f t="shared" si="67"/>
        <v>136.56720000000001</v>
      </c>
      <c r="W1084" s="12">
        <f t="shared" si="68"/>
        <v>3.9623389886117681E-2</v>
      </c>
      <c r="X1084" s="12">
        <f t="shared" si="69"/>
        <v>5.3617577653745169E-5</v>
      </c>
      <c r="AA1084" s="12"/>
      <c r="AC1084" s="12" t="s">
        <v>179</v>
      </c>
      <c r="AD1084" s="12" t="s">
        <v>298</v>
      </c>
      <c r="AE1084" s="12" t="s">
        <v>424</v>
      </c>
      <c r="AF1084" s="12" t="s">
        <v>425</v>
      </c>
      <c r="AG1084" s="12" t="s">
        <v>373</v>
      </c>
      <c r="AH1084" s="12" t="s">
        <v>374</v>
      </c>
      <c r="AI1084" s="12" t="s">
        <v>375</v>
      </c>
      <c r="AJ1084" s="12" t="s">
        <v>376</v>
      </c>
      <c r="AK1084" s="12" t="s">
        <v>368</v>
      </c>
      <c r="AL1084" s="12">
        <v>17</v>
      </c>
      <c r="AM1084" s="12" t="s">
        <v>377</v>
      </c>
      <c r="AN1084" s="12" t="s">
        <v>378</v>
      </c>
    </row>
    <row r="1085" spans="1:40" ht="15" customHeight="1" x14ac:dyDescent="0.25">
      <c r="A1085" s="12">
        <v>132770024</v>
      </c>
      <c r="B1085" s="15" t="s">
        <v>580</v>
      </c>
      <c r="C1085" s="12" t="s">
        <v>583</v>
      </c>
      <c r="D1085" s="12" t="s">
        <v>161</v>
      </c>
      <c r="E1085" s="12" t="s">
        <v>51</v>
      </c>
      <c r="F1085" s="10">
        <v>40</v>
      </c>
      <c r="G1085" s="17" t="s">
        <v>298</v>
      </c>
      <c r="H1085" s="10" t="s">
        <v>8</v>
      </c>
      <c r="K1085" s="12" t="s">
        <v>103</v>
      </c>
      <c r="L1085" s="12">
        <v>45.151055999999997</v>
      </c>
      <c r="M1085" s="12">
        <v>2.0434999999999999</v>
      </c>
      <c r="N1085" s="11">
        <v>41429</v>
      </c>
      <c r="O1085" s="6" t="s">
        <v>14</v>
      </c>
      <c r="P1085" s="29">
        <v>976</v>
      </c>
      <c r="Q1085" s="54" t="s">
        <v>161</v>
      </c>
      <c r="R1085" s="12" t="s">
        <v>11</v>
      </c>
      <c r="S1085" s="16" t="s">
        <v>601</v>
      </c>
      <c r="T1085" s="53" t="s">
        <v>161</v>
      </c>
      <c r="U1085" s="12">
        <f t="shared" si="66"/>
        <v>976</v>
      </c>
      <c r="V1085" s="12">
        <f t="shared" si="67"/>
        <v>488</v>
      </c>
      <c r="W1085" s="12">
        <f t="shared" si="68"/>
        <v>4.0983606557377051E-3</v>
      </c>
      <c r="X1085" s="12">
        <f t="shared" si="69"/>
        <v>4.1991400161246973E-6</v>
      </c>
      <c r="AA1085" s="12"/>
      <c r="AC1085" s="12" t="s">
        <v>179</v>
      </c>
      <c r="AD1085" s="12" t="s">
        <v>298</v>
      </c>
      <c r="AE1085" s="12" t="s">
        <v>424</v>
      </c>
      <c r="AF1085" s="12" t="s">
        <v>425</v>
      </c>
      <c r="AG1085" s="12" t="s">
        <v>373</v>
      </c>
      <c r="AH1085" s="12" t="s">
        <v>374</v>
      </c>
      <c r="AI1085" s="12" t="s">
        <v>375</v>
      </c>
      <c r="AJ1085" s="12" t="s">
        <v>376</v>
      </c>
      <c r="AK1085" s="12" t="s">
        <v>368</v>
      </c>
      <c r="AL1085" s="12">
        <v>17</v>
      </c>
      <c r="AM1085" s="12" t="s">
        <v>377</v>
      </c>
      <c r="AN1085" s="12" t="s">
        <v>378</v>
      </c>
    </row>
    <row r="1086" spans="1:40" ht="15" customHeight="1" x14ac:dyDescent="0.25">
      <c r="A1086" s="12">
        <v>132770024</v>
      </c>
      <c r="B1086" s="15" t="s">
        <v>580</v>
      </c>
      <c r="C1086" s="12" t="s">
        <v>583</v>
      </c>
      <c r="D1086" s="12" t="s">
        <v>161</v>
      </c>
      <c r="E1086" s="12" t="s">
        <v>164</v>
      </c>
      <c r="F1086" s="10">
        <v>40</v>
      </c>
      <c r="G1086" s="17" t="s">
        <v>298</v>
      </c>
      <c r="H1086" s="10" t="s">
        <v>8</v>
      </c>
      <c r="K1086" s="12" t="s">
        <v>103</v>
      </c>
      <c r="L1086" s="12">
        <v>45.151055999999997</v>
      </c>
      <c r="M1086" s="12">
        <v>2.0434999999999999</v>
      </c>
      <c r="N1086" s="11">
        <v>41429</v>
      </c>
      <c r="O1086" s="6" t="s">
        <v>163</v>
      </c>
      <c r="P1086" s="29">
        <v>2200.6</v>
      </c>
      <c r="Q1086" s="54" t="s">
        <v>161</v>
      </c>
      <c r="R1086" s="12" t="s">
        <v>148</v>
      </c>
      <c r="S1086" s="16" t="s">
        <v>601</v>
      </c>
      <c r="T1086" s="53" t="s">
        <v>161</v>
      </c>
      <c r="U1086" s="12">
        <f t="shared" si="66"/>
        <v>2200.6</v>
      </c>
      <c r="V1086" s="12">
        <f t="shared" si="67"/>
        <v>1100.3</v>
      </c>
      <c r="W1086" s="12">
        <f t="shared" si="68"/>
        <v>1.8176860856130147E-3</v>
      </c>
      <c r="X1086" s="12">
        <f t="shared" si="69"/>
        <v>8.2599567645779102E-7</v>
      </c>
      <c r="AA1086" s="12"/>
      <c r="AC1086" s="12" t="s">
        <v>180</v>
      </c>
      <c r="AD1086" s="12" t="s">
        <v>298</v>
      </c>
      <c r="AE1086" s="12" t="s">
        <v>424</v>
      </c>
      <c r="AF1086" s="12" t="s">
        <v>425</v>
      </c>
      <c r="AG1086" s="12" t="s">
        <v>373</v>
      </c>
      <c r="AH1086" s="12" t="s">
        <v>374</v>
      </c>
      <c r="AI1086" s="12" t="s">
        <v>375</v>
      </c>
      <c r="AJ1086" s="12" t="s">
        <v>376</v>
      </c>
      <c r="AK1086" s="12" t="s">
        <v>368</v>
      </c>
      <c r="AL1086" s="12">
        <v>17</v>
      </c>
      <c r="AM1086" s="12" t="s">
        <v>377</v>
      </c>
      <c r="AN1086" s="12" t="s">
        <v>378</v>
      </c>
    </row>
    <row r="1087" spans="1:40" ht="15" customHeight="1" x14ac:dyDescent="0.25">
      <c r="A1087" s="12">
        <v>132770025</v>
      </c>
      <c r="B1087" s="15" t="s">
        <v>580</v>
      </c>
      <c r="C1087" s="12" t="s">
        <v>582</v>
      </c>
      <c r="D1087" s="12" t="s">
        <v>161</v>
      </c>
      <c r="E1087" s="12" t="s">
        <v>51</v>
      </c>
      <c r="F1087" s="10">
        <v>41</v>
      </c>
      <c r="G1087" s="17" t="s">
        <v>299</v>
      </c>
      <c r="H1087" s="10" t="s">
        <v>8</v>
      </c>
      <c r="K1087" s="12" t="s">
        <v>237</v>
      </c>
      <c r="L1087" s="12">
        <v>45.130499999999998</v>
      </c>
      <c r="M1087" s="12">
        <v>2.1365599999999998</v>
      </c>
      <c r="N1087" s="11">
        <v>41429</v>
      </c>
      <c r="O1087" s="6" t="s">
        <v>150</v>
      </c>
      <c r="P1087" s="31">
        <v>0.9</v>
      </c>
      <c r="Q1087" s="54" t="s">
        <v>161</v>
      </c>
      <c r="R1087" s="15" t="s">
        <v>11</v>
      </c>
      <c r="S1087" s="16" t="s">
        <v>601</v>
      </c>
      <c r="T1087" s="53" t="s">
        <v>161</v>
      </c>
      <c r="U1087" s="12">
        <f t="shared" si="66"/>
        <v>0.9</v>
      </c>
      <c r="V1087" s="12">
        <f t="shared" si="67"/>
        <v>0.45</v>
      </c>
      <c r="W1087" s="12">
        <f t="shared" si="68"/>
        <v>4.4444444444444446</v>
      </c>
      <c r="X1087" s="12">
        <f t="shared" si="69"/>
        <v>4.9382716049382713</v>
      </c>
      <c r="Y1087" s="12">
        <v>15.47</v>
      </c>
      <c r="AA1087" s="11"/>
      <c r="AB1087" s="31">
        <v>133390</v>
      </c>
      <c r="AC1087" s="12" t="s">
        <v>574</v>
      </c>
      <c r="AD1087" s="12" t="s">
        <v>299</v>
      </c>
      <c r="AE1087" s="12" t="s">
        <v>406</v>
      </c>
      <c r="AF1087" s="12" t="s">
        <v>408</v>
      </c>
      <c r="AG1087" s="12" t="s">
        <v>373</v>
      </c>
      <c r="AH1087" s="12" t="s">
        <v>374</v>
      </c>
      <c r="AI1087" s="12" t="s">
        <v>375</v>
      </c>
      <c r="AJ1087" s="12" t="s">
        <v>376</v>
      </c>
      <c r="AK1087" s="12" t="s">
        <v>368</v>
      </c>
      <c r="AL1087" s="12">
        <v>17</v>
      </c>
      <c r="AM1087" s="12" t="s">
        <v>377</v>
      </c>
      <c r="AN1087" s="12" t="s">
        <v>378</v>
      </c>
    </row>
    <row r="1088" spans="1:40" ht="15" customHeight="1" x14ac:dyDescent="0.25">
      <c r="A1088" s="12">
        <v>132770025</v>
      </c>
      <c r="B1088" s="15" t="s">
        <v>580</v>
      </c>
      <c r="C1088" s="12" t="s">
        <v>582</v>
      </c>
      <c r="D1088" s="12" t="s">
        <v>161</v>
      </c>
      <c r="E1088" s="12" t="s">
        <v>51</v>
      </c>
      <c r="F1088" s="10">
        <v>41</v>
      </c>
      <c r="G1088" s="17" t="s">
        <v>299</v>
      </c>
      <c r="H1088" s="10" t="s">
        <v>8</v>
      </c>
      <c r="K1088" s="12" t="s">
        <v>237</v>
      </c>
      <c r="L1088" s="12">
        <v>45.130499999999998</v>
      </c>
      <c r="M1088" s="12">
        <v>2.1365599999999998</v>
      </c>
      <c r="N1088" s="11">
        <v>41429</v>
      </c>
      <c r="O1088" s="6" t="s">
        <v>57</v>
      </c>
      <c r="P1088" s="31">
        <v>1.3</v>
      </c>
      <c r="Q1088" s="54" t="s">
        <v>161</v>
      </c>
      <c r="R1088" s="15" t="s">
        <v>11</v>
      </c>
      <c r="S1088" s="16" t="s">
        <v>601</v>
      </c>
      <c r="T1088" s="53" t="s">
        <v>161</v>
      </c>
      <c r="U1088" s="12">
        <f t="shared" si="66"/>
        <v>1.3</v>
      </c>
      <c r="V1088" s="12">
        <f t="shared" si="67"/>
        <v>0.65</v>
      </c>
      <c r="W1088" s="12">
        <f t="shared" si="68"/>
        <v>3.0769230769230766</v>
      </c>
      <c r="X1088" s="12">
        <f t="shared" si="69"/>
        <v>2.3668639053254434</v>
      </c>
      <c r="Y1088" s="12">
        <v>15.47</v>
      </c>
      <c r="AA1088" s="11"/>
      <c r="AB1088" s="31">
        <v>133390</v>
      </c>
      <c r="AC1088" s="12" t="s">
        <v>574</v>
      </c>
      <c r="AD1088" s="12" t="s">
        <v>299</v>
      </c>
      <c r="AE1088" s="12" t="s">
        <v>406</v>
      </c>
      <c r="AF1088" s="12" t="s">
        <v>408</v>
      </c>
      <c r="AG1088" s="12" t="s">
        <v>373</v>
      </c>
      <c r="AH1088" s="12" t="s">
        <v>374</v>
      </c>
      <c r="AI1088" s="12" t="s">
        <v>375</v>
      </c>
      <c r="AJ1088" s="12" t="s">
        <v>376</v>
      </c>
      <c r="AK1088" s="12" t="s">
        <v>368</v>
      </c>
      <c r="AL1088" s="12">
        <v>17</v>
      </c>
      <c r="AM1088" s="12" t="s">
        <v>377</v>
      </c>
      <c r="AN1088" s="12" t="s">
        <v>378</v>
      </c>
    </row>
    <row r="1089" spans="1:40" ht="15" customHeight="1" x14ac:dyDescent="0.25">
      <c r="A1089" s="12">
        <v>132770025</v>
      </c>
      <c r="B1089" s="15" t="s">
        <v>580</v>
      </c>
      <c r="C1089" s="12" t="s">
        <v>582</v>
      </c>
      <c r="D1089" s="12" t="s">
        <v>161</v>
      </c>
      <c r="E1089" s="12" t="s">
        <v>51</v>
      </c>
      <c r="F1089" s="10">
        <v>41</v>
      </c>
      <c r="G1089" s="17" t="s">
        <v>299</v>
      </c>
      <c r="H1089" s="10" t="s">
        <v>8</v>
      </c>
      <c r="K1089" s="12" t="s">
        <v>237</v>
      </c>
      <c r="L1089" s="12">
        <v>45.130499999999998</v>
      </c>
      <c r="M1089" s="12">
        <v>2.1365599999999998</v>
      </c>
      <c r="N1089" s="11">
        <v>41429</v>
      </c>
      <c r="O1089" s="6" t="s">
        <v>152</v>
      </c>
      <c r="P1089" s="31">
        <v>1.3</v>
      </c>
      <c r="Q1089" s="54" t="s">
        <v>161</v>
      </c>
      <c r="R1089" s="15" t="s">
        <v>11</v>
      </c>
      <c r="S1089" s="16" t="s">
        <v>601</v>
      </c>
      <c r="T1089" s="53" t="s">
        <v>161</v>
      </c>
      <c r="U1089" s="12">
        <f t="shared" si="66"/>
        <v>1.3</v>
      </c>
      <c r="V1089" s="12">
        <f t="shared" si="67"/>
        <v>0.65</v>
      </c>
      <c r="W1089" s="12">
        <f t="shared" si="68"/>
        <v>3.0769230769230766</v>
      </c>
      <c r="X1089" s="12">
        <f t="shared" si="69"/>
        <v>2.3668639053254434</v>
      </c>
      <c r="Y1089" s="12">
        <v>15.47</v>
      </c>
      <c r="AA1089" s="11"/>
      <c r="AB1089" s="31">
        <v>133390</v>
      </c>
      <c r="AC1089" s="12" t="s">
        <v>574</v>
      </c>
      <c r="AD1089" s="12" t="s">
        <v>299</v>
      </c>
      <c r="AE1089" s="12" t="s">
        <v>406</v>
      </c>
      <c r="AF1089" s="12" t="s">
        <v>408</v>
      </c>
      <c r="AG1089" s="12" t="s">
        <v>373</v>
      </c>
      <c r="AH1089" s="12" t="s">
        <v>374</v>
      </c>
      <c r="AI1089" s="12" t="s">
        <v>375</v>
      </c>
      <c r="AJ1089" s="12" t="s">
        <v>376</v>
      </c>
      <c r="AK1089" s="12" t="s">
        <v>368</v>
      </c>
      <c r="AL1089" s="12">
        <v>17</v>
      </c>
      <c r="AM1089" s="12" t="s">
        <v>377</v>
      </c>
      <c r="AN1089" s="12" t="s">
        <v>378</v>
      </c>
    </row>
    <row r="1090" spans="1:40" ht="15" customHeight="1" x14ac:dyDescent="0.25">
      <c r="A1090" s="12">
        <v>132770025</v>
      </c>
      <c r="B1090" s="15" t="s">
        <v>580</v>
      </c>
      <c r="C1090" s="12" t="s">
        <v>582</v>
      </c>
      <c r="D1090" s="12" t="s">
        <v>161</v>
      </c>
      <c r="E1090" s="12" t="s">
        <v>51</v>
      </c>
      <c r="F1090" s="10">
        <v>41</v>
      </c>
      <c r="G1090" s="17" t="s">
        <v>299</v>
      </c>
      <c r="H1090" s="10" t="s">
        <v>8</v>
      </c>
      <c r="K1090" s="12" t="s">
        <v>237</v>
      </c>
      <c r="L1090" s="12">
        <v>45.130499999999998</v>
      </c>
      <c r="M1090" s="12">
        <v>2.1365599999999998</v>
      </c>
      <c r="N1090" s="11">
        <v>41429</v>
      </c>
      <c r="O1090" s="6" t="s">
        <v>61</v>
      </c>
      <c r="P1090" s="31">
        <v>1.5</v>
      </c>
      <c r="Q1090" s="54" t="s">
        <v>161</v>
      </c>
      <c r="R1090" s="15" t="s">
        <v>11</v>
      </c>
      <c r="S1090" s="16" t="s">
        <v>601</v>
      </c>
      <c r="T1090" s="53" t="s">
        <v>161</v>
      </c>
      <c r="U1090" s="12">
        <f t="shared" ref="U1090:U1153" si="70">IF(Q1090="",P1090,P1090)</f>
        <v>1.5</v>
      </c>
      <c r="V1090" s="12">
        <f t="shared" ref="V1090:V1153" si="71">IF(Q1090="",P1090/2,Q1090)</f>
        <v>0.75</v>
      </c>
      <c r="W1090" s="12">
        <f t="shared" si="68"/>
        <v>2.6666666666666665</v>
      </c>
      <c r="X1090" s="12">
        <f t="shared" si="69"/>
        <v>1.7777777777777777</v>
      </c>
      <c r="Y1090" s="12">
        <v>15.47</v>
      </c>
      <c r="AA1090" s="11"/>
      <c r="AB1090" s="31">
        <v>133390</v>
      </c>
      <c r="AC1090" s="12" t="s">
        <v>574</v>
      </c>
      <c r="AD1090" s="12" t="s">
        <v>299</v>
      </c>
      <c r="AE1090" s="12" t="s">
        <v>406</v>
      </c>
      <c r="AF1090" s="12" t="s">
        <v>408</v>
      </c>
      <c r="AG1090" s="12" t="s">
        <v>373</v>
      </c>
      <c r="AH1090" s="12" t="s">
        <v>374</v>
      </c>
      <c r="AI1090" s="12" t="s">
        <v>375</v>
      </c>
      <c r="AJ1090" s="12" t="s">
        <v>376</v>
      </c>
      <c r="AK1090" s="12" t="s">
        <v>368</v>
      </c>
      <c r="AL1090" s="12">
        <v>17</v>
      </c>
      <c r="AM1090" s="12" t="s">
        <v>377</v>
      </c>
      <c r="AN1090" s="12" t="s">
        <v>378</v>
      </c>
    </row>
    <row r="1091" spans="1:40" ht="15" customHeight="1" x14ac:dyDescent="0.25">
      <c r="A1091" s="12">
        <v>132770025</v>
      </c>
      <c r="B1091" s="15" t="s">
        <v>580</v>
      </c>
      <c r="C1091" s="12" t="s">
        <v>582</v>
      </c>
      <c r="D1091" s="12" t="s">
        <v>161</v>
      </c>
      <c r="E1091" s="12" t="s">
        <v>51</v>
      </c>
      <c r="F1091" s="10">
        <v>41</v>
      </c>
      <c r="G1091" s="17" t="s">
        <v>299</v>
      </c>
      <c r="H1091" s="10" t="s">
        <v>8</v>
      </c>
      <c r="K1091" s="12" t="s">
        <v>237</v>
      </c>
      <c r="L1091" s="12">
        <v>45.130499999999998</v>
      </c>
      <c r="M1091" s="12">
        <v>2.1365599999999998</v>
      </c>
      <c r="N1091" s="11">
        <v>41429</v>
      </c>
      <c r="O1091" s="6" t="s">
        <v>55</v>
      </c>
      <c r="P1091" s="31">
        <v>1.9</v>
      </c>
      <c r="Q1091" s="54" t="s">
        <v>161</v>
      </c>
      <c r="R1091" s="15" t="s">
        <v>11</v>
      </c>
      <c r="S1091" s="16" t="s">
        <v>601</v>
      </c>
      <c r="T1091" s="53" t="s">
        <v>161</v>
      </c>
      <c r="U1091" s="12">
        <f t="shared" si="70"/>
        <v>1.9</v>
      </c>
      <c r="V1091" s="12">
        <f t="shared" si="71"/>
        <v>0.95</v>
      </c>
      <c r="W1091" s="12">
        <f t="shared" si="68"/>
        <v>2.1052631578947367</v>
      </c>
      <c r="X1091" s="12">
        <f t="shared" si="69"/>
        <v>1.10803324099723</v>
      </c>
      <c r="Y1091" s="12">
        <v>15.47</v>
      </c>
      <c r="AA1091" s="11"/>
      <c r="AB1091" s="31">
        <v>133390</v>
      </c>
      <c r="AC1091" s="12" t="s">
        <v>574</v>
      </c>
      <c r="AD1091" s="12" t="s">
        <v>299</v>
      </c>
      <c r="AE1091" s="12" t="s">
        <v>406</v>
      </c>
      <c r="AF1091" s="12" t="s">
        <v>408</v>
      </c>
      <c r="AG1091" s="12" t="s">
        <v>373</v>
      </c>
      <c r="AH1091" s="12" t="s">
        <v>374</v>
      </c>
      <c r="AI1091" s="12" t="s">
        <v>375</v>
      </c>
      <c r="AJ1091" s="12" t="s">
        <v>376</v>
      </c>
      <c r="AK1091" s="12" t="s">
        <v>368</v>
      </c>
      <c r="AL1091" s="12">
        <v>17</v>
      </c>
      <c r="AM1091" s="12" t="s">
        <v>377</v>
      </c>
      <c r="AN1091" s="12" t="s">
        <v>378</v>
      </c>
    </row>
    <row r="1092" spans="1:40" ht="15" customHeight="1" x14ac:dyDescent="0.25">
      <c r="A1092" s="12">
        <v>132770025</v>
      </c>
      <c r="B1092" s="15" t="s">
        <v>580</v>
      </c>
      <c r="C1092" s="12" t="s">
        <v>582</v>
      </c>
      <c r="D1092" s="12" t="s">
        <v>161</v>
      </c>
      <c r="E1092" s="12" t="s">
        <v>51</v>
      </c>
      <c r="F1092" s="10">
        <v>41</v>
      </c>
      <c r="G1092" s="17" t="s">
        <v>299</v>
      </c>
      <c r="H1092" s="10" t="s">
        <v>8</v>
      </c>
      <c r="K1092" s="12" t="s">
        <v>237</v>
      </c>
      <c r="L1092" s="12">
        <v>45.130499999999998</v>
      </c>
      <c r="M1092" s="12">
        <v>2.1365599999999998</v>
      </c>
      <c r="N1092" s="11">
        <v>41429</v>
      </c>
      <c r="O1092" s="6" t="s">
        <v>56</v>
      </c>
      <c r="P1092" s="31">
        <v>1.9</v>
      </c>
      <c r="Q1092" s="54" t="s">
        <v>161</v>
      </c>
      <c r="R1092" s="15" t="s">
        <v>11</v>
      </c>
      <c r="S1092" s="16" t="s">
        <v>601</v>
      </c>
      <c r="T1092" s="53" t="s">
        <v>161</v>
      </c>
      <c r="U1092" s="12">
        <f t="shared" si="70"/>
        <v>1.9</v>
      </c>
      <c r="V1092" s="12">
        <f t="shared" si="71"/>
        <v>0.95</v>
      </c>
      <c r="W1092" s="12">
        <f t="shared" si="68"/>
        <v>2.1052631578947367</v>
      </c>
      <c r="X1092" s="12">
        <f t="shared" si="69"/>
        <v>1.10803324099723</v>
      </c>
      <c r="Y1092" s="12">
        <v>15.47</v>
      </c>
      <c r="AA1092" s="11"/>
      <c r="AB1092" s="31">
        <v>133390</v>
      </c>
      <c r="AC1092" s="12" t="s">
        <v>574</v>
      </c>
      <c r="AD1092" s="12" t="s">
        <v>299</v>
      </c>
      <c r="AE1092" s="12" t="s">
        <v>406</v>
      </c>
      <c r="AF1092" s="12" t="s">
        <v>408</v>
      </c>
      <c r="AG1092" s="12" t="s">
        <v>373</v>
      </c>
      <c r="AH1092" s="12" t="s">
        <v>374</v>
      </c>
      <c r="AI1092" s="12" t="s">
        <v>375</v>
      </c>
      <c r="AJ1092" s="12" t="s">
        <v>376</v>
      </c>
      <c r="AK1092" s="12" t="s">
        <v>368</v>
      </c>
      <c r="AL1092" s="12">
        <v>17</v>
      </c>
      <c r="AM1092" s="12" t="s">
        <v>377</v>
      </c>
      <c r="AN1092" s="12" t="s">
        <v>378</v>
      </c>
    </row>
    <row r="1093" spans="1:40" ht="15" customHeight="1" x14ac:dyDescent="0.25">
      <c r="A1093" s="12">
        <v>132770025</v>
      </c>
      <c r="B1093" s="15" t="s">
        <v>580</v>
      </c>
      <c r="C1093" s="12" t="s">
        <v>582</v>
      </c>
      <c r="D1093" s="12" t="s">
        <v>161</v>
      </c>
      <c r="E1093" s="12" t="s">
        <v>51</v>
      </c>
      <c r="F1093" s="10">
        <v>41</v>
      </c>
      <c r="G1093" s="17" t="s">
        <v>299</v>
      </c>
      <c r="H1093" s="10" t="s">
        <v>8</v>
      </c>
      <c r="K1093" s="12" t="s">
        <v>237</v>
      </c>
      <c r="L1093" s="12">
        <v>45.130499999999998</v>
      </c>
      <c r="M1093" s="12">
        <v>2.1365599999999998</v>
      </c>
      <c r="N1093" s="11">
        <v>41429</v>
      </c>
      <c r="O1093" s="6" t="s">
        <v>12</v>
      </c>
      <c r="P1093" s="31">
        <v>2.4</v>
      </c>
      <c r="Q1093" s="12">
        <v>0.7</v>
      </c>
      <c r="R1093" s="15" t="s">
        <v>11</v>
      </c>
      <c r="S1093" s="48" t="s">
        <v>161</v>
      </c>
      <c r="T1093" s="53" t="s">
        <v>161</v>
      </c>
      <c r="U1093" s="12">
        <f t="shared" si="70"/>
        <v>2.4</v>
      </c>
      <c r="V1093" s="12">
        <f t="shared" si="71"/>
        <v>0.7</v>
      </c>
      <c r="W1093" s="12">
        <f t="shared" si="68"/>
        <v>4.8979591836734695</v>
      </c>
      <c r="X1093" s="12">
        <f t="shared" si="69"/>
        <v>2.0408163265306127</v>
      </c>
      <c r="Y1093" s="12">
        <v>15.47</v>
      </c>
      <c r="AA1093" s="11"/>
      <c r="AB1093" s="31">
        <v>133390</v>
      </c>
      <c r="AC1093" s="12" t="s">
        <v>574</v>
      </c>
      <c r="AD1093" s="12" t="s">
        <v>299</v>
      </c>
      <c r="AE1093" s="12" t="s">
        <v>406</v>
      </c>
      <c r="AF1093" s="12" t="s">
        <v>408</v>
      </c>
      <c r="AG1093" s="12" t="s">
        <v>373</v>
      </c>
      <c r="AH1093" s="12" t="s">
        <v>374</v>
      </c>
      <c r="AI1093" s="12" t="s">
        <v>375</v>
      </c>
      <c r="AJ1093" s="12" t="s">
        <v>376</v>
      </c>
      <c r="AK1093" s="12" t="s">
        <v>368</v>
      </c>
      <c r="AL1093" s="12">
        <v>17</v>
      </c>
      <c r="AM1093" s="12" t="s">
        <v>377</v>
      </c>
      <c r="AN1093" s="12" t="s">
        <v>378</v>
      </c>
    </row>
    <row r="1094" spans="1:40" ht="15" customHeight="1" x14ac:dyDescent="0.25">
      <c r="A1094" s="12">
        <v>132770025</v>
      </c>
      <c r="B1094" s="15" t="s">
        <v>580</v>
      </c>
      <c r="C1094" s="12" t="s">
        <v>582</v>
      </c>
      <c r="D1094" s="12" t="s">
        <v>161</v>
      </c>
      <c r="E1094" s="12" t="s">
        <v>51</v>
      </c>
      <c r="F1094" s="10">
        <v>41</v>
      </c>
      <c r="G1094" s="17" t="s">
        <v>299</v>
      </c>
      <c r="H1094" s="10" t="s">
        <v>8</v>
      </c>
      <c r="K1094" s="12" t="s">
        <v>237</v>
      </c>
      <c r="L1094" s="12">
        <v>45.130499999999998</v>
      </c>
      <c r="M1094" s="12">
        <v>2.1365599999999998</v>
      </c>
      <c r="N1094" s="11">
        <v>41429</v>
      </c>
      <c r="O1094" s="6" t="s">
        <v>149</v>
      </c>
      <c r="P1094" s="31">
        <v>2.6</v>
      </c>
      <c r="Q1094" s="54" t="s">
        <v>161</v>
      </c>
      <c r="R1094" s="15" t="s">
        <v>11</v>
      </c>
      <c r="S1094" s="16" t="s">
        <v>601</v>
      </c>
      <c r="T1094" s="53" t="s">
        <v>161</v>
      </c>
      <c r="U1094" s="12">
        <f t="shared" si="70"/>
        <v>2.6</v>
      </c>
      <c r="V1094" s="12">
        <f t="shared" si="71"/>
        <v>1.3</v>
      </c>
      <c r="W1094" s="12">
        <f t="shared" ref="W1094:W1157" si="72">U1094/V1094^2</f>
        <v>1.5384615384615383</v>
      </c>
      <c r="X1094" s="12">
        <f t="shared" ref="X1094:X1157" si="73">1/V1094^2</f>
        <v>0.59171597633136086</v>
      </c>
      <c r="Y1094" s="12">
        <v>15.47</v>
      </c>
      <c r="AA1094" s="11"/>
      <c r="AB1094" s="31">
        <v>133390</v>
      </c>
      <c r="AC1094" s="12" t="s">
        <v>574</v>
      </c>
      <c r="AD1094" s="12" t="s">
        <v>299</v>
      </c>
      <c r="AE1094" s="12" t="s">
        <v>406</v>
      </c>
      <c r="AF1094" s="12" t="s">
        <v>408</v>
      </c>
      <c r="AG1094" s="12" t="s">
        <v>373</v>
      </c>
      <c r="AH1094" s="12" t="s">
        <v>374</v>
      </c>
      <c r="AI1094" s="12" t="s">
        <v>375</v>
      </c>
      <c r="AJ1094" s="12" t="s">
        <v>376</v>
      </c>
      <c r="AK1094" s="12" t="s">
        <v>368</v>
      </c>
      <c r="AL1094" s="12">
        <v>17</v>
      </c>
      <c r="AM1094" s="12" t="s">
        <v>377</v>
      </c>
      <c r="AN1094" s="12" t="s">
        <v>378</v>
      </c>
    </row>
    <row r="1095" spans="1:40" ht="15" customHeight="1" x14ac:dyDescent="0.25">
      <c r="A1095" s="12">
        <v>132770025</v>
      </c>
      <c r="B1095" s="15" t="s">
        <v>580</v>
      </c>
      <c r="C1095" s="12" t="s">
        <v>582</v>
      </c>
      <c r="D1095" s="12" t="s">
        <v>161</v>
      </c>
      <c r="E1095" s="12" t="s">
        <v>51</v>
      </c>
      <c r="F1095" s="10">
        <v>41</v>
      </c>
      <c r="G1095" s="17" t="s">
        <v>299</v>
      </c>
      <c r="H1095" s="10" t="s">
        <v>8</v>
      </c>
      <c r="K1095" s="12" t="s">
        <v>237</v>
      </c>
      <c r="L1095" s="12">
        <v>45.130499999999998</v>
      </c>
      <c r="M1095" s="12">
        <v>2.1365599999999998</v>
      </c>
      <c r="N1095" s="11">
        <v>41429</v>
      </c>
      <c r="O1095" s="6" t="s">
        <v>21</v>
      </c>
      <c r="P1095" s="31">
        <v>2.7</v>
      </c>
      <c r="Q1095" s="12">
        <v>0.8</v>
      </c>
      <c r="R1095" s="15" t="s">
        <v>11</v>
      </c>
      <c r="S1095" s="48" t="s">
        <v>161</v>
      </c>
      <c r="T1095" s="53" t="s">
        <v>161</v>
      </c>
      <c r="U1095" s="12">
        <f t="shared" si="70"/>
        <v>2.7</v>
      </c>
      <c r="V1095" s="12">
        <f t="shared" si="71"/>
        <v>0.8</v>
      </c>
      <c r="W1095" s="12">
        <f t="shared" si="72"/>
        <v>4.2187499999999991</v>
      </c>
      <c r="X1095" s="12">
        <f t="shared" si="73"/>
        <v>1.5624999999999998</v>
      </c>
      <c r="Y1095" s="12">
        <v>15.47</v>
      </c>
      <c r="AA1095" s="11"/>
      <c r="AB1095" s="31">
        <v>133390</v>
      </c>
      <c r="AC1095" s="12" t="s">
        <v>574</v>
      </c>
      <c r="AD1095" s="12" t="s">
        <v>299</v>
      </c>
      <c r="AE1095" s="12" t="s">
        <v>406</v>
      </c>
      <c r="AF1095" s="12" t="s">
        <v>408</v>
      </c>
      <c r="AG1095" s="12" t="s">
        <v>373</v>
      </c>
      <c r="AH1095" s="12" t="s">
        <v>374</v>
      </c>
      <c r="AI1095" s="12" t="s">
        <v>375</v>
      </c>
      <c r="AJ1095" s="12" t="s">
        <v>376</v>
      </c>
      <c r="AK1095" s="12" t="s">
        <v>368</v>
      </c>
      <c r="AL1095" s="12">
        <v>17</v>
      </c>
      <c r="AM1095" s="12" t="s">
        <v>377</v>
      </c>
      <c r="AN1095" s="12" t="s">
        <v>378</v>
      </c>
    </row>
    <row r="1096" spans="1:40" ht="15" customHeight="1" x14ac:dyDescent="0.25">
      <c r="A1096" s="12">
        <v>132770025</v>
      </c>
      <c r="B1096" s="15" t="s">
        <v>580</v>
      </c>
      <c r="C1096" s="12" t="s">
        <v>582</v>
      </c>
      <c r="D1096" s="12" t="s">
        <v>161</v>
      </c>
      <c r="E1096" s="12" t="s">
        <v>51</v>
      </c>
      <c r="F1096" s="10">
        <v>41</v>
      </c>
      <c r="G1096" s="17" t="s">
        <v>299</v>
      </c>
      <c r="H1096" s="10" t="s">
        <v>8</v>
      </c>
      <c r="K1096" s="12" t="s">
        <v>237</v>
      </c>
      <c r="L1096" s="12">
        <v>45.130499999999998</v>
      </c>
      <c r="M1096" s="12">
        <v>2.1365599999999998</v>
      </c>
      <c r="N1096" s="11">
        <v>41429</v>
      </c>
      <c r="O1096" s="6" t="s">
        <v>156</v>
      </c>
      <c r="P1096" s="31">
        <v>4</v>
      </c>
      <c r="Q1096" s="54" t="s">
        <v>161</v>
      </c>
      <c r="R1096" s="15" t="s">
        <v>11</v>
      </c>
      <c r="S1096" s="16" t="s">
        <v>601</v>
      </c>
      <c r="T1096" s="53" t="s">
        <v>161</v>
      </c>
      <c r="U1096" s="12">
        <f t="shared" si="70"/>
        <v>4</v>
      </c>
      <c r="V1096" s="12">
        <f t="shared" si="71"/>
        <v>2</v>
      </c>
      <c r="W1096" s="12">
        <f t="shared" si="72"/>
        <v>1</v>
      </c>
      <c r="X1096" s="12">
        <f t="shared" si="73"/>
        <v>0.25</v>
      </c>
      <c r="Y1096" s="12">
        <v>15.47</v>
      </c>
      <c r="AA1096" s="11"/>
      <c r="AB1096" s="31">
        <v>133390</v>
      </c>
      <c r="AC1096" s="12" t="s">
        <v>574</v>
      </c>
      <c r="AD1096" s="12" t="s">
        <v>299</v>
      </c>
      <c r="AE1096" s="12" t="s">
        <v>406</v>
      </c>
      <c r="AF1096" s="12" t="s">
        <v>408</v>
      </c>
      <c r="AG1096" s="12" t="s">
        <v>373</v>
      </c>
      <c r="AH1096" s="12" t="s">
        <v>374</v>
      </c>
      <c r="AI1096" s="12" t="s">
        <v>375</v>
      </c>
      <c r="AJ1096" s="12" t="s">
        <v>376</v>
      </c>
      <c r="AK1096" s="12" t="s">
        <v>368</v>
      </c>
      <c r="AL1096" s="12">
        <v>17</v>
      </c>
      <c r="AM1096" s="12" t="s">
        <v>377</v>
      </c>
      <c r="AN1096" s="12" t="s">
        <v>378</v>
      </c>
    </row>
    <row r="1097" spans="1:40" ht="15" customHeight="1" x14ac:dyDescent="0.25">
      <c r="A1097" s="12">
        <v>132770025</v>
      </c>
      <c r="B1097" s="15" t="s">
        <v>580</v>
      </c>
      <c r="C1097" s="12" t="s">
        <v>582</v>
      </c>
      <c r="D1097" s="12" t="s">
        <v>161</v>
      </c>
      <c r="E1097" s="12" t="s">
        <v>51</v>
      </c>
      <c r="F1097" s="10">
        <v>41</v>
      </c>
      <c r="G1097" s="17" t="s">
        <v>299</v>
      </c>
      <c r="H1097" s="10" t="s">
        <v>8</v>
      </c>
      <c r="K1097" s="12" t="s">
        <v>237</v>
      </c>
      <c r="L1097" s="12">
        <v>45.130499999999998</v>
      </c>
      <c r="M1097" s="12">
        <v>2.1365599999999998</v>
      </c>
      <c r="N1097" s="11">
        <v>41429</v>
      </c>
      <c r="O1097" s="6" t="s">
        <v>153</v>
      </c>
      <c r="P1097" s="31">
        <v>5</v>
      </c>
      <c r="Q1097" s="54" t="s">
        <v>161</v>
      </c>
      <c r="R1097" s="15" t="s">
        <v>11</v>
      </c>
      <c r="S1097" s="16" t="s">
        <v>601</v>
      </c>
      <c r="T1097" s="53" t="s">
        <v>161</v>
      </c>
      <c r="U1097" s="12">
        <f t="shared" si="70"/>
        <v>5</v>
      </c>
      <c r="V1097" s="12">
        <f t="shared" si="71"/>
        <v>2.5</v>
      </c>
      <c r="W1097" s="12">
        <f t="shared" si="72"/>
        <v>0.8</v>
      </c>
      <c r="X1097" s="12">
        <f t="shared" si="73"/>
        <v>0.16</v>
      </c>
      <c r="Y1097" s="12">
        <v>15.47</v>
      </c>
      <c r="AA1097" s="11"/>
      <c r="AB1097" s="31">
        <v>133390</v>
      </c>
      <c r="AC1097" s="12" t="s">
        <v>574</v>
      </c>
      <c r="AD1097" s="12" t="s">
        <v>299</v>
      </c>
      <c r="AE1097" s="12" t="s">
        <v>406</v>
      </c>
      <c r="AF1097" s="12" t="s">
        <v>408</v>
      </c>
      <c r="AG1097" s="12" t="s">
        <v>373</v>
      </c>
      <c r="AH1097" s="12" t="s">
        <v>374</v>
      </c>
      <c r="AI1097" s="12" t="s">
        <v>375</v>
      </c>
      <c r="AJ1097" s="12" t="s">
        <v>376</v>
      </c>
      <c r="AK1097" s="12" t="s">
        <v>368</v>
      </c>
      <c r="AL1097" s="12">
        <v>17</v>
      </c>
      <c r="AM1097" s="12" t="s">
        <v>377</v>
      </c>
      <c r="AN1097" s="12" t="s">
        <v>378</v>
      </c>
    </row>
    <row r="1098" spans="1:40" ht="15" customHeight="1" x14ac:dyDescent="0.25">
      <c r="A1098" s="12">
        <v>132770025</v>
      </c>
      <c r="B1098" s="15" t="s">
        <v>580</v>
      </c>
      <c r="C1098" s="12" t="s">
        <v>582</v>
      </c>
      <c r="D1098" s="12" t="s">
        <v>161</v>
      </c>
      <c r="E1098" s="12" t="s">
        <v>51</v>
      </c>
      <c r="F1098" s="10">
        <v>41</v>
      </c>
      <c r="G1098" s="17" t="s">
        <v>299</v>
      </c>
      <c r="H1098" s="10" t="s">
        <v>8</v>
      </c>
      <c r="K1098" s="12" t="s">
        <v>237</v>
      </c>
      <c r="L1098" s="12">
        <v>45.130499999999998</v>
      </c>
      <c r="M1098" s="12">
        <v>2.1365599999999998</v>
      </c>
      <c r="N1098" s="11">
        <v>41429</v>
      </c>
      <c r="O1098" s="6" t="s">
        <v>151</v>
      </c>
      <c r="P1098" s="31">
        <v>8</v>
      </c>
      <c r="Q1098" s="54" t="s">
        <v>161</v>
      </c>
      <c r="R1098" s="15" t="s">
        <v>11</v>
      </c>
      <c r="S1098" s="16" t="s">
        <v>601</v>
      </c>
      <c r="T1098" s="53" t="s">
        <v>161</v>
      </c>
      <c r="U1098" s="12">
        <f t="shared" si="70"/>
        <v>8</v>
      </c>
      <c r="V1098" s="12">
        <f t="shared" si="71"/>
        <v>4</v>
      </c>
      <c r="W1098" s="12">
        <f t="shared" si="72"/>
        <v>0.5</v>
      </c>
      <c r="X1098" s="12">
        <f t="shared" si="73"/>
        <v>6.25E-2</v>
      </c>
      <c r="Y1098" s="12">
        <v>15.47</v>
      </c>
      <c r="AA1098" s="11"/>
      <c r="AB1098" s="31">
        <v>133390</v>
      </c>
      <c r="AC1098" s="12" t="s">
        <v>574</v>
      </c>
      <c r="AD1098" s="12" t="s">
        <v>299</v>
      </c>
      <c r="AE1098" s="12" t="s">
        <v>406</v>
      </c>
      <c r="AF1098" s="12" t="s">
        <v>408</v>
      </c>
      <c r="AG1098" s="12" t="s">
        <v>373</v>
      </c>
      <c r="AH1098" s="12" t="s">
        <v>374</v>
      </c>
      <c r="AI1098" s="12" t="s">
        <v>375</v>
      </c>
      <c r="AJ1098" s="12" t="s">
        <v>376</v>
      </c>
      <c r="AK1098" s="12" t="s">
        <v>368</v>
      </c>
      <c r="AL1098" s="12">
        <v>17</v>
      </c>
      <c r="AM1098" s="12" t="s">
        <v>377</v>
      </c>
      <c r="AN1098" s="12" t="s">
        <v>378</v>
      </c>
    </row>
    <row r="1099" spans="1:40" ht="15" customHeight="1" x14ac:dyDescent="0.25">
      <c r="A1099" s="12">
        <v>132770025</v>
      </c>
      <c r="B1099" s="15" t="s">
        <v>580</v>
      </c>
      <c r="C1099" s="12" t="s">
        <v>582</v>
      </c>
      <c r="D1099" s="12" t="s">
        <v>161</v>
      </c>
      <c r="E1099" s="12" t="s">
        <v>51</v>
      </c>
      <c r="F1099" s="10">
        <v>41</v>
      </c>
      <c r="G1099" s="17" t="s">
        <v>299</v>
      </c>
      <c r="H1099" s="10" t="s">
        <v>8</v>
      </c>
      <c r="K1099" s="12" t="s">
        <v>237</v>
      </c>
      <c r="L1099" s="12">
        <v>45.130499999999998</v>
      </c>
      <c r="M1099" s="12">
        <v>2.1365599999999998</v>
      </c>
      <c r="N1099" s="11">
        <v>41429</v>
      </c>
      <c r="O1099" s="6" t="s">
        <v>155</v>
      </c>
      <c r="P1099" s="31">
        <v>10</v>
      </c>
      <c r="Q1099" s="54" t="s">
        <v>161</v>
      </c>
      <c r="R1099" s="15" t="s">
        <v>11</v>
      </c>
      <c r="S1099" s="16" t="s">
        <v>601</v>
      </c>
      <c r="T1099" s="53" t="s">
        <v>161</v>
      </c>
      <c r="U1099" s="12">
        <f t="shared" si="70"/>
        <v>10</v>
      </c>
      <c r="V1099" s="12">
        <f t="shared" si="71"/>
        <v>5</v>
      </c>
      <c r="W1099" s="12">
        <f t="shared" si="72"/>
        <v>0.4</v>
      </c>
      <c r="X1099" s="12">
        <f t="shared" si="73"/>
        <v>0.04</v>
      </c>
      <c r="Y1099" s="12">
        <v>15.47</v>
      </c>
      <c r="AA1099" s="11"/>
      <c r="AB1099" s="31">
        <v>133390</v>
      </c>
      <c r="AC1099" s="12" t="s">
        <v>574</v>
      </c>
      <c r="AD1099" s="12" t="s">
        <v>299</v>
      </c>
      <c r="AE1099" s="12" t="s">
        <v>406</v>
      </c>
      <c r="AF1099" s="12" t="s">
        <v>408</v>
      </c>
      <c r="AG1099" s="12" t="s">
        <v>373</v>
      </c>
      <c r="AH1099" s="12" t="s">
        <v>374</v>
      </c>
      <c r="AI1099" s="12" t="s">
        <v>375</v>
      </c>
      <c r="AJ1099" s="12" t="s">
        <v>376</v>
      </c>
      <c r="AK1099" s="12" t="s">
        <v>368</v>
      </c>
      <c r="AL1099" s="12">
        <v>17</v>
      </c>
      <c r="AM1099" s="12" t="s">
        <v>377</v>
      </c>
      <c r="AN1099" s="12" t="s">
        <v>378</v>
      </c>
    </row>
    <row r="1100" spans="1:40" ht="15" customHeight="1" x14ac:dyDescent="0.25">
      <c r="A1100" s="12">
        <v>132770025</v>
      </c>
      <c r="B1100" s="15" t="s">
        <v>580</v>
      </c>
      <c r="C1100" s="12" t="s">
        <v>582</v>
      </c>
      <c r="D1100" s="12" t="s">
        <v>161</v>
      </c>
      <c r="E1100" s="12" t="s">
        <v>51</v>
      </c>
      <c r="F1100" s="10">
        <v>41</v>
      </c>
      <c r="G1100" s="17" t="s">
        <v>299</v>
      </c>
      <c r="H1100" s="10" t="s">
        <v>8</v>
      </c>
      <c r="K1100" s="12" t="s">
        <v>237</v>
      </c>
      <c r="L1100" s="12">
        <v>45.130499999999998</v>
      </c>
      <c r="M1100" s="12">
        <v>2.1365599999999998</v>
      </c>
      <c r="N1100" s="11">
        <v>41429</v>
      </c>
      <c r="O1100" s="6" t="s">
        <v>19</v>
      </c>
      <c r="P1100" s="31">
        <v>10.1</v>
      </c>
      <c r="Q1100" s="12">
        <v>1.4</v>
      </c>
      <c r="R1100" s="15" t="s">
        <v>11</v>
      </c>
      <c r="S1100" s="48" t="s">
        <v>161</v>
      </c>
      <c r="T1100" s="53" t="s">
        <v>161</v>
      </c>
      <c r="U1100" s="12">
        <f t="shared" si="70"/>
        <v>10.1</v>
      </c>
      <c r="V1100" s="12">
        <f t="shared" si="71"/>
        <v>1.4</v>
      </c>
      <c r="W1100" s="12">
        <f t="shared" si="72"/>
        <v>5.1530612244897966</v>
      </c>
      <c r="X1100" s="12">
        <f t="shared" si="73"/>
        <v>0.51020408163265318</v>
      </c>
      <c r="Y1100" s="12">
        <v>15.47</v>
      </c>
      <c r="AA1100" s="11"/>
      <c r="AB1100" s="31">
        <v>133390</v>
      </c>
      <c r="AC1100" s="12" t="s">
        <v>574</v>
      </c>
      <c r="AD1100" s="12" t="s">
        <v>299</v>
      </c>
      <c r="AE1100" s="12" t="s">
        <v>406</v>
      </c>
      <c r="AF1100" s="12" t="s">
        <v>408</v>
      </c>
      <c r="AG1100" s="12" t="s">
        <v>373</v>
      </c>
      <c r="AH1100" s="12" t="s">
        <v>374</v>
      </c>
      <c r="AI1100" s="12" t="s">
        <v>375</v>
      </c>
      <c r="AJ1100" s="12" t="s">
        <v>376</v>
      </c>
      <c r="AK1100" s="12" t="s">
        <v>368</v>
      </c>
      <c r="AL1100" s="12">
        <v>17</v>
      </c>
      <c r="AM1100" s="12" t="s">
        <v>377</v>
      </c>
      <c r="AN1100" s="12" t="s">
        <v>378</v>
      </c>
    </row>
    <row r="1101" spans="1:40" ht="15" customHeight="1" x14ac:dyDescent="0.25">
      <c r="A1101" s="12">
        <v>132770025</v>
      </c>
      <c r="B1101" s="15" t="s">
        <v>580</v>
      </c>
      <c r="C1101" s="12" t="s">
        <v>582</v>
      </c>
      <c r="D1101" s="12" t="s">
        <v>161</v>
      </c>
      <c r="E1101" s="12" t="s">
        <v>51</v>
      </c>
      <c r="F1101" s="10">
        <v>41</v>
      </c>
      <c r="G1101" s="17" t="s">
        <v>299</v>
      </c>
      <c r="H1101" s="10" t="s">
        <v>8</v>
      </c>
      <c r="K1101" s="12" t="s">
        <v>237</v>
      </c>
      <c r="L1101" s="12">
        <v>45.130499999999998</v>
      </c>
      <c r="M1101" s="12">
        <v>2.1365599999999998</v>
      </c>
      <c r="N1101" s="11">
        <v>41429</v>
      </c>
      <c r="O1101" s="6" t="s">
        <v>154</v>
      </c>
      <c r="P1101" s="31">
        <v>16</v>
      </c>
      <c r="Q1101" s="54" t="s">
        <v>161</v>
      </c>
      <c r="R1101" s="15" t="s">
        <v>11</v>
      </c>
      <c r="S1101" s="16" t="s">
        <v>601</v>
      </c>
      <c r="T1101" s="53" t="s">
        <v>161</v>
      </c>
      <c r="U1101" s="12">
        <f t="shared" si="70"/>
        <v>16</v>
      </c>
      <c r="V1101" s="12">
        <f t="shared" si="71"/>
        <v>8</v>
      </c>
      <c r="W1101" s="12">
        <f t="shared" si="72"/>
        <v>0.25</v>
      </c>
      <c r="X1101" s="12">
        <f t="shared" si="73"/>
        <v>1.5625E-2</v>
      </c>
      <c r="Y1101" s="12">
        <v>15.47</v>
      </c>
      <c r="AA1101" s="11"/>
      <c r="AB1101" s="31">
        <v>133390</v>
      </c>
      <c r="AC1101" s="12" t="s">
        <v>574</v>
      </c>
      <c r="AD1101" s="12" t="s">
        <v>299</v>
      </c>
      <c r="AE1101" s="12" t="s">
        <v>406</v>
      </c>
      <c r="AF1101" s="12" t="s">
        <v>408</v>
      </c>
      <c r="AG1101" s="12" t="s">
        <v>373</v>
      </c>
      <c r="AH1101" s="12" t="s">
        <v>374</v>
      </c>
      <c r="AI1101" s="12" t="s">
        <v>375</v>
      </c>
      <c r="AJ1101" s="12" t="s">
        <v>376</v>
      </c>
      <c r="AK1101" s="12" t="s">
        <v>368</v>
      </c>
      <c r="AL1101" s="12">
        <v>17</v>
      </c>
      <c r="AM1101" s="12" t="s">
        <v>377</v>
      </c>
      <c r="AN1101" s="12" t="s">
        <v>378</v>
      </c>
    </row>
    <row r="1102" spans="1:40" ht="15" customHeight="1" x14ac:dyDescent="0.25">
      <c r="A1102" s="12">
        <v>132770025</v>
      </c>
      <c r="B1102" s="15" t="s">
        <v>580</v>
      </c>
      <c r="C1102" s="12" t="s">
        <v>582</v>
      </c>
      <c r="D1102" s="12" t="s">
        <v>161</v>
      </c>
      <c r="E1102" s="12" t="s">
        <v>51</v>
      </c>
      <c r="F1102" s="10">
        <v>41</v>
      </c>
      <c r="G1102" s="17" t="s">
        <v>299</v>
      </c>
      <c r="H1102" s="10" t="s">
        <v>8</v>
      </c>
      <c r="K1102" s="12" t="s">
        <v>237</v>
      </c>
      <c r="L1102" s="12">
        <v>45.130499999999998</v>
      </c>
      <c r="M1102" s="12">
        <v>2.1365599999999998</v>
      </c>
      <c r="N1102" s="11">
        <v>41429</v>
      </c>
      <c r="O1102" s="6" t="s">
        <v>18</v>
      </c>
      <c r="P1102" s="31">
        <v>19</v>
      </c>
      <c r="Q1102" s="12">
        <v>4</v>
      </c>
      <c r="R1102" s="15" t="s">
        <v>11</v>
      </c>
      <c r="S1102" s="48" t="s">
        <v>161</v>
      </c>
      <c r="T1102" s="53" t="s">
        <v>161</v>
      </c>
      <c r="U1102" s="12">
        <f t="shared" si="70"/>
        <v>19</v>
      </c>
      <c r="V1102" s="12">
        <f t="shared" si="71"/>
        <v>4</v>
      </c>
      <c r="W1102" s="12">
        <f t="shared" si="72"/>
        <v>1.1875</v>
      </c>
      <c r="X1102" s="12">
        <f t="shared" si="73"/>
        <v>6.25E-2</v>
      </c>
      <c r="Y1102" s="12">
        <v>15.47</v>
      </c>
      <c r="AA1102" s="11"/>
      <c r="AB1102" s="31">
        <v>133390</v>
      </c>
      <c r="AC1102" s="12" t="s">
        <v>574</v>
      </c>
      <c r="AD1102" s="12" t="s">
        <v>299</v>
      </c>
      <c r="AE1102" s="12" t="s">
        <v>406</v>
      </c>
      <c r="AF1102" s="12" t="s">
        <v>408</v>
      </c>
      <c r="AG1102" s="12" t="s">
        <v>373</v>
      </c>
      <c r="AH1102" s="12" t="s">
        <v>374</v>
      </c>
      <c r="AI1102" s="12" t="s">
        <v>375</v>
      </c>
      <c r="AJ1102" s="12" t="s">
        <v>376</v>
      </c>
      <c r="AK1102" s="12" t="s">
        <v>368</v>
      </c>
      <c r="AL1102" s="12">
        <v>17</v>
      </c>
      <c r="AM1102" s="12" t="s">
        <v>377</v>
      </c>
      <c r="AN1102" s="12" t="s">
        <v>378</v>
      </c>
    </row>
    <row r="1103" spans="1:40" ht="15" customHeight="1" x14ac:dyDescent="0.25">
      <c r="A1103" s="12">
        <v>132770025</v>
      </c>
      <c r="B1103" s="15" t="s">
        <v>580</v>
      </c>
      <c r="C1103" s="12" t="s">
        <v>582</v>
      </c>
      <c r="D1103" s="12" t="s">
        <v>161</v>
      </c>
      <c r="E1103" s="12" t="s">
        <v>51</v>
      </c>
      <c r="F1103" s="10">
        <v>41</v>
      </c>
      <c r="G1103" s="17" t="s">
        <v>299</v>
      </c>
      <c r="H1103" s="10" t="s">
        <v>8</v>
      </c>
      <c r="K1103" s="12" t="s">
        <v>237</v>
      </c>
      <c r="L1103" s="12">
        <v>45.130499999999998</v>
      </c>
      <c r="M1103" s="12">
        <v>2.1365599999999998</v>
      </c>
      <c r="N1103" s="11">
        <v>41429</v>
      </c>
      <c r="O1103" s="6" t="s">
        <v>157</v>
      </c>
      <c r="P1103" s="31">
        <v>38</v>
      </c>
      <c r="Q1103" s="12">
        <v>7</v>
      </c>
      <c r="R1103" s="15" t="s">
        <v>11</v>
      </c>
      <c r="S1103" s="48" t="s">
        <v>161</v>
      </c>
      <c r="T1103" s="53" t="s">
        <v>161</v>
      </c>
      <c r="U1103" s="12">
        <f t="shared" si="70"/>
        <v>38</v>
      </c>
      <c r="V1103" s="12">
        <f t="shared" si="71"/>
        <v>7</v>
      </c>
      <c r="W1103" s="12">
        <f t="shared" si="72"/>
        <v>0.77551020408163263</v>
      </c>
      <c r="X1103" s="12">
        <f t="shared" si="73"/>
        <v>2.0408163265306121E-2</v>
      </c>
      <c r="Y1103" s="12">
        <v>15.47</v>
      </c>
      <c r="AA1103" s="11"/>
      <c r="AB1103" s="31">
        <v>133390</v>
      </c>
      <c r="AC1103" s="12" t="s">
        <v>574</v>
      </c>
      <c r="AD1103" s="12" t="s">
        <v>299</v>
      </c>
      <c r="AE1103" s="12" t="s">
        <v>406</v>
      </c>
      <c r="AF1103" s="12" t="s">
        <v>408</v>
      </c>
      <c r="AG1103" s="12" t="s">
        <v>373</v>
      </c>
      <c r="AH1103" s="12" t="s">
        <v>374</v>
      </c>
      <c r="AI1103" s="12" t="s">
        <v>375</v>
      </c>
      <c r="AJ1103" s="12" t="s">
        <v>376</v>
      </c>
      <c r="AK1103" s="12" t="s">
        <v>368</v>
      </c>
      <c r="AL1103" s="12">
        <v>17</v>
      </c>
      <c r="AM1103" s="12" t="s">
        <v>377</v>
      </c>
      <c r="AN1103" s="12" t="s">
        <v>378</v>
      </c>
    </row>
    <row r="1104" spans="1:40" ht="15" customHeight="1" x14ac:dyDescent="0.25">
      <c r="A1104" s="12">
        <v>132770025</v>
      </c>
      <c r="B1104" s="15" t="s">
        <v>580</v>
      </c>
      <c r="C1104" s="12" t="s">
        <v>582</v>
      </c>
      <c r="D1104" s="12" t="s">
        <v>161</v>
      </c>
      <c r="E1104" s="12" t="s">
        <v>51</v>
      </c>
      <c r="F1104" s="10">
        <v>41</v>
      </c>
      <c r="G1104" s="17" t="s">
        <v>299</v>
      </c>
      <c r="H1104" s="10" t="s">
        <v>8</v>
      </c>
      <c r="K1104" s="12" t="s">
        <v>237</v>
      </c>
      <c r="L1104" s="12">
        <v>45.130499999999998</v>
      </c>
      <c r="M1104" s="12">
        <v>2.1365599999999998</v>
      </c>
      <c r="N1104" s="11">
        <v>41429</v>
      </c>
      <c r="O1104" s="6" t="s">
        <v>20</v>
      </c>
      <c r="P1104" s="31">
        <v>60</v>
      </c>
      <c r="Q1104" s="54" t="s">
        <v>161</v>
      </c>
      <c r="R1104" s="15" t="s">
        <v>11</v>
      </c>
      <c r="S1104" s="16" t="s">
        <v>601</v>
      </c>
      <c r="T1104" s="53" t="s">
        <v>161</v>
      </c>
      <c r="U1104" s="12">
        <f t="shared" si="70"/>
        <v>60</v>
      </c>
      <c r="V1104" s="12">
        <f t="shared" si="71"/>
        <v>30</v>
      </c>
      <c r="W1104" s="12">
        <f t="shared" si="72"/>
        <v>6.6666666666666666E-2</v>
      </c>
      <c r="X1104" s="12">
        <f t="shared" si="73"/>
        <v>1.1111111111111111E-3</v>
      </c>
      <c r="Y1104" s="12">
        <v>15.47</v>
      </c>
      <c r="AA1104" s="11"/>
      <c r="AB1104" s="31">
        <v>133390</v>
      </c>
      <c r="AC1104" s="12" t="s">
        <v>574</v>
      </c>
      <c r="AD1104" s="12" t="s">
        <v>299</v>
      </c>
      <c r="AE1104" s="12" t="s">
        <v>406</v>
      </c>
      <c r="AF1104" s="12" t="s">
        <v>408</v>
      </c>
      <c r="AG1104" s="12" t="s">
        <v>373</v>
      </c>
      <c r="AH1104" s="12" t="s">
        <v>374</v>
      </c>
      <c r="AI1104" s="12" t="s">
        <v>375</v>
      </c>
      <c r="AJ1104" s="12" t="s">
        <v>376</v>
      </c>
      <c r="AK1104" s="12" t="s">
        <v>368</v>
      </c>
      <c r="AL1104" s="12">
        <v>17</v>
      </c>
      <c r="AM1104" s="12" t="s">
        <v>377</v>
      </c>
      <c r="AN1104" s="12" t="s">
        <v>378</v>
      </c>
    </row>
    <row r="1105" spans="1:40" ht="15" customHeight="1" x14ac:dyDescent="0.25">
      <c r="A1105" s="12">
        <v>132770025</v>
      </c>
      <c r="B1105" s="15" t="s">
        <v>580</v>
      </c>
      <c r="C1105" s="12" t="s">
        <v>582</v>
      </c>
      <c r="D1105" s="12" t="s">
        <v>161</v>
      </c>
      <c r="E1105" s="12" t="s">
        <v>51</v>
      </c>
      <c r="F1105" s="10">
        <v>41</v>
      </c>
      <c r="G1105" s="17" t="s">
        <v>299</v>
      </c>
      <c r="H1105" s="10" t="s">
        <v>8</v>
      </c>
      <c r="K1105" s="12" t="s">
        <v>237</v>
      </c>
      <c r="L1105" s="12">
        <v>45.130499999999998</v>
      </c>
      <c r="M1105" s="12">
        <v>2.1365599999999998</v>
      </c>
      <c r="N1105" s="11">
        <v>41429</v>
      </c>
      <c r="O1105" s="6" t="s">
        <v>54</v>
      </c>
      <c r="P1105" s="31">
        <v>100</v>
      </c>
      <c r="Q1105" s="54" t="s">
        <v>161</v>
      </c>
      <c r="R1105" s="15" t="s">
        <v>11</v>
      </c>
      <c r="S1105" s="16" t="s">
        <v>601</v>
      </c>
      <c r="T1105" s="53" t="s">
        <v>161</v>
      </c>
      <c r="U1105" s="12">
        <f t="shared" si="70"/>
        <v>100</v>
      </c>
      <c r="V1105" s="12">
        <f t="shared" si="71"/>
        <v>50</v>
      </c>
      <c r="W1105" s="12">
        <f t="shared" si="72"/>
        <v>0.04</v>
      </c>
      <c r="X1105" s="12">
        <f t="shared" si="73"/>
        <v>4.0000000000000002E-4</v>
      </c>
      <c r="Y1105" s="12">
        <v>15.47</v>
      </c>
      <c r="AA1105" s="11"/>
      <c r="AB1105" s="31">
        <v>133390</v>
      </c>
      <c r="AC1105" s="12" t="s">
        <v>574</v>
      </c>
      <c r="AD1105" s="12" t="s">
        <v>299</v>
      </c>
      <c r="AE1105" s="12" t="s">
        <v>406</v>
      </c>
      <c r="AF1105" s="12" t="s">
        <v>408</v>
      </c>
      <c r="AG1105" s="12" t="s">
        <v>373</v>
      </c>
      <c r="AH1105" s="12" t="s">
        <v>374</v>
      </c>
      <c r="AI1105" s="12" t="s">
        <v>375</v>
      </c>
      <c r="AJ1105" s="12" t="s">
        <v>376</v>
      </c>
      <c r="AK1105" s="12" t="s">
        <v>368</v>
      </c>
      <c r="AL1105" s="12">
        <v>17</v>
      </c>
      <c r="AM1105" s="12" t="s">
        <v>377</v>
      </c>
      <c r="AN1105" s="12" t="s">
        <v>378</v>
      </c>
    </row>
    <row r="1106" spans="1:40" ht="15" customHeight="1" x14ac:dyDescent="0.25">
      <c r="A1106" s="12">
        <v>132770025</v>
      </c>
      <c r="B1106" s="15" t="s">
        <v>580</v>
      </c>
      <c r="C1106" s="12" t="s">
        <v>582</v>
      </c>
      <c r="D1106" s="12" t="s">
        <v>161</v>
      </c>
      <c r="E1106" s="12" t="s">
        <v>51</v>
      </c>
      <c r="F1106" s="10">
        <v>41</v>
      </c>
      <c r="G1106" s="17" t="s">
        <v>299</v>
      </c>
      <c r="H1106" s="10" t="s">
        <v>8</v>
      </c>
      <c r="K1106" s="12" t="s">
        <v>237</v>
      </c>
      <c r="L1106" s="12">
        <v>45.130499999999998</v>
      </c>
      <c r="M1106" s="12">
        <v>2.1365599999999998</v>
      </c>
      <c r="N1106" s="11">
        <v>41429</v>
      </c>
      <c r="O1106" s="6" t="s">
        <v>17</v>
      </c>
      <c r="P1106" s="31">
        <v>144</v>
      </c>
      <c r="Q1106" s="12">
        <v>17</v>
      </c>
      <c r="R1106" s="15" t="s">
        <v>11</v>
      </c>
      <c r="S1106" s="48" t="s">
        <v>161</v>
      </c>
      <c r="T1106" s="53" t="s">
        <v>161</v>
      </c>
      <c r="U1106" s="12">
        <f t="shared" si="70"/>
        <v>144</v>
      </c>
      <c r="V1106" s="12">
        <f t="shared" si="71"/>
        <v>17</v>
      </c>
      <c r="W1106" s="12">
        <f t="shared" si="72"/>
        <v>0.4982698961937716</v>
      </c>
      <c r="X1106" s="12">
        <f t="shared" si="73"/>
        <v>3.4602076124567475E-3</v>
      </c>
      <c r="Y1106" s="12">
        <v>15.47</v>
      </c>
      <c r="AA1106" s="11"/>
      <c r="AB1106" s="31">
        <v>133390</v>
      </c>
      <c r="AC1106" s="12" t="s">
        <v>574</v>
      </c>
      <c r="AD1106" s="12" t="s">
        <v>299</v>
      </c>
      <c r="AE1106" s="12" t="s">
        <v>406</v>
      </c>
      <c r="AF1106" s="12" t="s">
        <v>408</v>
      </c>
      <c r="AG1106" s="12" t="s">
        <v>373</v>
      </c>
      <c r="AH1106" s="12" t="s">
        <v>374</v>
      </c>
      <c r="AI1106" s="12" t="s">
        <v>375</v>
      </c>
      <c r="AJ1106" s="12" t="s">
        <v>376</v>
      </c>
      <c r="AK1106" s="12" t="s">
        <v>368</v>
      </c>
      <c r="AL1106" s="12">
        <v>17</v>
      </c>
      <c r="AM1106" s="12" t="s">
        <v>377</v>
      </c>
      <c r="AN1106" s="12" t="s">
        <v>378</v>
      </c>
    </row>
    <row r="1107" spans="1:40" ht="15" customHeight="1" x14ac:dyDescent="0.25">
      <c r="A1107" s="12">
        <v>132770025</v>
      </c>
      <c r="B1107" s="15" t="s">
        <v>580</v>
      </c>
      <c r="C1107" s="12" t="s">
        <v>582</v>
      </c>
      <c r="D1107" s="12" t="s">
        <v>161</v>
      </c>
      <c r="E1107" s="12" t="s">
        <v>51</v>
      </c>
      <c r="F1107" s="10">
        <v>41</v>
      </c>
      <c r="G1107" s="17" t="s">
        <v>299</v>
      </c>
      <c r="H1107" s="10" t="s">
        <v>8</v>
      </c>
      <c r="K1107" s="12" t="s">
        <v>237</v>
      </c>
      <c r="L1107" s="12">
        <v>45.130499999999998</v>
      </c>
      <c r="M1107" s="12">
        <v>2.1365599999999998</v>
      </c>
      <c r="N1107" s="11">
        <v>41429</v>
      </c>
      <c r="O1107" s="6" t="s">
        <v>159</v>
      </c>
      <c r="P1107" s="31">
        <v>155</v>
      </c>
      <c r="Q1107" s="12">
        <v>18</v>
      </c>
      <c r="R1107" s="15" t="s">
        <v>11</v>
      </c>
      <c r="S1107" s="48" t="s">
        <v>161</v>
      </c>
      <c r="T1107" s="53" t="s">
        <v>161</v>
      </c>
      <c r="U1107" s="12">
        <f t="shared" si="70"/>
        <v>155</v>
      </c>
      <c r="V1107" s="12">
        <f t="shared" si="71"/>
        <v>18</v>
      </c>
      <c r="W1107" s="12">
        <f t="shared" si="72"/>
        <v>0.47839506172839508</v>
      </c>
      <c r="X1107" s="12">
        <f t="shared" si="73"/>
        <v>3.0864197530864196E-3</v>
      </c>
      <c r="Y1107" s="12">
        <v>15.47</v>
      </c>
      <c r="AA1107" s="11"/>
      <c r="AB1107" s="31">
        <v>133390</v>
      </c>
      <c r="AC1107" s="12" t="s">
        <v>574</v>
      </c>
      <c r="AD1107" s="12" t="s">
        <v>299</v>
      </c>
      <c r="AE1107" s="12" t="s">
        <v>406</v>
      </c>
      <c r="AF1107" s="12" t="s">
        <v>408</v>
      </c>
      <c r="AG1107" s="12" t="s">
        <v>373</v>
      </c>
      <c r="AH1107" s="12" t="s">
        <v>374</v>
      </c>
      <c r="AI1107" s="12" t="s">
        <v>375</v>
      </c>
      <c r="AJ1107" s="12" t="s">
        <v>376</v>
      </c>
      <c r="AK1107" s="12" t="s">
        <v>368</v>
      </c>
      <c r="AL1107" s="12">
        <v>17</v>
      </c>
      <c r="AM1107" s="12" t="s">
        <v>377</v>
      </c>
      <c r="AN1107" s="12" t="s">
        <v>378</v>
      </c>
    </row>
    <row r="1108" spans="1:40" ht="15" customHeight="1" x14ac:dyDescent="0.25">
      <c r="A1108" s="12">
        <v>132770025</v>
      </c>
      <c r="B1108" s="15" t="s">
        <v>580</v>
      </c>
      <c r="C1108" s="12" t="s">
        <v>582</v>
      </c>
      <c r="D1108" s="12" t="s">
        <v>161</v>
      </c>
      <c r="E1108" s="12" t="s">
        <v>51</v>
      </c>
      <c r="F1108" s="10">
        <v>41</v>
      </c>
      <c r="G1108" s="17" t="s">
        <v>299</v>
      </c>
      <c r="H1108" s="10" t="s">
        <v>8</v>
      </c>
      <c r="K1108" s="12" t="s">
        <v>237</v>
      </c>
      <c r="L1108" s="12">
        <v>45.130499999999998</v>
      </c>
      <c r="M1108" s="12">
        <v>2.1365599999999998</v>
      </c>
      <c r="N1108" s="11">
        <v>41429</v>
      </c>
      <c r="O1108" s="6" t="s">
        <v>15</v>
      </c>
      <c r="P1108" s="31">
        <v>164</v>
      </c>
      <c r="Q1108" s="12">
        <v>17</v>
      </c>
      <c r="R1108" s="15" t="s">
        <v>11</v>
      </c>
      <c r="S1108" s="48" t="s">
        <v>161</v>
      </c>
      <c r="T1108" s="53" t="s">
        <v>161</v>
      </c>
      <c r="U1108" s="12">
        <f t="shared" si="70"/>
        <v>164</v>
      </c>
      <c r="V1108" s="12">
        <f t="shared" si="71"/>
        <v>17</v>
      </c>
      <c r="W1108" s="12">
        <f t="shared" si="72"/>
        <v>0.56747404844290661</v>
      </c>
      <c r="X1108" s="12">
        <f t="shared" si="73"/>
        <v>3.4602076124567475E-3</v>
      </c>
      <c r="Y1108" s="12">
        <v>15.47</v>
      </c>
      <c r="AA1108" s="11"/>
      <c r="AB1108" s="31">
        <v>133390</v>
      </c>
      <c r="AC1108" s="12" t="s">
        <v>574</v>
      </c>
      <c r="AD1108" s="12" t="s">
        <v>299</v>
      </c>
      <c r="AE1108" s="12" t="s">
        <v>406</v>
      </c>
      <c r="AF1108" s="12" t="s">
        <v>408</v>
      </c>
      <c r="AG1108" s="12" t="s">
        <v>373</v>
      </c>
      <c r="AH1108" s="12" t="s">
        <v>374</v>
      </c>
      <c r="AI1108" s="12" t="s">
        <v>375</v>
      </c>
      <c r="AJ1108" s="12" t="s">
        <v>376</v>
      </c>
      <c r="AK1108" s="12" t="s">
        <v>368</v>
      </c>
      <c r="AL1108" s="12">
        <v>17</v>
      </c>
      <c r="AM1108" s="12" t="s">
        <v>377</v>
      </c>
      <c r="AN1108" s="12" t="s">
        <v>378</v>
      </c>
    </row>
    <row r="1109" spans="1:40" ht="15" customHeight="1" x14ac:dyDescent="0.25">
      <c r="A1109" s="12">
        <v>132770025</v>
      </c>
      <c r="B1109" s="15" t="s">
        <v>580</v>
      </c>
      <c r="C1109" s="12" t="s">
        <v>582</v>
      </c>
      <c r="D1109" s="12" t="s">
        <v>161</v>
      </c>
      <c r="E1109" s="12" t="s">
        <v>51</v>
      </c>
      <c r="F1109" s="10">
        <v>41</v>
      </c>
      <c r="G1109" s="17" t="s">
        <v>299</v>
      </c>
      <c r="H1109" s="10" t="s">
        <v>8</v>
      </c>
      <c r="K1109" s="12" t="s">
        <v>237</v>
      </c>
      <c r="L1109" s="12">
        <v>45.130499999999998</v>
      </c>
      <c r="M1109" s="12">
        <v>2.1365599999999998</v>
      </c>
      <c r="N1109" s="11">
        <v>41429</v>
      </c>
      <c r="O1109" s="6" t="s">
        <v>158</v>
      </c>
      <c r="P1109" s="31">
        <v>170</v>
      </c>
      <c r="Q1109" s="54" t="s">
        <v>161</v>
      </c>
      <c r="R1109" s="15" t="s">
        <v>11</v>
      </c>
      <c r="S1109" s="16" t="s">
        <v>601</v>
      </c>
      <c r="T1109" s="53" t="s">
        <v>161</v>
      </c>
      <c r="U1109" s="12">
        <f t="shared" si="70"/>
        <v>170</v>
      </c>
      <c r="V1109" s="12">
        <f t="shared" si="71"/>
        <v>85</v>
      </c>
      <c r="W1109" s="12">
        <f t="shared" si="72"/>
        <v>2.3529411764705882E-2</v>
      </c>
      <c r="X1109" s="12">
        <f t="shared" si="73"/>
        <v>1.3840830449826991E-4</v>
      </c>
      <c r="Y1109" s="12">
        <v>15.47</v>
      </c>
      <c r="AA1109" s="11"/>
      <c r="AB1109" s="31">
        <v>133390</v>
      </c>
      <c r="AC1109" s="12" t="s">
        <v>574</v>
      </c>
      <c r="AD1109" s="12" t="s">
        <v>299</v>
      </c>
      <c r="AE1109" s="12" t="s">
        <v>406</v>
      </c>
      <c r="AF1109" s="12" t="s">
        <v>408</v>
      </c>
      <c r="AG1109" s="12" t="s">
        <v>373</v>
      </c>
      <c r="AH1109" s="12" t="s">
        <v>374</v>
      </c>
      <c r="AI1109" s="12" t="s">
        <v>375</v>
      </c>
      <c r="AJ1109" s="12" t="s">
        <v>376</v>
      </c>
      <c r="AK1109" s="12" t="s">
        <v>368</v>
      </c>
      <c r="AL1109" s="12">
        <v>17</v>
      </c>
      <c r="AM1109" s="12" t="s">
        <v>377</v>
      </c>
      <c r="AN1109" s="12" t="s">
        <v>378</v>
      </c>
    </row>
    <row r="1110" spans="1:40" ht="15" customHeight="1" x14ac:dyDescent="0.25">
      <c r="A1110" s="12">
        <v>132770025</v>
      </c>
      <c r="B1110" s="15" t="s">
        <v>580</v>
      </c>
      <c r="C1110" s="12" t="s">
        <v>582</v>
      </c>
      <c r="D1110" s="12" t="s">
        <v>161</v>
      </c>
      <c r="E1110" s="12" t="s">
        <v>51</v>
      </c>
      <c r="F1110" s="10">
        <v>41</v>
      </c>
      <c r="G1110" s="17" t="s">
        <v>299</v>
      </c>
      <c r="H1110" s="10" t="s">
        <v>8</v>
      </c>
      <c r="K1110" s="12" t="s">
        <v>237</v>
      </c>
      <c r="L1110" s="12">
        <v>45.130499999999998</v>
      </c>
      <c r="M1110" s="12">
        <v>2.1365599999999998</v>
      </c>
      <c r="N1110" s="11">
        <v>41429</v>
      </c>
      <c r="O1110" s="6" t="s">
        <v>16</v>
      </c>
      <c r="P1110" s="31">
        <v>400</v>
      </c>
      <c r="Q1110" s="54" t="s">
        <v>161</v>
      </c>
      <c r="R1110" s="15" t="s">
        <v>11</v>
      </c>
      <c r="S1110" s="16" t="s">
        <v>601</v>
      </c>
      <c r="T1110" s="53" t="s">
        <v>161</v>
      </c>
      <c r="U1110" s="12">
        <f t="shared" si="70"/>
        <v>400</v>
      </c>
      <c r="V1110" s="12">
        <f t="shared" si="71"/>
        <v>200</v>
      </c>
      <c r="W1110" s="12">
        <f t="shared" si="72"/>
        <v>0.01</v>
      </c>
      <c r="X1110" s="12">
        <f t="shared" si="73"/>
        <v>2.5000000000000001E-5</v>
      </c>
      <c r="Y1110" s="12">
        <v>15.47</v>
      </c>
      <c r="AA1110" s="11"/>
      <c r="AB1110" s="31">
        <v>133390</v>
      </c>
      <c r="AC1110" s="12" t="s">
        <v>574</v>
      </c>
      <c r="AD1110" s="12" t="s">
        <v>299</v>
      </c>
      <c r="AE1110" s="12" t="s">
        <v>406</v>
      </c>
      <c r="AF1110" s="12" t="s">
        <v>408</v>
      </c>
      <c r="AG1110" s="12" t="s">
        <v>373</v>
      </c>
      <c r="AH1110" s="12" t="s">
        <v>374</v>
      </c>
      <c r="AI1110" s="12" t="s">
        <v>375</v>
      </c>
      <c r="AJ1110" s="12" t="s">
        <v>376</v>
      </c>
      <c r="AK1110" s="12" t="s">
        <v>368</v>
      </c>
      <c r="AL1110" s="12">
        <v>17</v>
      </c>
      <c r="AM1110" s="12" t="s">
        <v>377</v>
      </c>
      <c r="AN1110" s="12" t="s">
        <v>378</v>
      </c>
    </row>
    <row r="1111" spans="1:40" ht="15" customHeight="1" x14ac:dyDescent="0.25">
      <c r="A1111" s="12">
        <v>132770025</v>
      </c>
      <c r="B1111" s="15" t="s">
        <v>580</v>
      </c>
      <c r="C1111" s="12" t="s">
        <v>582</v>
      </c>
      <c r="D1111" s="12" t="s">
        <v>161</v>
      </c>
      <c r="E1111" s="12" t="s">
        <v>51</v>
      </c>
      <c r="F1111" s="10">
        <v>41</v>
      </c>
      <c r="G1111" s="17" t="s">
        <v>299</v>
      </c>
      <c r="H1111" s="10" t="s">
        <v>8</v>
      </c>
      <c r="K1111" s="12" t="s">
        <v>237</v>
      </c>
      <c r="L1111" s="12">
        <v>45.130499999999998</v>
      </c>
      <c r="M1111" s="12">
        <v>2.1365599999999998</v>
      </c>
      <c r="N1111" s="11">
        <v>41429</v>
      </c>
      <c r="O1111" s="6" t="s">
        <v>10</v>
      </c>
      <c r="P1111" s="31">
        <v>790</v>
      </c>
      <c r="Q1111" s="12">
        <v>90</v>
      </c>
      <c r="R1111" s="15" t="s">
        <v>11</v>
      </c>
      <c r="S1111" s="48" t="s">
        <v>161</v>
      </c>
      <c r="T1111" s="53" t="s">
        <v>161</v>
      </c>
      <c r="U1111" s="12">
        <f t="shared" si="70"/>
        <v>790</v>
      </c>
      <c r="V1111" s="12">
        <f t="shared" si="71"/>
        <v>90</v>
      </c>
      <c r="W1111" s="12">
        <f t="shared" si="72"/>
        <v>9.7530864197530862E-2</v>
      </c>
      <c r="X1111" s="12">
        <f t="shared" si="73"/>
        <v>1.2345679012345679E-4</v>
      </c>
      <c r="Y1111" s="12">
        <v>15.47</v>
      </c>
      <c r="AA1111" s="11"/>
      <c r="AB1111" s="31">
        <v>133390</v>
      </c>
      <c r="AC1111" s="12" t="s">
        <v>574</v>
      </c>
      <c r="AD1111" s="12" t="s">
        <v>299</v>
      </c>
      <c r="AE1111" s="12" t="s">
        <v>406</v>
      </c>
      <c r="AF1111" s="12" t="s">
        <v>408</v>
      </c>
      <c r="AG1111" s="12" t="s">
        <v>373</v>
      </c>
      <c r="AH1111" s="12" t="s">
        <v>374</v>
      </c>
      <c r="AI1111" s="12" t="s">
        <v>375</v>
      </c>
      <c r="AJ1111" s="12" t="s">
        <v>376</v>
      </c>
      <c r="AK1111" s="12" t="s">
        <v>368</v>
      </c>
      <c r="AL1111" s="12">
        <v>17</v>
      </c>
      <c r="AM1111" s="12" t="s">
        <v>377</v>
      </c>
      <c r="AN1111" s="12" t="s">
        <v>378</v>
      </c>
    </row>
    <row r="1112" spans="1:40" ht="15" customHeight="1" x14ac:dyDescent="0.25">
      <c r="A1112" s="12">
        <v>132770025</v>
      </c>
      <c r="B1112" s="15" t="s">
        <v>580</v>
      </c>
      <c r="C1112" s="12" t="s">
        <v>582</v>
      </c>
      <c r="D1112" s="12" t="s">
        <v>161</v>
      </c>
      <c r="E1112" s="12" t="s">
        <v>51</v>
      </c>
      <c r="F1112" s="10">
        <v>41</v>
      </c>
      <c r="G1112" s="17" t="s">
        <v>299</v>
      </c>
      <c r="H1112" s="10" t="s">
        <v>8</v>
      </c>
      <c r="K1112" s="12" t="s">
        <v>237</v>
      </c>
      <c r="L1112" s="12">
        <v>45.130499999999998</v>
      </c>
      <c r="M1112" s="12">
        <v>2.1365599999999998</v>
      </c>
      <c r="N1112" s="11">
        <v>41429</v>
      </c>
      <c r="O1112" s="6" t="s">
        <v>28</v>
      </c>
      <c r="P1112" s="31">
        <v>1000</v>
      </c>
      <c r="Q1112" s="54" t="s">
        <v>161</v>
      </c>
      <c r="R1112" s="15" t="s">
        <v>11</v>
      </c>
      <c r="S1112" s="16" t="s">
        <v>601</v>
      </c>
      <c r="T1112" s="53" t="s">
        <v>161</v>
      </c>
      <c r="U1112" s="12">
        <f t="shared" si="70"/>
        <v>1000</v>
      </c>
      <c r="V1112" s="12">
        <f t="shared" si="71"/>
        <v>500</v>
      </c>
      <c r="W1112" s="12">
        <f t="shared" si="72"/>
        <v>4.0000000000000001E-3</v>
      </c>
      <c r="X1112" s="12">
        <f t="shared" si="73"/>
        <v>3.9999999999999998E-6</v>
      </c>
      <c r="Y1112" s="12">
        <v>15.47</v>
      </c>
      <c r="AA1112" s="11"/>
      <c r="AB1112" s="31">
        <v>133390</v>
      </c>
      <c r="AC1112" s="12" t="s">
        <v>574</v>
      </c>
      <c r="AD1112" s="12" t="s">
        <v>299</v>
      </c>
      <c r="AE1112" s="12" t="s">
        <v>406</v>
      </c>
      <c r="AF1112" s="12" t="s">
        <v>408</v>
      </c>
      <c r="AG1112" s="12" t="s">
        <v>373</v>
      </c>
      <c r="AH1112" s="12" t="s">
        <v>374</v>
      </c>
      <c r="AI1112" s="12" t="s">
        <v>375</v>
      </c>
      <c r="AJ1112" s="12" t="s">
        <v>376</v>
      </c>
      <c r="AK1112" s="12" t="s">
        <v>368</v>
      </c>
      <c r="AL1112" s="12">
        <v>17</v>
      </c>
      <c r="AM1112" s="12" t="s">
        <v>377</v>
      </c>
      <c r="AN1112" s="12" t="s">
        <v>378</v>
      </c>
    </row>
    <row r="1113" spans="1:40" ht="15" customHeight="1" x14ac:dyDescent="0.25">
      <c r="A1113" s="12">
        <v>132770025</v>
      </c>
      <c r="B1113" s="15" t="s">
        <v>580</v>
      </c>
      <c r="C1113" s="12" t="s">
        <v>582</v>
      </c>
      <c r="D1113" s="12" t="s">
        <v>161</v>
      </c>
      <c r="E1113" s="12" t="s">
        <v>51</v>
      </c>
      <c r="F1113" s="10">
        <v>41</v>
      </c>
      <c r="G1113" s="17" t="s">
        <v>299</v>
      </c>
      <c r="H1113" s="10" t="s">
        <v>8</v>
      </c>
      <c r="K1113" s="12" t="s">
        <v>237</v>
      </c>
      <c r="L1113" s="12">
        <v>45.130499999999998</v>
      </c>
      <c r="M1113" s="12">
        <v>2.1365599999999998</v>
      </c>
      <c r="N1113" s="11">
        <v>41429</v>
      </c>
      <c r="O1113" s="6" t="s">
        <v>167</v>
      </c>
      <c r="P1113" s="29">
        <v>2.0466899999999999</v>
      </c>
      <c r="Q1113" s="54" t="s">
        <v>161</v>
      </c>
      <c r="R1113" s="12" t="s">
        <v>148</v>
      </c>
      <c r="S1113" s="16" t="s">
        <v>601</v>
      </c>
      <c r="T1113" s="53" t="s">
        <v>161</v>
      </c>
      <c r="U1113" s="12">
        <f t="shared" si="70"/>
        <v>2.0466899999999999</v>
      </c>
      <c r="V1113" s="12">
        <f t="shared" si="71"/>
        <v>1.0233449999999999</v>
      </c>
      <c r="W1113" s="12">
        <f t="shared" si="72"/>
        <v>1.9543751129873113</v>
      </c>
      <c r="X1113" s="12">
        <f t="shared" si="73"/>
        <v>0.95489552056604143</v>
      </c>
      <c r="AA1113" s="12"/>
      <c r="AC1113" s="12" t="s">
        <v>183</v>
      </c>
      <c r="AD1113" s="12" t="s">
        <v>299</v>
      </c>
      <c r="AE1113" s="12" t="s">
        <v>406</v>
      </c>
      <c r="AF1113" s="12" t="s">
        <v>408</v>
      </c>
      <c r="AG1113" s="12" t="s">
        <v>373</v>
      </c>
      <c r="AH1113" s="12" t="s">
        <v>374</v>
      </c>
      <c r="AI1113" s="12" t="s">
        <v>375</v>
      </c>
      <c r="AJ1113" s="12" t="s">
        <v>376</v>
      </c>
      <c r="AK1113" s="12" t="s">
        <v>368</v>
      </c>
      <c r="AL1113" s="12">
        <v>17</v>
      </c>
      <c r="AM1113" s="12" t="s">
        <v>377</v>
      </c>
      <c r="AN1113" s="12" t="s">
        <v>378</v>
      </c>
    </row>
    <row r="1114" spans="1:40" ht="15" customHeight="1" x14ac:dyDescent="0.25">
      <c r="A1114" s="12">
        <v>132770025</v>
      </c>
      <c r="B1114" s="15" t="s">
        <v>580</v>
      </c>
      <c r="C1114" s="12" t="s">
        <v>582</v>
      </c>
      <c r="D1114" s="12" t="s">
        <v>161</v>
      </c>
      <c r="E1114" s="12" t="s">
        <v>51</v>
      </c>
      <c r="F1114" s="10">
        <v>41</v>
      </c>
      <c r="G1114" s="17" t="s">
        <v>299</v>
      </c>
      <c r="H1114" s="10" t="s">
        <v>8</v>
      </c>
      <c r="K1114" s="12" t="s">
        <v>237</v>
      </c>
      <c r="L1114" s="12">
        <v>45.130499999999998</v>
      </c>
      <c r="M1114" s="12">
        <v>2.1365599999999998</v>
      </c>
      <c r="N1114" s="11">
        <v>41429</v>
      </c>
      <c r="O1114" s="6" t="s">
        <v>12</v>
      </c>
      <c r="P1114" s="29">
        <v>2.4290000000000003</v>
      </c>
      <c r="Q1114" s="12">
        <v>1.0298959999999999</v>
      </c>
      <c r="R1114" s="12" t="s">
        <v>11</v>
      </c>
      <c r="S1114" s="48" t="s">
        <v>161</v>
      </c>
      <c r="T1114" s="53" t="s">
        <v>161</v>
      </c>
      <c r="U1114" s="12">
        <f t="shared" si="70"/>
        <v>2.4290000000000003</v>
      </c>
      <c r="V1114" s="12">
        <f t="shared" si="71"/>
        <v>1.0298959999999999</v>
      </c>
      <c r="W1114" s="12">
        <f t="shared" si="72"/>
        <v>2.290027892173323</v>
      </c>
      <c r="X1114" s="12">
        <f t="shared" si="73"/>
        <v>0.94278628743240944</v>
      </c>
      <c r="AA1114" s="12"/>
      <c r="AC1114" s="12" t="s">
        <v>179</v>
      </c>
      <c r="AD1114" s="12" t="s">
        <v>299</v>
      </c>
      <c r="AE1114" s="12" t="s">
        <v>406</v>
      </c>
      <c r="AF1114" s="12" t="s">
        <v>408</v>
      </c>
      <c r="AG1114" s="12" t="s">
        <v>373</v>
      </c>
      <c r="AH1114" s="12" t="s">
        <v>374</v>
      </c>
      <c r="AI1114" s="12" t="s">
        <v>375</v>
      </c>
      <c r="AJ1114" s="12" t="s">
        <v>376</v>
      </c>
      <c r="AK1114" s="12" t="s">
        <v>368</v>
      </c>
      <c r="AL1114" s="12">
        <v>17</v>
      </c>
      <c r="AM1114" s="12" t="s">
        <v>377</v>
      </c>
      <c r="AN1114" s="12" t="s">
        <v>378</v>
      </c>
    </row>
    <row r="1115" spans="1:40" ht="15" customHeight="1" x14ac:dyDescent="0.25">
      <c r="A1115" s="12">
        <v>132770025</v>
      </c>
      <c r="B1115" s="15" t="s">
        <v>580</v>
      </c>
      <c r="C1115" s="12" t="s">
        <v>582</v>
      </c>
      <c r="D1115" s="12" t="s">
        <v>161</v>
      </c>
      <c r="E1115" s="12" t="s">
        <v>51</v>
      </c>
      <c r="F1115" s="10">
        <v>41</v>
      </c>
      <c r="G1115" s="17" t="s">
        <v>299</v>
      </c>
      <c r="H1115" s="10" t="s">
        <v>8</v>
      </c>
      <c r="K1115" s="12" t="s">
        <v>237</v>
      </c>
      <c r="L1115" s="12">
        <v>45.130499999999998</v>
      </c>
      <c r="M1115" s="12">
        <v>2.1365599999999998</v>
      </c>
      <c r="N1115" s="11">
        <v>41429</v>
      </c>
      <c r="O1115" s="6" t="s">
        <v>57</v>
      </c>
      <c r="P1115" s="29">
        <v>3.58</v>
      </c>
      <c r="Q1115" s="54" t="s">
        <v>161</v>
      </c>
      <c r="R1115" s="12" t="s">
        <v>11</v>
      </c>
      <c r="S1115" s="16" t="s">
        <v>601</v>
      </c>
      <c r="T1115" s="53" t="s">
        <v>161</v>
      </c>
      <c r="U1115" s="12">
        <f t="shared" si="70"/>
        <v>3.58</v>
      </c>
      <c r="V1115" s="12">
        <f t="shared" si="71"/>
        <v>1.79</v>
      </c>
      <c r="W1115" s="12">
        <f t="shared" si="72"/>
        <v>1.1173184357541899</v>
      </c>
      <c r="X1115" s="12">
        <f t="shared" si="73"/>
        <v>0.3121001217190475</v>
      </c>
      <c r="AA1115" s="12"/>
      <c r="AC1115" s="12" t="s">
        <v>179</v>
      </c>
      <c r="AD1115" s="12" t="s">
        <v>299</v>
      </c>
      <c r="AE1115" s="12" t="s">
        <v>406</v>
      </c>
      <c r="AF1115" s="12" t="s">
        <v>408</v>
      </c>
      <c r="AG1115" s="12" t="s">
        <v>373</v>
      </c>
      <c r="AH1115" s="12" t="s">
        <v>374</v>
      </c>
      <c r="AI1115" s="12" t="s">
        <v>375</v>
      </c>
      <c r="AJ1115" s="12" t="s">
        <v>376</v>
      </c>
      <c r="AK1115" s="12" t="s">
        <v>368</v>
      </c>
      <c r="AL1115" s="12">
        <v>17</v>
      </c>
      <c r="AM1115" s="12" t="s">
        <v>377</v>
      </c>
      <c r="AN1115" s="12" t="s">
        <v>378</v>
      </c>
    </row>
    <row r="1116" spans="1:40" ht="15" customHeight="1" x14ac:dyDescent="0.25">
      <c r="A1116" s="12">
        <v>132770025</v>
      </c>
      <c r="B1116" s="15" t="s">
        <v>580</v>
      </c>
      <c r="C1116" s="12" t="s">
        <v>582</v>
      </c>
      <c r="D1116" s="12" t="s">
        <v>161</v>
      </c>
      <c r="E1116" s="12" t="s">
        <v>51</v>
      </c>
      <c r="F1116" s="10">
        <v>41</v>
      </c>
      <c r="G1116" s="17" t="s">
        <v>299</v>
      </c>
      <c r="H1116" s="10" t="s">
        <v>8</v>
      </c>
      <c r="K1116" s="12" t="s">
        <v>237</v>
      </c>
      <c r="L1116" s="12">
        <v>45.130499999999998</v>
      </c>
      <c r="M1116" s="12">
        <v>2.1365599999999998</v>
      </c>
      <c r="N1116" s="11">
        <v>41429</v>
      </c>
      <c r="O1116" s="6" t="s">
        <v>61</v>
      </c>
      <c r="P1116" s="29">
        <v>4.0999999999999996</v>
      </c>
      <c r="Q1116" s="54" t="s">
        <v>161</v>
      </c>
      <c r="R1116" s="12" t="s">
        <v>11</v>
      </c>
      <c r="S1116" s="16" t="s">
        <v>601</v>
      </c>
      <c r="T1116" s="53" t="s">
        <v>161</v>
      </c>
      <c r="U1116" s="12">
        <f t="shared" si="70"/>
        <v>4.0999999999999996</v>
      </c>
      <c r="V1116" s="12">
        <f t="shared" si="71"/>
        <v>2.0499999999999998</v>
      </c>
      <c r="W1116" s="12">
        <f t="shared" si="72"/>
        <v>0.97560975609756095</v>
      </c>
      <c r="X1116" s="12">
        <f t="shared" si="73"/>
        <v>0.23795359904818561</v>
      </c>
      <c r="AA1116" s="12"/>
      <c r="AC1116" s="12" t="s">
        <v>179</v>
      </c>
      <c r="AD1116" s="12" t="s">
        <v>299</v>
      </c>
      <c r="AE1116" s="12" t="s">
        <v>406</v>
      </c>
      <c r="AF1116" s="12" t="s">
        <v>408</v>
      </c>
      <c r="AG1116" s="12" t="s">
        <v>373</v>
      </c>
      <c r="AH1116" s="12" t="s">
        <v>374</v>
      </c>
      <c r="AI1116" s="12" t="s">
        <v>375</v>
      </c>
      <c r="AJ1116" s="12" t="s">
        <v>376</v>
      </c>
      <c r="AK1116" s="12" t="s">
        <v>368</v>
      </c>
      <c r="AL1116" s="12">
        <v>17</v>
      </c>
      <c r="AM1116" s="12" t="s">
        <v>377</v>
      </c>
      <c r="AN1116" s="12" t="s">
        <v>378</v>
      </c>
    </row>
    <row r="1117" spans="1:40" ht="15" customHeight="1" x14ac:dyDescent="0.25">
      <c r="A1117" s="12">
        <v>132770025</v>
      </c>
      <c r="B1117" s="15" t="s">
        <v>580</v>
      </c>
      <c r="C1117" s="12" t="s">
        <v>582</v>
      </c>
      <c r="D1117" s="12" t="s">
        <v>161</v>
      </c>
      <c r="E1117" s="12" t="s">
        <v>51</v>
      </c>
      <c r="F1117" s="10">
        <v>41</v>
      </c>
      <c r="G1117" s="17" t="s">
        <v>299</v>
      </c>
      <c r="H1117" s="10" t="s">
        <v>8</v>
      </c>
      <c r="K1117" s="12" t="s">
        <v>237</v>
      </c>
      <c r="L1117" s="12">
        <v>45.130499999999998</v>
      </c>
      <c r="M1117" s="12">
        <v>2.1365599999999998</v>
      </c>
      <c r="N1117" s="11">
        <v>41429</v>
      </c>
      <c r="O1117" s="6" t="s">
        <v>21</v>
      </c>
      <c r="P1117" s="29">
        <v>4.63</v>
      </c>
      <c r="Q1117" s="54" t="s">
        <v>161</v>
      </c>
      <c r="R1117" s="12" t="s">
        <v>11</v>
      </c>
      <c r="S1117" s="16" t="s">
        <v>601</v>
      </c>
      <c r="T1117" s="53" t="s">
        <v>161</v>
      </c>
      <c r="U1117" s="12">
        <f t="shared" si="70"/>
        <v>4.63</v>
      </c>
      <c r="V1117" s="12">
        <f t="shared" si="71"/>
        <v>2.3149999999999999</v>
      </c>
      <c r="W1117" s="12">
        <f t="shared" si="72"/>
        <v>0.86393088552915775</v>
      </c>
      <c r="X1117" s="12">
        <f t="shared" si="73"/>
        <v>0.18659414374279865</v>
      </c>
      <c r="AA1117" s="12"/>
      <c r="AC1117" s="12" t="s">
        <v>179</v>
      </c>
      <c r="AD1117" s="12" t="s">
        <v>299</v>
      </c>
      <c r="AE1117" s="12" t="s">
        <v>406</v>
      </c>
      <c r="AF1117" s="12" t="s">
        <v>408</v>
      </c>
      <c r="AG1117" s="12" t="s">
        <v>373</v>
      </c>
      <c r="AH1117" s="12" t="s">
        <v>374</v>
      </c>
      <c r="AI1117" s="12" t="s">
        <v>375</v>
      </c>
      <c r="AJ1117" s="12" t="s">
        <v>376</v>
      </c>
      <c r="AK1117" s="12" t="s">
        <v>368</v>
      </c>
      <c r="AL1117" s="12">
        <v>17</v>
      </c>
      <c r="AM1117" s="12" t="s">
        <v>377</v>
      </c>
      <c r="AN1117" s="12" t="s">
        <v>378</v>
      </c>
    </row>
    <row r="1118" spans="1:40" ht="15" customHeight="1" x14ac:dyDescent="0.25">
      <c r="A1118" s="12">
        <v>132770025</v>
      </c>
      <c r="B1118" s="15" t="s">
        <v>580</v>
      </c>
      <c r="C1118" s="12" t="s">
        <v>582</v>
      </c>
      <c r="D1118" s="12" t="s">
        <v>161</v>
      </c>
      <c r="E1118" s="12" t="s">
        <v>51</v>
      </c>
      <c r="F1118" s="10">
        <v>41</v>
      </c>
      <c r="G1118" s="17" t="s">
        <v>299</v>
      </c>
      <c r="H1118" s="10" t="s">
        <v>8</v>
      </c>
      <c r="K1118" s="12" t="s">
        <v>237</v>
      </c>
      <c r="L1118" s="12">
        <v>45.130499999999998</v>
      </c>
      <c r="M1118" s="12">
        <v>2.1365599999999998</v>
      </c>
      <c r="N1118" s="11">
        <v>41429</v>
      </c>
      <c r="O1118" s="6" t="s">
        <v>55</v>
      </c>
      <c r="P1118" s="29">
        <v>4.67</v>
      </c>
      <c r="Q1118" s="54" t="s">
        <v>161</v>
      </c>
      <c r="R1118" s="12" t="s">
        <v>11</v>
      </c>
      <c r="S1118" s="16" t="s">
        <v>601</v>
      </c>
      <c r="T1118" s="53" t="s">
        <v>161</v>
      </c>
      <c r="U1118" s="12">
        <f t="shared" si="70"/>
        <v>4.67</v>
      </c>
      <c r="V1118" s="12">
        <f t="shared" si="71"/>
        <v>2.335</v>
      </c>
      <c r="W1118" s="12">
        <f t="shared" si="72"/>
        <v>0.85653104925053536</v>
      </c>
      <c r="X1118" s="12">
        <f t="shared" si="73"/>
        <v>0.18341135958255578</v>
      </c>
      <c r="AA1118" s="12"/>
      <c r="AC1118" s="12" t="s">
        <v>179</v>
      </c>
      <c r="AD1118" s="12" t="s">
        <v>299</v>
      </c>
      <c r="AE1118" s="12" t="s">
        <v>406</v>
      </c>
      <c r="AF1118" s="12" t="s">
        <v>408</v>
      </c>
      <c r="AG1118" s="12" t="s">
        <v>373</v>
      </c>
      <c r="AH1118" s="12" t="s">
        <v>374</v>
      </c>
      <c r="AI1118" s="12" t="s">
        <v>375</v>
      </c>
      <c r="AJ1118" s="12" t="s">
        <v>376</v>
      </c>
      <c r="AK1118" s="12" t="s">
        <v>368</v>
      </c>
      <c r="AL1118" s="12">
        <v>17</v>
      </c>
      <c r="AM1118" s="12" t="s">
        <v>377</v>
      </c>
      <c r="AN1118" s="12" t="s">
        <v>378</v>
      </c>
    </row>
    <row r="1119" spans="1:40" ht="15" customHeight="1" x14ac:dyDescent="0.25">
      <c r="A1119" s="12">
        <v>132770025</v>
      </c>
      <c r="B1119" s="15" t="s">
        <v>580</v>
      </c>
      <c r="C1119" s="12" t="s">
        <v>582</v>
      </c>
      <c r="D1119" s="12" t="s">
        <v>161</v>
      </c>
      <c r="E1119" s="12" t="s">
        <v>51</v>
      </c>
      <c r="F1119" s="10">
        <v>41</v>
      </c>
      <c r="G1119" s="17" t="s">
        <v>299</v>
      </c>
      <c r="H1119" s="10" t="s">
        <v>8</v>
      </c>
      <c r="K1119" s="12" t="s">
        <v>237</v>
      </c>
      <c r="L1119" s="12">
        <v>45.130499999999998</v>
      </c>
      <c r="M1119" s="12">
        <v>2.1365599999999998</v>
      </c>
      <c r="N1119" s="11">
        <v>41429</v>
      </c>
      <c r="O1119" s="6" t="s">
        <v>62</v>
      </c>
      <c r="P1119" s="29">
        <v>5.19</v>
      </c>
      <c r="Q1119" s="54" t="s">
        <v>161</v>
      </c>
      <c r="R1119" s="12" t="s">
        <v>11</v>
      </c>
      <c r="S1119" s="16" t="s">
        <v>601</v>
      </c>
      <c r="T1119" s="53" t="s">
        <v>161</v>
      </c>
      <c r="U1119" s="12">
        <f t="shared" si="70"/>
        <v>5.19</v>
      </c>
      <c r="V1119" s="12">
        <f t="shared" si="71"/>
        <v>2.5950000000000002</v>
      </c>
      <c r="W1119" s="12">
        <f t="shared" si="72"/>
        <v>0.77071290944123305</v>
      </c>
      <c r="X1119" s="12">
        <f t="shared" si="73"/>
        <v>0.1484995971948426</v>
      </c>
      <c r="AA1119" s="12"/>
      <c r="AC1119" s="12" t="s">
        <v>179</v>
      </c>
      <c r="AD1119" s="12" t="s">
        <v>299</v>
      </c>
      <c r="AE1119" s="12" t="s">
        <v>406</v>
      </c>
      <c r="AF1119" s="12" t="s">
        <v>408</v>
      </c>
      <c r="AG1119" s="12" t="s">
        <v>373</v>
      </c>
      <c r="AH1119" s="12" t="s">
        <v>374</v>
      </c>
      <c r="AI1119" s="12" t="s">
        <v>375</v>
      </c>
      <c r="AJ1119" s="12" t="s">
        <v>376</v>
      </c>
      <c r="AK1119" s="12" t="s">
        <v>368</v>
      </c>
      <c r="AL1119" s="12">
        <v>17</v>
      </c>
      <c r="AM1119" s="12" t="s">
        <v>377</v>
      </c>
      <c r="AN1119" s="12" t="s">
        <v>378</v>
      </c>
    </row>
    <row r="1120" spans="1:40" ht="15" customHeight="1" x14ac:dyDescent="0.25">
      <c r="A1120" s="12">
        <v>132770025</v>
      </c>
      <c r="B1120" s="15" t="s">
        <v>580</v>
      </c>
      <c r="C1120" s="12" t="s">
        <v>582</v>
      </c>
      <c r="D1120" s="12" t="s">
        <v>161</v>
      </c>
      <c r="E1120" s="12" t="s">
        <v>51</v>
      </c>
      <c r="F1120" s="10">
        <v>41</v>
      </c>
      <c r="G1120" s="17" t="s">
        <v>299</v>
      </c>
      <c r="H1120" s="10" t="s">
        <v>8</v>
      </c>
      <c r="K1120" s="12" t="s">
        <v>237</v>
      </c>
      <c r="L1120" s="12">
        <v>45.130499999999998</v>
      </c>
      <c r="M1120" s="12">
        <v>2.1365599999999998</v>
      </c>
      <c r="N1120" s="11">
        <v>41429</v>
      </c>
      <c r="O1120" s="6" t="s">
        <v>56</v>
      </c>
      <c r="P1120" s="29">
        <v>5.48</v>
      </c>
      <c r="Q1120" s="54" t="s">
        <v>161</v>
      </c>
      <c r="R1120" s="12" t="s">
        <v>11</v>
      </c>
      <c r="S1120" s="16" t="s">
        <v>601</v>
      </c>
      <c r="T1120" s="53" t="s">
        <v>161</v>
      </c>
      <c r="U1120" s="12">
        <f t="shared" si="70"/>
        <v>5.48</v>
      </c>
      <c r="V1120" s="12">
        <f t="shared" si="71"/>
        <v>2.74</v>
      </c>
      <c r="W1120" s="12">
        <f t="shared" si="72"/>
        <v>0.72992700729927007</v>
      </c>
      <c r="X1120" s="12">
        <f t="shared" si="73"/>
        <v>0.13319835899621715</v>
      </c>
      <c r="AA1120" s="12"/>
      <c r="AC1120" s="12" t="s">
        <v>179</v>
      </c>
      <c r="AD1120" s="12" t="s">
        <v>299</v>
      </c>
      <c r="AE1120" s="12" t="s">
        <v>406</v>
      </c>
      <c r="AF1120" s="12" t="s">
        <v>408</v>
      </c>
      <c r="AG1120" s="12" t="s">
        <v>373</v>
      </c>
      <c r="AH1120" s="12" t="s">
        <v>374</v>
      </c>
      <c r="AI1120" s="12" t="s">
        <v>375</v>
      </c>
      <c r="AJ1120" s="12" t="s">
        <v>376</v>
      </c>
      <c r="AK1120" s="12" t="s">
        <v>368</v>
      </c>
      <c r="AL1120" s="12">
        <v>17</v>
      </c>
      <c r="AM1120" s="12" t="s">
        <v>377</v>
      </c>
      <c r="AN1120" s="12" t="s">
        <v>378</v>
      </c>
    </row>
    <row r="1121" spans="1:40" ht="15" customHeight="1" x14ac:dyDescent="0.25">
      <c r="A1121" s="12">
        <v>132770025</v>
      </c>
      <c r="B1121" s="15" t="s">
        <v>580</v>
      </c>
      <c r="C1121" s="12" t="s">
        <v>582</v>
      </c>
      <c r="D1121" s="12" t="s">
        <v>161</v>
      </c>
      <c r="E1121" s="12" t="s">
        <v>51</v>
      </c>
      <c r="F1121" s="10">
        <v>41</v>
      </c>
      <c r="G1121" s="17" t="s">
        <v>299</v>
      </c>
      <c r="H1121" s="10" t="s">
        <v>8</v>
      </c>
      <c r="K1121" s="12" t="s">
        <v>237</v>
      </c>
      <c r="L1121" s="12">
        <v>45.130499999999998</v>
      </c>
      <c r="M1121" s="12">
        <v>2.1365599999999998</v>
      </c>
      <c r="N1121" s="11">
        <v>41429</v>
      </c>
      <c r="O1121" s="6" t="s">
        <v>19</v>
      </c>
      <c r="P1121" s="29">
        <v>10.5</v>
      </c>
      <c r="Q1121" s="12">
        <v>4.5171000000000001</v>
      </c>
      <c r="R1121" s="12" t="s">
        <v>11</v>
      </c>
      <c r="S1121" s="48" t="s">
        <v>161</v>
      </c>
      <c r="T1121" s="53" t="s">
        <v>161</v>
      </c>
      <c r="U1121" s="12">
        <f t="shared" si="70"/>
        <v>10.5</v>
      </c>
      <c r="V1121" s="12">
        <f t="shared" si="71"/>
        <v>4.5171000000000001</v>
      </c>
      <c r="W1121" s="12">
        <f t="shared" si="72"/>
        <v>0.51460012672954403</v>
      </c>
      <c r="X1121" s="12">
        <f t="shared" si="73"/>
        <v>4.9009535879004189E-2</v>
      </c>
      <c r="AA1121" s="12"/>
      <c r="AC1121" s="12" t="s">
        <v>179</v>
      </c>
      <c r="AD1121" s="12" t="s">
        <v>299</v>
      </c>
      <c r="AE1121" s="12" t="s">
        <v>406</v>
      </c>
      <c r="AF1121" s="12" t="s">
        <v>408</v>
      </c>
      <c r="AG1121" s="12" t="s">
        <v>373</v>
      </c>
      <c r="AH1121" s="12" t="s">
        <v>374</v>
      </c>
      <c r="AI1121" s="12" t="s">
        <v>375</v>
      </c>
      <c r="AJ1121" s="12" t="s">
        <v>376</v>
      </c>
      <c r="AK1121" s="12" t="s">
        <v>368</v>
      </c>
      <c r="AL1121" s="12">
        <v>17</v>
      </c>
      <c r="AM1121" s="12" t="s">
        <v>377</v>
      </c>
      <c r="AN1121" s="12" t="s">
        <v>378</v>
      </c>
    </row>
    <row r="1122" spans="1:40" ht="15" customHeight="1" x14ac:dyDescent="0.25">
      <c r="A1122" s="12">
        <v>132770025</v>
      </c>
      <c r="B1122" s="15" t="s">
        <v>580</v>
      </c>
      <c r="C1122" s="12" t="s">
        <v>582</v>
      </c>
      <c r="D1122" s="12" t="s">
        <v>161</v>
      </c>
      <c r="E1122" s="12" t="s">
        <v>51</v>
      </c>
      <c r="F1122" s="10">
        <v>41</v>
      </c>
      <c r="G1122" s="17" t="s">
        <v>299</v>
      </c>
      <c r="H1122" s="10" t="s">
        <v>8</v>
      </c>
      <c r="K1122" s="12" t="s">
        <v>237</v>
      </c>
      <c r="L1122" s="12">
        <v>45.130499999999998</v>
      </c>
      <c r="M1122" s="12">
        <v>2.1365599999999998</v>
      </c>
      <c r="N1122" s="11">
        <v>41429</v>
      </c>
      <c r="O1122" s="6" t="s">
        <v>59</v>
      </c>
      <c r="P1122" s="29">
        <v>11.19</v>
      </c>
      <c r="Q1122" s="12">
        <v>4.5990899999999995</v>
      </c>
      <c r="R1122" s="12" t="s">
        <v>11</v>
      </c>
      <c r="S1122" s="48" t="s">
        <v>161</v>
      </c>
      <c r="T1122" s="53" t="s">
        <v>161</v>
      </c>
      <c r="U1122" s="12">
        <f t="shared" si="70"/>
        <v>11.19</v>
      </c>
      <c r="V1122" s="12">
        <f t="shared" si="71"/>
        <v>4.5990899999999995</v>
      </c>
      <c r="W1122" s="12">
        <f t="shared" si="72"/>
        <v>0.52903727135822542</v>
      </c>
      <c r="X1122" s="12">
        <f t="shared" si="73"/>
        <v>4.7277682873836054E-2</v>
      </c>
      <c r="AA1122" s="12"/>
      <c r="AC1122" s="12" t="s">
        <v>179</v>
      </c>
      <c r="AD1122" s="12" t="s">
        <v>299</v>
      </c>
      <c r="AE1122" s="12" t="s">
        <v>406</v>
      </c>
      <c r="AF1122" s="12" t="s">
        <v>408</v>
      </c>
      <c r="AG1122" s="12" t="s">
        <v>373</v>
      </c>
      <c r="AH1122" s="12" t="s">
        <v>374</v>
      </c>
      <c r="AI1122" s="12" t="s">
        <v>375</v>
      </c>
      <c r="AJ1122" s="12" t="s">
        <v>376</v>
      </c>
      <c r="AK1122" s="12" t="s">
        <v>368</v>
      </c>
      <c r="AL1122" s="12">
        <v>17</v>
      </c>
      <c r="AM1122" s="12" t="s">
        <v>377</v>
      </c>
      <c r="AN1122" s="12" t="s">
        <v>378</v>
      </c>
    </row>
    <row r="1123" spans="1:40" ht="15" customHeight="1" x14ac:dyDescent="0.25">
      <c r="A1123" s="12">
        <v>132770025</v>
      </c>
      <c r="B1123" s="15" t="s">
        <v>580</v>
      </c>
      <c r="C1123" s="12" t="s">
        <v>582</v>
      </c>
      <c r="D1123" s="12" t="s">
        <v>161</v>
      </c>
      <c r="E1123" s="12" t="s">
        <v>66</v>
      </c>
      <c r="F1123" s="10">
        <v>41</v>
      </c>
      <c r="G1123" s="17" t="s">
        <v>299</v>
      </c>
      <c r="H1123" s="10" t="s">
        <v>8</v>
      </c>
      <c r="K1123" s="12" t="s">
        <v>237</v>
      </c>
      <c r="L1123" s="12">
        <v>45.130499999999998</v>
      </c>
      <c r="M1123" s="12">
        <v>2.1365599999999998</v>
      </c>
      <c r="N1123" s="11">
        <v>41429</v>
      </c>
      <c r="O1123" s="6" t="s">
        <v>52</v>
      </c>
      <c r="P1123" s="29">
        <v>13.872230582968401</v>
      </c>
      <c r="Q1123" s="54" t="s">
        <v>161</v>
      </c>
      <c r="R1123" s="12" t="s">
        <v>166</v>
      </c>
      <c r="S1123" s="16" t="s">
        <v>601</v>
      </c>
      <c r="T1123" s="53" t="s">
        <v>161</v>
      </c>
      <c r="U1123" s="12">
        <f t="shared" si="70"/>
        <v>13.872230582968401</v>
      </c>
      <c r="V1123" s="12">
        <f t="shared" si="71"/>
        <v>6.9361152914842004</v>
      </c>
      <c r="W1123" s="12">
        <f t="shared" si="72"/>
        <v>0.28834584143309949</v>
      </c>
      <c r="X1123" s="12">
        <f t="shared" si="73"/>
        <v>2.078583106794054E-2</v>
      </c>
      <c r="AA1123" s="12"/>
      <c r="AC1123" s="12" t="s">
        <v>181</v>
      </c>
      <c r="AD1123" s="12" t="s">
        <v>299</v>
      </c>
      <c r="AE1123" s="12" t="s">
        <v>406</v>
      </c>
      <c r="AF1123" s="12" t="s">
        <v>408</v>
      </c>
      <c r="AG1123" s="12" t="s">
        <v>373</v>
      </c>
      <c r="AH1123" s="12" t="s">
        <v>374</v>
      </c>
      <c r="AI1123" s="12" t="s">
        <v>375</v>
      </c>
      <c r="AJ1123" s="12" t="s">
        <v>376</v>
      </c>
      <c r="AK1123" s="12" t="s">
        <v>368</v>
      </c>
      <c r="AL1123" s="12">
        <v>17</v>
      </c>
      <c r="AM1123" s="12" t="s">
        <v>377</v>
      </c>
      <c r="AN1123" s="12" t="s">
        <v>378</v>
      </c>
    </row>
    <row r="1124" spans="1:40" ht="15" customHeight="1" x14ac:dyDescent="0.25">
      <c r="A1124" s="12">
        <v>132770025</v>
      </c>
      <c r="B1124" s="15" t="s">
        <v>580</v>
      </c>
      <c r="C1124" s="12" t="s">
        <v>582</v>
      </c>
      <c r="D1124" s="12" t="s">
        <v>161</v>
      </c>
      <c r="E1124" s="12" t="s">
        <v>51</v>
      </c>
      <c r="F1124" s="10">
        <v>41</v>
      </c>
      <c r="G1124" s="17" t="s">
        <v>299</v>
      </c>
      <c r="H1124" s="10" t="s">
        <v>8</v>
      </c>
      <c r="K1124" s="12" t="s">
        <v>237</v>
      </c>
      <c r="L1124" s="12">
        <v>45.130499999999998</v>
      </c>
      <c r="M1124" s="12">
        <v>2.1365599999999998</v>
      </c>
      <c r="N1124" s="11">
        <v>41429</v>
      </c>
      <c r="O1124" s="6" t="s">
        <v>162</v>
      </c>
      <c r="P1124" s="29">
        <v>14.5</v>
      </c>
      <c r="Q1124" s="54" t="s">
        <v>161</v>
      </c>
      <c r="R1124" s="12" t="s">
        <v>148</v>
      </c>
      <c r="S1124" s="16" t="s">
        <v>601</v>
      </c>
      <c r="T1124" s="53" t="s">
        <v>161</v>
      </c>
      <c r="U1124" s="12">
        <f t="shared" si="70"/>
        <v>14.5</v>
      </c>
      <c r="V1124" s="12">
        <f t="shared" si="71"/>
        <v>7.25</v>
      </c>
      <c r="W1124" s="12">
        <f t="shared" si="72"/>
        <v>0.27586206896551724</v>
      </c>
      <c r="X1124" s="12">
        <f t="shared" si="73"/>
        <v>1.9024970273483946E-2</v>
      </c>
      <c r="AA1124" s="12"/>
      <c r="AC1124" s="12" t="s">
        <v>180</v>
      </c>
      <c r="AD1124" s="12" t="s">
        <v>299</v>
      </c>
      <c r="AE1124" s="12" t="s">
        <v>406</v>
      </c>
      <c r="AF1124" s="12" t="s">
        <v>408</v>
      </c>
      <c r="AG1124" s="12" t="s">
        <v>373</v>
      </c>
      <c r="AH1124" s="12" t="s">
        <v>374</v>
      </c>
      <c r="AI1124" s="12" t="s">
        <v>375</v>
      </c>
      <c r="AJ1124" s="12" t="s">
        <v>376</v>
      </c>
      <c r="AK1124" s="12" t="s">
        <v>368</v>
      </c>
      <c r="AL1124" s="12">
        <v>17</v>
      </c>
      <c r="AM1124" s="12" t="s">
        <v>377</v>
      </c>
      <c r="AN1124" s="12" t="s">
        <v>378</v>
      </c>
    </row>
    <row r="1125" spans="1:40" ht="15" customHeight="1" x14ac:dyDescent="0.25">
      <c r="A1125" s="12">
        <v>132770025</v>
      </c>
      <c r="B1125" s="15" t="s">
        <v>580</v>
      </c>
      <c r="C1125" s="12" t="s">
        <v>582</v>
      </c>
      <c r="D1125" s="12" t="s">
        <v>161</v>
      </c>
      <c r="E1125" s="12" t="s">
        <v>51</v>
      </c>
      <c r="F1125" s="10">
        <v>41</v>
      </c>
      <c r="G1125" s="17" t="s">
        <v>299</v>
      </c>
      <c r="H1125" s="10" t="s">
        <v>8</v>
      </c>
      <c r="K1125" s="12" t="s">
        <v>237</v>
      </c>
      <c r="L1125" s="12">
        <v>45.130499999999998</v>
      </c>
      <c r="M1125" s="12">
        <v>2.1365599999999998</v>
      </c>
      <c r="N1125" s="11">
        <v>41429</v>
      </c>
      <c r="O1125" s="6" t="s">
        <v>58</v>
      </c>
      <c r="P1125" s="29">
        <v>17.100000000000001</v>
      </c>
      <c r="Q1125" s="54" t="s">
        <v>161</v>
      </c>
      <c r="R1125" s="12" t="s">
        <v>11</v>
      </c>
      <c r="S1125" s="16" t="s">
        <v>601</v>
      </c>
      <c r="T1125" s="53" t="s">
        <v>161</v>
      </c>
      <c r="U1125" s="12">
        <f t="shared" si="70"/>
        <v>17.100000000000001</v>
      </c>
      <c r="V1125" s="12">
        <f t="shared" si="71"/>
        <v>8.5500000000000007</v>
      </c>
      <c r="W1125" s="12">
        <f t="shared" si="72"/>
        <v>0.23391812865497075</v>
      </c>
      <c r="X1125" s="12">
        <f t="shared" si="73"/>
        <v>1.3679422728360861E-2</v>
      </c>
      <c r="AA1125" s="12"/>
      <c r="AC1125" s="12" t="s">
        <v>179</v>
      </c>
      <c r="AD1125" s="12" t="s">
        <v>299</v>
      </c>
      <c r="AE1125" s="12" t="s">
        <v>406</v>
      </c>
      <c r="AF1125" s="12" t="s">
        <v>408</v>
      </c>
      <c r="AG1125" s="12" t="s">
        <v>373</v>
      </c>
      <c r="AH1125" s="12" t="s">
        <v>374</v>
      </c>
      <c r="AI1125" s="12" t="s">
        <v>375</v>
      </c>
      <c r="AJ1125" s="12" t="s">
        <v>376</v>
      </c>
      <c r="AK1125" s="12" t="s">
        <v>368</v>
      </c>
      <c r="AL1125" s="12">
        <v>17</v>
      </c>
      <c r="AM1125" s="12" t="s">
        <v>377</v>
      </c>
      <c r="AN1125" s="12" t="s">
        <v>378</v>
      </c>
    </row>
    <row r="1126" spans="1:40" ht="15" customHeight="1" x14ac:dyDescent="0.25">
      <c r="A1126" s="12">
        <v>132770025</v>
      </c>
      <c r="B1126" s="15" t="s">
        <v>580</v>
      </c>
      <c r="C1126" s="12" t="s">
        <v>582</v>
      </c>
      <c r="D1126" s="12" t="s">
        <v>161</v>
      </c>
      <c r="E1126" s="12" t="s">
        <v>51</v>
      </c>
      <c r="F1126" s="10">
        <v>41</v>
      </c>
      <c r="G1126" s="17" t="s">
        <v>299</v>
      </c>
      <c r="H1126" s="10" t="s">
        <v>8</v>
      </c>
      <c r="K1126" s="12" t="s">
        <v>237</v>
      </c>
      <c r="L1126" s="12">
        <v>45.130499999999998</v>
      </c>
      <c r="M1126" s="12">
        <v>2.1365599999999998</v>
      </c>
      <c r="N1126" s="11">
        <v>41429</v>
      </c>
      <c r="O1126" s="6" t="s">
        <v>60</v>
      </c>
      <c r="P1126" s="29">
        <v>19.3</v>
      </c>
      <c r="Q1126" s="54" t="s">
        <v>161</v>
      </c>
      <c r="R1126" s="12" t="s">
        <v>11</v>
      </c>
      <c r="S1126" s="16" t="s">
        <v>601</v>
      </c>
      <c r="T1126" s="53" t="s">
        <v>161</v>
      </c>
      <c r="U1126" s="12">
        <f t="shared" si="70"/>
        <v>19.3</v>
      </c>
      <c r="V1126" s="12">
        <f t="shared" si="71"/>
        <v>9.65</v>
      </c>
      <c r="W1126" s="12">
        <f t="shared" si="72"/>
        <v>0.20725388601036271</v>
      </c>
      <c r="X1126" s="12">
        <f t="shared" si="73"/>
        <v>1.0738543316599103E-2</v>
      </c>
      <c r="AA1126" s="12"/>
      <c r="AC1126" s="12" t="s">
        <v>179</v>
      </c>
      <c r="AD1126" s="12" t="s">
        <v>299</v>
      </c>
      <c r="AE1126" s="12" t="s">
        <v>406</v>
      </c>
      <c r="AF1126" s="12" t="s">
        <v>408</v>
      </c>
      <c r="AG1126" s="12" t="s">
        <v>373</v>
      </c>
      <c r="AH1126" s="12" t="s">
        <v>374</v>
      </c>
      <c r="AI1126" s="12" t="s">
        <v>375</v>
      </c>
      <c r="AJ1126" s="12" t="s">
        <v>376</v>
      </c>
      <c r="AK1126" s="12" t="s">
        <v>368</v>
      </c>
      <c r="AL1126" s="12">
        <v>17</v>
      </c>
      <c r="AM1126" s="12" t="s">
        <v>377</v>
      </c>
      <c r="AN1126" s="12" t="s">
        <v>378</v>
      </c>
    </row>
    <row r="1127" spans="1:40" ht="15" customHeight="1" x14ac:dyDescent="0.25">
      <c r="A1127" s="12">
        <v>132770025</v>
      </c>
      <c r="B1127" s="15" t="s">
        <v>580</v>
      </c>
      <c r="C1127" s="12" t="s">
        <v>582</v>
      </c>
      <c r="D1127" s="12" t="s">
        <v>161</v>
      </c>
      <c r="E1127" s="12" t="s">
        <v>51</v>
      </c>
      <c r="F1127" s="10">
        <v>41</v>
      </c>
      <c r="G1127" s="17" t="s">
        <v>299</v>
      </c>
      <c r="H1127" s="10" t="s">
        <v>8</v>
      </c>
      <c r="K1127" s="12" t="s">
        <v>237</v>
      </c>
      <c r="L1127" s="12">
        <v>45.130499999999998</v>
      </c>
      <c r="M1127" s="12">
        <v>2.1365599999999998</v>
      </c>
      <c r="N1127" s="11">
        <v>41429</v>
      </c>
      <c r="O1127" s="6" t="s">
        <v>18</v>
      </c>
      <c r="P1127" s="29">
        <v>19.8</v>
      </c>
      <c r="Q1127" s="54" t="s">
        <v>161</v>
      </c>
      <c r="R1127" s="12" t="s">
        <v>11</v>
      </c>
      <c r="S1127" s="16" t="s">
        <v>601</v>
      </c>
      <c r="T1127" s="53" t="s">
        <v>161</v>
      </c>
      <c r="U1127" s="12">
        <f t="shared" si="70"/>
        <v>19.8</v>
      </c>
      <c r="V1127" s="12">
        <f t="shared" si="71"/>
        <v>9.9</v>
      </c>
      <c r="W1127" s="12">
        <f t="shared" si="72"/>
        <v>0.20202020202020202</v>
      </c>
      <c r="X1127" s="12">
        <f t="shared" si="73"/>
        <v>1.0203040506070809E-2</v>
      </c>
      <c r="AA1127" s="12"/>
      <c r="AC1127" s="12" t="s">
        <v>179</v>
      </c>
      <c r="AD1127" s="12" t="s">
        <v>299</v>
      </c>
      <c r="AE1127" s="12" t="s">
        <v>406</v>
      </c>
      <c r="AF1127" s="12" t="s">
        <v>408</v>
      </c>
      <c r="AG1127" s="12" t="s">
        <v>373</v>
      </c>
      <c r="AH1127" s="12" t="s">
        <v>374</v>
      </c>
      <c r="AI1127" s="12" t="s">
        <v>375</v>
      </c>
      <c r="AJ1127" s="12" t="s">
        <v>376</v>
      </c>
      <c r="AK1127" s="12" t="s">
        <v>368</v>
      </c>
      <c r="AL1127" s="12">
        <v>17</v>
      </c>
      <c r="AM1127" s="12" t="s">
        <v>377</v>
      </c>
      <c r="AN1127" s="12" t="s">
        <v>378</v>
      </c>
    </row>
    <row r="1128" spans="1:40" ht="15" customHeight="1" x14ac:dyDescent="0.25">
      <c r="A1128" s="12">
        <v>132770025</v>
      </c>
      <c r="B1128" s="15" t="s">
        <v>580</v>
      </c>
      <c r="C1128" s="12" t="s">
        <v>582</v>
      </c>
      <c r="D1128" s="12" t="s">
        <v>161</v>
      </c>
      <c r="E1128" s="12" t="s">
        <v>51</v>
      </c>
      <c r="F1128" s="10">
        <v>41</v>
      </c>
      <c r="G1128" s="17" t="s">
        <v>299</v>
      </c>
      <c r="H1128" s="10" t="s">
        <v>8</v>
      </c>
      <c r="K1128" s="12" t="s">
        <v>237</v>
      </c>
      <c r="L1128" s="12">
        <v>45.130499999999998</v>
      </c>
      <c r="M1128" s="12">
        <v>2.1365599999999998</v>
      </c>
      <c r="N1128" s="11">
        <v>41429</v>
      </c>
      <c r="O1128" s="6" t="s">
        <v>63</v>
      </c>
      <c r="P1128" s="29">
        <v>32.5</v>
      </c>
      <c r="Q1128" s="12">
        <v>4.3972499999999997</v>
      </c>
      <c r="R1128" s="12" t="s">
        <v>64</v>
      </c>
      <c r="S1128" s="48" t="s">
        <v>161</v>
      </c>
      <c r="T1128" s="53" t="s">
        <v>161</v>
      </c>
      <c r="U1128" s="12">
        <f t="shared" si="70"/>
        <v>32.5</v>
      </c>
      <c r="V1128" s="12">
        <f t="shared" si="71"/>
        <v>4.3972499999999997</v>
      </c>
      <c r="W1128" s="12">
        <f t="shared" si="72"/>
        <v>1.6808193759142871</v>
      </c>
      <c r="X1128" s="12">
        <f t="shared" si="73"/>
        <v>5.171751925890114E-2</v>
      </c>
      <c r="AA1128" s="12"/>
      <c r="AC1128" s="12" t="s">
        <v>179</v>
      </c>
      <c r="AD1128" s="12" t="s">
        <v>299</v>
      </c>
      <c r="AE1128" s="12" t="s">
        <v>406</v>
      </c>
      <c r="AF1128" s="12" t="s">
        <v>408</v>
      </c>
      <c r="AG1128" s="12" t="s">
        <v>373</v>
      </c>
      <c r="AH1128" s="12" t="s">
        <v>374</v>
      </c>
      <c r="AI1128" s="12" t="s">
        <v>375</v>
      </c>
      <c r="AJ1128" s="12" t="s">
        <v>376</v>
      </c>
      <c r="AK1128" s="12" t="s">
        <v>368</v>
      </c>
      <c r="AL1128" s="12">
        <v>17</v>
      </c>
      <c r="AM1128" s="12" t="s">
        <v>377</v>
      </c>
      <c r="AN1128" s="12" t="s">
        <v>378</v>
      </c>
    </row>
    <row r="1129" spans="1:40" ht="15" customHeight="1" x14ac:dyDescent="0.25">
      <c r="A1129" s="12">
        <v>132770025</v>
      </c>
      <c r="B1129" s="15" t="s">
        <v>580</v>
      </c>
      <c r="C1129" s="12" t="s">
        <v>582</v>
      </c>
      <c r="D1129" s="12" t="s">
        <v>161</v>
      </c>
      <c r="E1129" s="12" t="s">
        <v>51</v>
      </c>
      <c r="F1129" s="10">
        <v>41</v>
      </c>
      <c r="G1129" s="17" t="s">
        <v>299</v>
      </c>
      <c r="H1129" s="10" t="s">
        <v>8</v>
      </c>
      <c r="K1129" s="12" t="s">
        <v>237</v>
      </c>
      <c r="L1129" s="12">
        <v>45.130499999999998</v>
      </c>
      <c r="M1129" s="12">
        <v>2.1365599999999998</v>
      </c>
      <c r="N1129" s="11">
        <v>41429</v>
      </c>
      <c r="O1129" s="6" t="s">
        <v>22</v>
      </c>
      <c r="P1129" s="29">
        <v>33.127000000000002</v>
      </c>
      <c r="Q1129" s="54" t="s">
        <v>161</v>
      </c>
      <c r="R1129" s="12" t="s">
        <v>11</v>
      </c>
      <c r="S1129" s="16" t="s">
        <v>601</v>
      </c>
      <c r="T1129" s="53" t="s">
        <v>161</v>
      </c>
      <c r="U1129" s="12">
        <f t="shared" si="70"/>
        <v>33.127000000000002</v>
      </c>
      <c r="V1129" s="12">
        <f t="shared" si="71"/>
        <v>16.563500000000001</v>
      </c>
      <c r="W1129" s="12">
        <f t="shared" si="72"/>
        <v>0.1207474265704712</v>
      </c>
      <c r="X1129" s="12">
        <f t="shared" si="73"/>
        <v>3.6449852558478341E-3</v>
      </c>
      <c r="AA1129" s="12"/>
      <c r="AC1129" s="12" t="s">
        <v>179</v>
      </c>
      <c r="AD1129" s="12" t="s">
        <v>299</v>
      </c>
      <c r="AE1129" s="12" t="s">
        <v>406</v>
      </c>
      <c r="AF1129" s="12" t="s">
        <v>408</v>
      </c>
      <c r="AG1129" s="12" t="s">
        <v>373</v>
      </c>
      <c r="AH1129" s="12" t="s">
        <v>374</v>
      </c>
      <c r="AI1129" s="12" t="s">
        <v>375</v>
      </c>
      <c r="AJ1129" s="12" t="s">
        <v>376</v>
      </c>
      <c r="AK1129" s="12" t="s">
        <v>368</v>
      </c>
      <c r="AL1129" s="12">
        <v>17</v>
      </c>
      <c r="AM1129" s="12" t="s">
        <v>377</v>
      </c>
      <c r="AN1129" s="12" t="s">
        <v>378</v>
      </c>
    </row>
    <row r="1130" spans="1:40" ht="15" customHeight="1" x14ac:dyDescent="0.25">
      <c r="A1130" s="12">
        <v>132770025</v>
      </c>
      <c r="B1130" s="15" t="s">
        <v>580</v>
      </c>
      <c r="C1130" s="12" t="s">
        <v>582</v>
      </c>
      <c r="D1130" s="12" t="s">
        <v>161</v>
      </c>
      <c r="E1130" s="12" t="s">
        <v>51</v>
      </c>
      <c r="F1130" s="10">
        <v>41</v>
      </c>
      <c r="G1130" s="17" t="s">
        <v>299</v>
      </c>
      <c r="H1130" s="10" t="s">
        <v>8</v>
      </c>
      <c r="K1130" s="12" t="s">
        <v>237</v>
      </c>
      <c r="L1130" s="12">
        <v>45.130499999999998</v>
      </c>
      <c r="M1130" s="12">
        <v>2.1365599999999998</v>
      </c>
      <c r="N1130" s="11">
        <v>41429</v>
      </c>
      <c r="O1130" s="6" t="s">
        <v>157</v>
      </c>
      <c r="P1130" s="29">
        <v>33.799999999999997</v>
      </c>
      <c r="Q1130" s="12">
        <v>12.71894</v>
      </c>
      <c r="R1130" s="12" t="s">
        <v>11</v>
      </c>
      <c r="S1130" s="48" t="s">
        <v>161</v>
      </c>
      <c r="T1130" s="53" t="s">
        <v>161</v>
      </c>
      <c r="U1130" s="12">
        <f t="shared" si="70"/>
        <v>33.799999999999997</v>
      </c>
      <c r="V1130" s="12">
        <f t="shared" si="71"/>
        <v>12.71894</v>
      </c>
      <c r="W1130" s="12">
        <f t="shared" si="72"/>
        <v>0.20893676351297816</v>
      </c>
      <c r="X1130" s="12">
        <f t="shared" si="73"/>
        <v>6.1815610506798279E-3</v>
      </c>
      <c r="AA1130" s="12"/>
      <c r="AC1130" s="12" t="s">
        <v>179</v>
      </c>
      <c r="AD1130" s="12" t="s">
        <v>299</v>
      </c>
      <c r="AE1130" s="12" t="s">
        <v>406</v>
      </c>
      <c r="AF1130" s="12" t="s">
        <v>408</v>
      </c>
      <c r="AG1130" s="12" t="s">
        <v>373</v>
      </c>
      <c r="AH1130" s="12" t="s">
        <v>374</v>
      </c>
      <c r="AI1130" s="12" t="s">
        <v>375</v>
      </c>
      <c r="AJ1130" s="12" t="s">
        <v>376</v>
      </c>
      <c r="AK1130" s="12" t="s">
        <v>368</v>
      </c>
      <c r="AL1130" s="12">
        <v>17</v>
      </c>
      <c r="AM1130" s="12" t="s">
        <v>377</v>
      </c>
      <c r="AN1130" s="12" t="s">
        <v>378</v>
      </c>
    </row>
    <row r="1131" spans="1:40" ht="15" customHeight="1" x14ac:dyDescent="0.25">
      <c r="A1131" s="12">
        <v>132770025</v>
      </c>
      <c r="B1131" s="15" t="s">
        <v>580</v>
      </c>
      <c r="C1131" s="12" t="s">
        <v>582</v>
      </c>
      <c r="D1131" s="12" t="s">
        <v>161</v>
      </c>
      <c r="E1131" s="12" t="s">
        <v>51</v>
      </c>
      <c r="F1131" s="10">
        <v>41</v>
      </c>
      <c r="G1131" s="17" t="s">
        <v>299</v>
      </c>
      <c r="H1131" s="10" t="s">
        <v>8</v>
      </c>
      <c r="K1131" s="12" t="s">
        <v>237</v>
      </c>
      <c r="L1131" s="12">
        <v>45.130499999999998</v>
      </c>
      <c r="M1131" s="12">
        <v>2.1365599999999998</v>
      </c>
      <c r="N1131" s="11">
        <v>41429</v>
      </c>
      <c r="O1131" s="6" t="s">
        <v>20</v>
      </c>
      <c r="P1131" s="29">
        <v>53</v>
      </c>
      <c r="Q1131" s="54" t="s">
        <v>161</v>
      </c>
      <c r="R1131" s="12" t="s">
        <v>11</v>
      </c>
      <c r="S1131" s="16" t="s">
        <v>601</v>
      </c>
      <c r="T1131" s="53" t="s">
        <v>161</v>
      </c>
      <c r="U1131" s="12">
        <f t="shared" si="70"/>
        <v>53</v>
      </c>
      <c r="V1131" s="12">
        <f t="shared" si="71"/>
        <v>26.5</v>
      </c>
      <c r="W1131" s="12">
        <f t="shared" si="72"/>
        <v>7.5471698113207544E-2</v>
      </c>
      <c r="X1131" s="12">
        <f t="shared" si="73"/>
        <v>1.423994304022784E-3</v>
      </c>
      <c r="AA1131" s="12"/>
      <c r="AC1131" s="12" t="s">
        <v>179</v>
      </c>
      <c r="AD1131" s="12" t="s">
        <v>299</v>
      </c>
      <c r="AE1131" s="12" t="s">
        <v>406</v>
      </c>
      <c r="AF1131" s="12" t="s">
        <v>408</v>
      </c>
      <c r="AG1131" s="12" t="s">
        <v>373</v>
      </c>
      <c r="AH1131" s="12" t="s">
        <v>374</v>
      </c>
      <c r="AI1131" s="12" t="s">
        <v>375</v>
      </c>
      <c r="AJ1131" s="12" t="s">
        <v>376</v>
      </c>
      <c r="AK1131" s="12" t="s">
        <v>368</v>
      </c>
      <c r="AL1131" s="12">
        <v>17</v>
      </c>
      <c r="AM1131" s="12" t="s">
        <v>377</v>
      </c>
      <c r="AN1131" s="12" t="s">
        <v>378</v>
      </c>
    </row>
    <row r="1132" spans="1:40" ht="15" customHeight="1" x14ac:dyDescent="0.25">
      <c r="A1132" s="12">
        <v>132770025</v>
      </c>
      <c r="B1132" s="15" t="s">
        <v>580</v>
      </c>
      <c r="C1132" s="12" t="s">
        <v>582</v>
      </c>
      <c r="D1132" s="12" t="s">
        <v>161</v>
      </c>
      <c r="E1132" s="12" t="s">
        <v>51</v>
      </c>
      <c r="F1132" s="10">
        <v>41</v>
      </c>
      <c r="G1132" s="17" t="s">
        <v>299</v>
      </c>
      <c r="H1132" s="10" t="s">
        <v>8</v>
      </c>
      <c r="K1132" s="12" t="s">
        <v>237</v>
      </c>
      <c r="L1132" s="12">
        <v>45.130499999999998</v>
      </c>
      <c r="M1132" s="12">
        <v>2.1365599999999998</v>
      </c>
      <c r="N1132" s="11">
        <v>41429</v>
      </c>
      <c r="O1132" s="6" t="s">
        <v>52</v>
      </c>
      <c r="P1132" s="29">
        <v>64.639648178337197</v>
      </c>
      <c r="Q1132" s="54" t="s">
        <v>161</v>
      </c>
      <c r="R1132" s="12" t="s">
        <v>53</v>
      </c>
      <c r="S1132" s="16" t="s">
        <v>601</v>
      </c>
      <c r="T1132" s="53" t="s">
        <v>161</v>
      </c>
      <c r="U1132" s="12">
        <f t="shared" si="70"/>
        <v>64.639648178337197</v>
      </c>
      <c r="V1132" s="12">
        <f t="shared" si="71"/>
        <v>32.319824089168598</v>
      </c>
      <c r="W1132" s="12">
        <f t="shared" si="72"/>
        <v>6.1881524926686214E-2</v>
      </c>
      <c r="X1132" s="12">
        <f t="shared" si="73"/>
        <v>9.5733078181302171E-4</v>
      </c>
      <c r="AA1132" s="12"/>
      <c r="AC1132" s="12" t="s">
        <v>181</v>
      </c>
      <c r="AD1132" s="12" t="s">
        <v>299</v>
      </c>
      <c r="AE1132" s="12" t="s">
        <v>406</v>
      </c>
      <c r="AF1132" s="12" t="s">
        <v>408</v>
      </c>
      <c r="AG1132" s="12" t="s">
        <v>373</v>
      </c>
      <c r="AH1132" s="12" t="s">
        <v>374</v>
      </c>
      <c r="AI1132" s="12" t="s">
        <v>375</v>
      </c>
      <c r="AJ1132" s="12" t="s">
        <v>376</v>
      </c>
      <c r="AK1132" s="12" t="s">
        <v>368</v>
      </c>
      <c r="AL1132" s="12">
        <v>17</v>
      </c>
      <c r="AM1132" s="12" t="s">
        <v>377</v>
      </c>
      <c r="AN1132" s="12" t="s">
        <v>378</v>
      </c>
    </row>
    <row r="1133" spans="1:40" ht="15" customHeight="1" x14ac:dyDescent="0.25">
      <c r="A1133" s="12">
        <v>132770025</v>
      </c>
      <c r="B1133" s="15" t="s">
        <v>580</v>
      </c>
      <c r="C1133" s="12" t="s">
        <v>582</v>
      </c>
      <c r="D1133" s="12" t="s">
        <v>161</v>
      </c>
      <c r="E1133" s="12" t="s">
        <v>51</v>
      </c>
      <c r="F1133" s="10">
        <v>41</v>
      </c>
      <c r="G1133" s="17" t="s">
        <v>299</v>
      </c>
      <c r="H1133" s="10" t="s">
        <v>8</v>
      </c>
      <c r="K1133" s="12" t="s">
        <v>237</v>
      </c>
      <c r="L1133" s="12">
        <v>45.130499999999998</v>
      </c>
      <c r="M1133" s="12">
        <v>2.1365599999999998</v>
      </c>
      <c r="N1133" s="11">
        <v>41429</v>
      </c>
      <c r="O1133" s="6" t="s">
        <v>52</v>
      </c>
      <c r="P1133" s="29">
        <v>83.518107908351809</v>
      </c>
      <c r="Q1133" s="54" t="s">
        <v>161</v>
      </c>
      <c r="R1133" s="12" t="s">
        <v>53</v>
      </c>
      <c r="S1133" s="16" t="s">
        <v>601</v>
      </c>
      <c r="T1133" s="53" t="s">
        <v>161</v>
      </c>
      <c r="U1133" s="12">
        <f t="shared" si="70"/>
        <v>83.518107908351809</v>
      </c>
      <c r="V1133" s="12">
        <f t="shared" si="71"/>
        <v>41.759053954175904</v>
      </c>
      <c r="W1133" s="12">
        <f t="shared" si="72"/>
        <v>4.7893805309734513E-2</v>
      </c>
      <c r="X1133" s="12">
        <f t="shared" si="73"/>
        <v>5.7345414676168846E-4</v>
      </c>
      <c r="AA1133" s="12"/>
      <c r="AC1133" s="12" t="s">
        <v>181</v>
      </c>
      <c r="AD1133" s="12" t="s">
        <v>299</v>
      </c>
      <c r="AE1133" s="12" t="s">
        <v>406</v>
      </c>
      <c r="AF1133" s="12" t="s">
        <v>408</v>
      </c>
      <c r="AG1133" s="12" t="s">
        <v>373</v>
      </c>
      <c r="AH1133" s="12" t="s">
        <v>374</v>
      </c>
      <c r="AI1133" s="12" t="s">
        <v>375</v>
      </c>
      <c r="AJ1133" s="12" t="s">
        <v>376</v>
      </c>
      <c r="AK1133" s="12" t="s">
        <v>368</v>
      </c>
      <c r="AL1133" s="12">
        <v>17</v>
      </c>
      <c r="AM1133" s="12" t="s">
        <v>377</v>
      </c>
      <c r="AN1133" s="12" t="s">
        <v>378</v>
      </c>
    </row>
    <row r="1134" spans="1:40" ht="15" customHeight="1" x14ac:dyDescent="0.25">
      <c r="A1134" s="12">
        <v>132770025</v>
      </c>
      <c r="B1134" s="15" t="s">
        <v>580</v>
      </c>
      <c r="C1134" s="12" t="s">
        <v>582</v>
      </c>
      <c r="D1134" s="12" t="s">
        <v>161</v>
      </c>
      <c r="E1134" s="12" t="s">
        <v>51</v>
      </c>
      <c r="F1134" s="10">
        <v>41</v>
      </c>
      <c r="G1134" s="17" t="s">
        <v>299</v>
      </c>
      <c r="H1134" s="10" t="s">
        <v>8</v>
      </c>
      <c r="K1134" s="12" t="s">
        <v>237</v>
      </c>
      <c r="L1134" s="12">
        <v>45.130499999999998</v>
      </c>
      <c r="M1134" s="12">
        <v>2.1365599999999998</v>
      </c>
      <c r="N1134" s="11">
        <v>41429</v>
      </c>
      <c r="O1134" s="6" t="s">
        <v>70</v>
      </c>
      <c r="P1134" s="29">
        <v>114.2</v>
      </c>
      <c r="Q1134" s="12">
        <v>10.278</v>
      </c>
      <c r="R1134" s="12" t="s">
        <v>11</v>
      </c>
      <c r="S1134" s="48" t="s">
        <v>161</v>
      </c>
      <c r="T1134" s="53" t="s">
        <v>161</v>
      </c>
      <c r="U1134" s="12">
        <f t="shared" si="70"/>
        <v>114.2</v>
      </c>
      <c r="V1134" s="12">
        <f t="shared" si="71"/>
        <v>10.278</v>
      </c>
      <c r="W1134" s="12">
        <f t="shared" si="72"/>
        <v>1.0810577068603922</v>
      </c>
      <c r="X1134" s="12">
        <f t="shared" si="73"/>
        <v>9.4663547010542214E-3</v>
      </c>
      <c r="AA1134" s="12"/>
      <c r="AC1134" s="12" t="s">
        <v>182</v>
      </c>
      <c r="AD1134" s="12" t="s">
        <v>299</v>
      </c>
      <c r="AE1134" s="12" t="s">
        <v>406</v>
      </c>
      <c r="AF1134" s="12" t="s">
        <v>408</v>
      </c>
      <c r="AG1134" s="12" t="s">
        <v>373</v>
      </c>
      <c r="AH1134" s="12" t="s">
        <v>374</v>
      </c>
      <c r="AI1134" s="12" t="s">
        <v>375</v>
      </c>
      <c r="AJ1134" s="12" t="s">
        <v>376</v>
      </c>
      <c r="AK1134" s="12" t="s">
        <v>368</v>
      </c>
      <c r="AL1134" s="12">
        <v>17</v>
      </c>
      <c r="AM1134" s="12" t="s">
        <v>377</v>
      </c>
      <c r="AN1134" s="12" t="s">
        <v>378</v>
      </c>
    </row>
    <row r="1135" spans="1:40" ht="15" customHeight="1" x14ac:dyDescent="0.25">
      <c r="A1135" s="12">
        <v>132770025</v>
      </c>
      <c r="B1135" s="15" t="s">
        <v>580</v>
      </c>
      <c r="C1135" s="12" t="s">
        <v>582</v>
      </c>
      <c r="D1135" s="12" t="s">
        <v>161</v>
      </c>
      <c r="E1135" s="12" t="s">
        <v>164</v>
      </c>
      <c r="F1135" s="10">
        <v>41</v>
      </c>
      <c r="G1135" s="17" t="s">
        <v>299</v>
      </c>
      <c r="H1135" s="10" t="s">
        <v>8</v>
      </c>
      <c r="K1135" s="12" t="s">
        <v>237</v>
      </c>
      <c r="L1135" s="12">
        <v>45.130499999999998</v>
      </c>
      <c r="M1135" s="12">
        <v>2.1365599999999998</v>
      </c>
      <c r="N1135" s="11">
        <v>41429</v>
      </c>
      <c r="O1135" s="6" t="s">
        <v>163</v>
      </c>
      <c r="P1135" s="29">
        <v>135.30000000000001</v>
      </c>
      <c r="Q1135" s="54" t="s">
        <v>161</v>
      </c>
      <c r="R1135" s="12" t="s">
        <v>148</v>
      </c>
      <c r="S1135" s="16" t="s">
        <v>601</v>
      </c>
      <c r="T1135" s="53" t="s">
        <v>161</v>
      </c>
      <c r="U1135" s="12">
        <f t="shared" si="70"/>
        <v>135.30000000000001</v>
      </c>
      <c r="V1135" s="12">
        <f t="shared" si="71"/>
        <v>67.650000000000006</v>
      </c>
      <c r="W1135" s="12">
        <f t="shared" si="72"/>
        <v>2.956393200295639E-2</v>
      </c>
      <c r="X1135" s="12">
        <f t="shared" si="73"/>
        <v>2.1850651886885726E-4</v>
      </c>
      <c r="AA1135" s="12"/>
      <c r="AC1135" s="12" t="s">
        <v>180</v>
      </c>
      <c r="AD1135" s="12" t="s">
        <v>299</v>
      </c>
      <c r="AE1135" s="12" t="s">
        <v>406</v>
      </c>
      <c r="AF1135" s="12" t="s">
        <v>408</v>
      </c>
      <c r="AG1135" s="12" t="s">
        <v>373</v>
      </c>
      <c r="AH1135" s="12" t="s">
        <v>374</v>
      </c>
      <c r="AI1135" s="12" t="s">
        <v>375</v>
      </c>
      <c r="AJ1135" s="12" t="s">
        <v>376</v>
      </c>
      <c r="AK1135" s="12" t="s">
        <v>368</v>
      </c>
      <c r="AL1135" s="12">
        <v>17</v>
      </c>
      <c r="AM1135" s="12" t="s">
        <v>377</v>
      </c>
      <c r="AN1135" s="12" t="s">
        <v>378</v>
      </c>
    </row>
    <row r="1136" spans="1:40" ht="15" customHeight="1" x14ac:dyDescent="0.25">
      <c r="A1136" s="12">
        <v>132770025</v>
      </c>
      <c r="B1136" s="15" t="s">
        <v>580</v>
      </c>
      <c r="C1136" s="12" t="s">
        <v>582</v>
      </c>
      <c r="D1136" s="12" t="s">
        <v>161</v>
      </c>
      <c r="E1136" s="12" t="s">
        <v>51</v>
      </c>
      <c r="F1136" s="10">
        <v>41</v>
      </c>
      <c r="G1136" s="17" t="s">
        <v>299</v>
      </c>
      <c r="H1136" s="10" t="s">
        <v>8</v>
      </c>
      <c r="K1136" s="12" t="s">
        <v>237</v>
      </c>
      <c r="L1136" s="12">
        <v>45.130499999999998</v>
      </c>
      <c r="M1136" s="12">
        <v>2.1365599999999998</v>
      </c>
      <c r="N1136" s="11">
        <v>41429</v>
      </c>
      <c r="O1136" s="6" t="s">
        <v>17</v>
      </c>
      <c r="P1136" s="29">
        <v>161</v>
      </c>
      <c r="Q1136" s="12">
        <v>23.860200000000003</v>
      </c>
      <c r="R1136" s="12" t="s">
        <v>11</v>
      </c>
      <c r="S1136" s="48" t="s">
        <v>161</v>
      </c>
      <c r="T1136" s="53" t="s">
        <v>161</v>
      </c>
      <c r="U1136" s="12">
        <f t="shared" si="70"/>
        <v>161</v>
      </c>
      <c r="V1136" s="12">
        <f t="shared" si="71"/>
        <v>23.860200000000003</v>
      </c>
      <c r="W1136" s="12">
        <f t="shared" si="72"/>
        <v>0.28279890053669682</v>
      </c>
      <c r="X1136" s="12">
        <f t="shared" si="73"/>
        <v>1.7565149101658188E-3</v>
      </c>
      <c r="AA1136" s="12"/>
      <c r="AC1136" s="12" t="s">
        <v>179</v>
      </c>
      <c r="AD1136" s="12" t="s">
        <v>299</v>
      </c>
      <c r="AE1136" s="12" t="s">
        <v>406</v>
      </c>
      <c r="AF1136" s="12" t="s">
        <v>408</v>
      </c>
      <c r="AG1136" s="12" t="s">
        <v>373</v>
      </c>
      <c r="AH1136" s="12" t="s">
        <v>374</v>
      </c>
      <c r="AI1136" s="12" t="s">
        <v>375</v>
      </c>
      <c r="AJ1136" s="12" t="s">
        <v>376</v>
      </c>
      <c r="AK1136" s="12" t="s">
        <v>368</v>
      </c>
      <c r="AL1136" s="12">
        <v>17</v>
      </c>
      <c r="AM1136" s="12" t="s">
        <v>377</v>
      </c>
      <c r="AN1136" s="12" t="s">
        <v>378</v>
      </c>
    </row>
    <row r="1137" spans="1:40" ht="15" customHeight="1" x14ac:dyDescent="0.25">
      <c r="A1137" s="12">
        <v>132770025</v>
      </c>
      <c r="B1137" s="15" t="s">
        <v>580</v>
      </c>
      <c r="C1137" s="12" t="s">
        <v>582</v>
      </c>
      <c r="D1137" s="12" t="s">
        <v>161</v>
      </c>
      <c r="E1137" s="12" t="s">
        <v>51</v>
      </c>
      <c r="F1137" s="10">
        <v>41</v>
      </c>
      <c r="G1137" s="17" t="s">
        <v>299</v>
      </c>
      <c r="H1137" s="10" t="s">
        <v>8</v>
      </c>
      <c r="K1137" s="12" t="s">
        <v>237</v>
      </c>
      <c r="L1137" s="12">
        <v>45.130499999999998</v>
      </c>
      <c r="M1137" s="12">
        <v>2.1365599999999998</v>
      </c>
      <c r="N1137" s="11">
        <v>41429</v>
      </c>
      <c r="O1137" s="6" t="s">
        <v>54</v>
      </c>
      <c r="P1137" s="29">
        <v>179</v>
      </c>
      <c r="Q1137" s="54" t="s">
        <v>161</v>
      </c>
      <c r="R1137" s="12" t="s">
        <v>11</v>
      </c>
      <c r="S1137" s="16" t="s">
        <v>601</v>
      </c>
      <c r="T1137" s="53" t="s">
        <v>161</v>
      </c>
      <c r="U1137" s="12">
        <f t="shared" si="70"/>
        <v>179</v>
      </c>
      <c r="V1137" s="12">
        <f t="shared" si="71"/>
        <v>89.5</v>
      </c>
      <c r="W1137" s="12">
        <f t="shared" si="72"/>
        <v>2.23463687150838E-2</v>
      </c>
      <c r="X1137" s="12">
        <f t="shared" si="73"/>
        <v>1.2484004868761899E-4</v>
      </c>
      <c r="AA1137" s="12"/>
      <c r="AC1137" s="12" t="s">
        <v>179</v>
      </c>
      <c r="AD1137" s="12" t="s">
        <v>299</v>
      </c>
      <c r="AE1137" s="12" t="s">
        <v>406</v>
      </c>
      <c r="AF1137" s="12" t="s">
        <v>408</v>
      </c>
      <c r="AG1137" s="12" t="s">
        <v>373</v>
      </c>
      <c r="AH1137" s="12" t="s">
        <v>374</v>
      </c>
      <c r="AI1137" s="12" t="s">
        <v>375</v>
      </c>
      <c r="AJ1137" s="12" t="s">
        <v>376</v>
      </c>
      <c r="AK1137" s="12" t="s">
        <v>368</v>
      </c>
      <c r="AL1137" s="12">
        <v>17</v>
      </c>
      <c r="AM1137" s="12" t="s">
        <v>377</v>
      </c>
      <c r="AN1137" s="12" t="s">
        <v>378</v>
      </c>
    </row>
    <row r="1138" spans="1:40" ht="15" customHeight="1" x14ac:dyDescent="0.25">
      <c r="A1138" s="12">
        <v>132770025</v>
      </c>
      <c r="B1138" s="15" t="s">
        <v>580</v>
      </c>
      <c r="C1138" s="12" t="s">
        <v>582</v>
      </c>
      <c r="D1138" s="12" t="s">
        <v>161</v>
      </c>
      <c r="E1138" s="12" t="s">
        <v>66</v>
      </c>
      <c r="F1138" s="10">
        <v>41</v>
      </c>
      <c r="G1138" s="17" t="s">
        <v>299</v>
      </c>
      <c r="H1138" s="10" t="s">
        <v>8</v>
      </c>
      <c r="K1138" s="12" t="s">
        <v>237</v>
      </c>
      <c r="L1138" s="12">
        <v>45.130499999999998</v>
      </c>
      <c r="M1138" s="12">
        <v>2.1365599999999998</v>
      </c>
      <c r="N1138" s="11">
        <v>41429</v>
      </c>
      <c r="O1138" s="6" t="s">
        <v>52</v>
      </c>
      <c r="P1138" s="29">
        <v>214.60869565217402</v>
      </c>
      <c r="Q1138" s="54" t="s">
        <v>161</v>
      </c>
      <c r="R1138" s="12" t="s">
        <v>165</v>
      </c>
      <c r="S1138" s="16" t="s">
        <v>601</v>
      </c>
      <c r="T1138" s="53" t="s">
        <v>161</v>
      </c>
      <c r="U1138" s="12">
        <f t="shared" si="70"/>
        <v>214.60869565217402</v>
      </c>
      <c r="V1138" s="12">
        <f t="shared" si="71"/>
        <v>107.30434782608701</v>
      </c>
      <c r="W1138" s="12">
        <f t="shared" si="72"/>
        <v>1.8638573743922197E-2</v>
      </c>
      <c r="X1138" s="12">
        <f t="shared" si="73"/>
        <v>8.6849107801906461E-5</v>
      </c>
      <c r="AA1138" s="12"/>
      <c r="AC1138" s="12" t="s">
        <v>181</v>
      </c>
      <c r="AD1138" s="12" t="s">
        <v>299</v>
      </c>
      <c r="AE1138" s="12" t="s">
        <v>406</v>
      </c>
      <c r="AF1138" s="12" t="s">
        <v>408</v>
      </c>
      <c r="AG1138" s="12" t="s">
        <v>373</v>
      </c>
      <c r="AH1138" s="12" t="s">
        <v>374</v>
      </c>
      <c r="AI1138" s="12" t="s">
        <v>375</v>
      </c>
      <c r="AJ1138" s="12" t="s">
        <v>376</v>
      </c>
      <c r="AK1138" s="12" t="s">
        <v>368</v>
      </c>
      <c r="AL1138" s="12">
        <v>17</v>
      </c>
      <c r="AM1138" s="12" t="s">
        <v>377</v>
      </c>
      <c r="AN1138" s="12" t="s">
        <v>378</v>
      </c>
    </row>
    <row r="1139" spans="1:40" ht="15" customHeight="1" x14ac:dyDescent="0.25">
      <c r="A1139" s="12">
        <v>132770025</v>
      </c>
      <c r="B1139" s="15" t="s">
        <v>580</v>
      </c>
      <c r="C1139" s="12" t="s">
        <v>582</v>
      </c>
      <c r="D1139" s="12" t="s">
        <v>161</v>
      </c>
      <c r="E1139" s="12" t="s">
        <v>51</v>
      </c>
      <c r="F1139" s="10">
        <v>41</v>
      </c>
      <c r="G1139" s="17" t="s">
        <v>299</v>
      </c>
      <c r="H1139" s="10" t="s">
        <v>8</v>
      </c>
      <c r="K1139" s="12" t="s">
        <v>237</v>
      </c>
      <c r="L1139" s="12">
        <v>45.130499999999998</v>
      </c>
      <c r="M1139" s="12">
        <v>2.1365599999999998</v>
      </c>
      <c r="N1139" s="11">
        <v>41429</v>
      </c>
      <c r="O1139" s="6" t="s">
        <v>159</v>
      </c>
      <c r="P1139" s="29">
        <v>226</v>
      </c>
      <c r="Q1139" s="12">
        <v>29.221800000000002</v>
      </c>
      <c r="R1139" s="12" t="s">
        <v>11</v>
      </c>
      <c r="S1139" s="48" t="s">
        <v>161</v>
      </c>
      <c r="T1139" s="53" t="s">
        <v>161</v>
      </c>
      <c r="U1139" s="12">
        <f t="shared" si="70"/>
        <v>226</v>
      </c>
      <c r="V1139" s="12">
        <f t="shared" si="71"/>
        <v>29.221800000000002</v>
      </c>
      <c r="W1139" s="12">
        <f t="shared" si="72"/>
        <v>0.26466378010585567</v>
      </c>
      <c r="X1139" s="12">
        <f t="shared" si="73"/>
        <v>1.1710786730347595E-3</v>
      </c>
      <c r="AA1139" s="12"/>
      <c r="AC1139" s="12" t="s">
        <v>179</v>
      </c>
      <c r="AD1139" s="12" t="s">
        <v>299</v>
      </c>
      <c r="AE1139" s="12" t="s">
        <v>406</v>
      </c>
      <c r="AF1139" s="12" t="s">
        <v>408</v>
      </c>
      <c r="AG1139" s="12" t="s">
        <v>373</v>
      </c>
      <c r="AH1139" s="12" t="s">
        <v>374</v>
      </c>
      <c r="AI1139" s="12" t="s">
        <v>375</v>
      </c>
      <c r="AJ1139" s="12" t="s">
        <v>376</v>
      </c>
      <c r="AK1139" s="12" t="s">
        <v>368</v>
      </c>
      <c r="AL1139" s="12">
        <v>17</v>
      </c>
      <c r="AM1139" s="12" t="s">
        <v>377</v>
      </c>
      <c r="AN1139" s="12" t="s">
        <v>378</v>
      </c>
    </row>
    <row r="1140" spans="1:40" ht="15" customHeight="1" x14ac:dyDescent="0.25">
      <c r="A1140" s="12">
        <v>132770025</v>
      </c>
      <c r="B1140" s="15" t="s">
        <v>580</v>
      </c>
      <c r="C1140" s="12" t="s">
        <v>582</v>
      </c>
      <c r="D1140" s="12" t="s">
        <v>161</v>
      </c>
      <c r="E1140" s="12" t="s">
        <v>51</v>
      </c>
      <c r="F1140" s="10">
        <v>41</v>
      </c>
      <c r="G1140" s="17" t="s">
        <v>299</v>
      </c>
      <c r="H1140" s="10" t="s">
        <v>8</v>
      </c>
      <c r="K1140" s="12" t="s">
        <v>237</v>
      </c>
      <c r="L1140" s="12">
        <v>45.130499999999998</v>
      </c>
      <c r="M1140" s="12">
        <v>2.1365599999999998</v>
      </c>
      <c r="N1140" s="11">
        <v>41429</v>
      </c>
      <c r="O1140" s="6" t="s">
        <v>15</v>
      </c>
      <c r="P1140" s="29">
        <v>271</v>
      </c>
      <c r="Q1140" s="12">
        <v>33.576900000000002</v>
      </c>
      <c r="R1140" s="12" t="s">
        <v>11</v>
      </c>
      <c r="S1140" s="48" t="s">
        <v>161</v>
      </c>
      <c r="T1140" s="53" t="s">
        <v>161</v>
      </c>
      <c r="U1140" s="12">
        <f t="shared" si="70"/>
        <v>271</v>
      </c>
      <c r="V1140" s="12">
        <f t="shared" si="71"/>
        <v>33.576900000000002</v>
      </c>
      <c r="W1140" s="12">
        <f t="shared" si="72"/>
        <v>0.24037433533701927</v>
      </c>
      <c r="X1140" s="12">
        <f t="shared" si="73"/>
        <v>8.8699016729527403E-4</v>
      </c>
      <c r="AA1140" s="12"/>
      <c r="AC1140" s="12" t="s">
        <v>179</v>
      </c>
      <c r="AD1140" s="12" t="s">
        <v>299</v>
      </c>
      <c r="AE1140" s="12" t="s">
        <v>406</v>
      </c>
      <c r="AF1140" s="12" t="s">
        <v>408</v>
      </c>
      <c r="AG1140" s="12" t="s">
        <v>373</v>
      </c>
      <c r="AH1140" s="12" t="s">
        <v>374</v>
      </c>
      <c r="AI1140" s="12" t="s">
        <v>375</v>
      </c>
      <c r="AJ1140" s="12" t="s">
        <v>376</v>
      </c>
      <c r="AK1140" s="12" t="s">
        <v>368</v>
      </c>
      <c r="AL1140" s="12">
        <v>17</v>
      </c>
      <c r="AM1140" s="12" t="s">
        <v>377</v>
      </c>
      <c r="AN1140" s="12" t="s">
        <v>378</v>
      </c>
    </row>
    <row r="1141" spans="1:40" ht="15" customHeight="1" x14ac:dyDescent="0.25">
      <c r="A1141" s="12">
        <v>132770025</v>
      </c>
      <c r="B1141" s="15" t="s">
        <v>580</v>
      </c>
      <c r="C1141" s="12" t="s">
        <v>582</v>
      </c>
      <c r="D1141" s="12" t="s">
        <v>161</v>
      </c>
      <c r="E1141" s="12" t="s">
        <v>51</v>
      </c>
      <c r="F1141" s="10">
        <v>41</v>
      </c>
      <c r="G1141" s="17" t="s">
        <v>299</v>
      </c>
      <c r="H1141" s="10" t="s">
        <v>8</v>
      </c>
      <c r="K1141" s="12" t="s">
        <v>237</v>
      </c>
      <c r="L1141" s="12">
        <v>45.130499999999998</v>
      </c>
      <c r="M1141" s="12">
        <v>2.1365599999999998</v>
      </c>
      <c r="N1141" s="11">
        <v>41429</v>
      </c>
      <c r="O1141" s="6" t="s">
        <v>163</v>
      </c>
      <c r="P1141" s="29">
        <v>287.5</v>
      </c>
      <c r="Q1141" s="54" t="s">
        <v>161</v>
      </c>
      <c r="R1141" s="12" t="s">
        <v>148</v>
      </c>
      <c r="S1141" s="16" t="s">
        <v>601</v>
      </c>
      <c r="T1141" s="53" t="s">
        <v>161</v>
      </c>
      <c r="U1141" s="12">
        <f t="shared" si="70"/>
        <v>287.5</v>
      </c>
      <c r="V1141" s="12">
        <f t="shared" si="71"/>
        <v>143.75</v>
      </c>
      <c r="W1141" s="12">
        <f t="shared" si="72"/>
        <v>1.391304347826087E-2</v>
      </c>
      <c r="X1141" s="12">
        <f t="shared" si="73"/>
        <v>4.8393194706994331E-5</v>
      </c>
      <c r="AA1141" s="12"/>
      <c r="AC1141" s="12" t="s">
        <v>180</v>
      </c>
      <c r="AD1141" s="12" t="s">
        <v>299</v>
      </c>
      <c r="AE1141" s="12" t="s">
        <v>406</v>
      </c>
      <c r="AF1141" s="12" t="s">
        <v>408</v>
      </c>
      <c r="AG1141" s="12" t="s">
        <v>373</v>
      </c>
      <c r="AH1141" s="12" t="s">
        <v>374</v>
      </c>
      <c r="AI1141" s="12" t="s">
        <v>375</v>
      </c>
      <c r="AJ1141" s="12" t="s">
        <v>376</v>
      </c>
      <c r="AK1141" s="12" t="s">
        <v>368</v>
      </c>
      <c r="AL1141" s="12">
        <v>17</v>
      </c>
      <c r="AM1141" s="12" t="s">
        <v>377</v>
      </c>
      <c r="AN1141" s="12" t="s">
        <v>378</v>
      </c>
    </row>
    <row r="1142" spans="1:40" ht="15" customHeight="1" x14ac:dyDescent="0.25">
      <c r="A1142" s="12">
        <v>132770025</v>
      </c>
      <c r="B1142" s="15" t="s">
        <v>580</v>
      </c>
      <c r="C1142" s="12" t="s">
        <v>582</v>
      </c>
      <c r="D1142" s="12" t="s">
        <v>161</v>
      </c>
      <c r="E1142" s="12" t="s">
        <v>51</v>
      </c>
      <c r="F1142" s="10">
        <v>41</v>
      </c>
      <c r="G1142" s="17" t="s">
        <v>299</v>
      </c>
      <c r="H1142" s="10" t="s">
        <v>8</v>
      </c>
      <c r="K1142" s="12" t="s">
        <v>237</v>
      </c>
      <c r="L1142" s="12">
        <v>45.130499999999998</v>
      </c>
      <c r="M1142" s="12">
        <v>2.1365599999999998</v>
      </c>
      <c r="N1142" s="11">
        <v>41429</v>
      </c>
      <c r="O1142" s="6" t="s">
        <v>65</v>
      </c>
      <c r="P1142" s="29">
        <v>362</v>
      </c>
      <c r="Q1142" s="54" t="s">
        <v>161</v>
      </c>
      <c r="R1142" s="12" t="s">
        <v>11</v>
      </c>
      <c r="S1142" s="16" t="s">
        <v>601</v>
      </c>
      <c r="T1142" s="53" t="s">
        <v>161</v>
      </c>
      <c r="U1142" s="12">
        <f t="shared" si="70"/>
        <v>362</v>
      </c>
      <c r="V1142" s="12">
        <f t="shared" si="71"/>
        <v>181</v>
      </c>
      <c r="W1142" s="12">
        <f t="shared" si="72"/>
        <v>1.1049723756906077E-2</v>
      </c>
      <c r="X1142" s="12">
        <f t="shared" si="73"/>
        <v>3.0524098775983637E-5</v>
      </c>
      <c r="AA1142" s="12"/>
      <c r="AC1142" s="12" t="s">
        <v>179</v>
      </c>
      <c r="AD1142" s="12" t="s">
        <v>299</v>
      </c>
      <c r="AE1142" s="12" t="s">
        <v>406</v>
      </c>
      <c r="AF1142" s="12" t="s">
        <v>408</v>
      </c>
      <c r="AG1142" s="12" t="s">
        <v>373</v>
      </c>
      <c r="AH1142" s="12" t="s">
        <v>374</v>
      </c>
      <c r="AI1142" s="12" t="s">
        <v>375</v>
      </c>
      <c r="AJ1142" s="12" t="s">
        <v>376</v>
      </c>
      <c r="AK1142" s="12" t="s">
        <v>368</v>
      </c>
      <c r="AL1142" s="12">
        <v>17</v>
      </c>
      <c r="AM1142" s="12" t="s">
        <v>377</v>
      </c>
      <c r="AN1142" s="12" t="s">
        <v>378</v>
      </c>
    </row>
    <row r="1143" spans="1:40" ht="15" customHeight="1" x14ac:dyDescent="0.25">
      <c r="A1143" s="12">
        <v>132770025</v>
      </c>
      <c r="B1143" s="15" t="s">
        <v>580</v>
      </c>
      <c r="C1143" s="12" t="s">
        <v>582</v>
      </c>
      <c r="D1143" s="12" t="s">
        <v>161</v>
      </c>
      <c r="E1143" s="12" t="s">
        <v>51</v>
      </c>
      <c r="F1143" s="10">
        <v>41</v>
      </c>
      <c r="G1143" s="17" t="s">
        <v>299</v>
      </c>
      <c r="H1143" s="10" t="s">
        <v>8</v>
      </c>
      <c r="K1143" s="12" t="s">
        <v>237</v>
      </c>
      <c r="L1143" s="12">
        <v>45.130499999999998</v>
      </c>
      <c r="M1143" s="12">
        <v>2.1365599999999998</v>
      </c>
      <c r="N1143" s="11">
        <v>41429</v>
      </c>
      <c r="O1143" s="6" t="s">
        <v>14</v>
      </c>
      <c r="P1143" s="29">
        <v>508</v>
      </c>
      <c r="Q1143" s="54" t="s">
        <v>161</v>
      </c>
      <c r="R1143" s="12" t="s">
        <v>11</v>
      </c>
      <c r="S1143" s="16" t="s">
        <v>601</v>
      </c>
      <c r="T1143" s="53" t="s">
        <v>161</v>
      </c>
      <c r="U1143" s="12">
        <f t="shared" si="70"/>
        <v>508</v>
      </c>
      <c r="V1143" s="12">
        <f t="shared" si="71"/>
        <v>254</v>
      </c>
      <c r="W1143" s="12">
        <f t="shared" si="72"/>
        <v>7.874015748031496E-3</v>
      </c>
      <c r="X1143" s="12">
        <f t="shared" si="73"/>
        <v>1.5500031000062002E-5</v>
      </c>
      <c r="AA1143" s="12"/>
      <c r="AC1143" s="12" t="s">
        <v>179</v>
      </c>
      <c r="AD1143" s="12" t="s">
        <v>299</v>
      </c>
      <c r="AE1143" s="12" t="s">
        <v>406</v>
      </c>
      <c r="AF1143" s="12" t="s">
        <v>408</v>
      </c>
      <c r="AG1143" s="12" t="s">
        <v>373</v>
      </c>
      <c r="AH1143" s="12" t="s">
        <v>374</v>
      </c>
      <c r="AI1143" s="12" t="s">
        <v>375</v>
      </c>
      <c r="AJ1143" s="12" t="s">
        <v>376</v>
      </c>
      <c r="AK1143" s="12" t="s">
        <v>368</v>
      </c>
      <c r="AL1143" s="12">
        <v>17</v>
      </c>
      <c r="AM1143" s="12" t="s">
        <v>377</v>
      </c>
      <c r="AN1143" s="12" t="s">
        <v>378</v>
      </c>
    </row>
    <row r="1144" spans="1:40" ht="15" customHeight="1" x14ac:dyDescent="0.25">
      <c r="A1144" s="12">
        <v>132770025</v>
      </c>
      <c r="B1144" s="15" t="s">
        <v>580</v>
      </c>
      <c r="C1144" s="12" t="s">
        <v>582</v>
      </c>
      <c r="D1144" s="12" t="s">
        <v>161</v>
      </c>
      <c r="E1144" s="12" t="s">
        <v>51</v>
      </c>
      <c r="F1144" s="10">
        <v>41</v>
      </c>
      <c r="G1144" s="17" t="s">
        <v>299</v>
      </c>
      <c r="H1144" s="10" t="s">
        <v>8</v>
      </c>
      <c r="K1144" s="12" t="s">
        <v>237</v>
      </c>
      <c r="L1144" s="12">
        <v>45.130499999999998</v>
      </c>
      <c r="M1144" s="12">
        <v>2.1365599999999998</v>
      </c>
      <c r="N1144" s="11">
        <v>41429</v>
      </c>
      <c r="O1144" s="6" t="s">
        <v>16</v>
      </c>
      <c r="P1144" s="29">
        <v>532.20000000000005</v>
      </c>
      <c r="Q1144" s="54" t="s">
        <v>161</v>
      </c>
      <c r="R1144" s="12" t="s">
        <v>11</v>
      </c>
      <c r="S1144" s="16" t="s">
        <v>601</v>
      </c>
      <c r="T1144" s="53" t="s">
        <v>161</v>
      </c>
      <c r="U1144" s="12">
        <f t="shared" si="70"/>
        <v>532.20000000000005</v>
      </c>
      <c r="V1144" s="12">
        <f t="shared" si="71"/>
        <v>266.10000000000002</v>
      </c>
      <c r="W1144" s="12">
        <f t="shared" si="72"/>
        <v>7.5159714393085303E-3</v>
      </c>
      <c r="X1144" s="12">
        <f t="shared" si="73"/>
        <v>1.4122456669125385E-5</v>
      </c>
      <c r="AA1144" s="12"/>
      <c r="AC1144" s="12" t="s">
        <v>179</v>
      </c>
      <c r="AD1144" s="12" t="s">
        <v>299</v>
      </c>
      <c r="AE1144" s="12" t="s">
        <v>406</v>
      </c>
      <c r="AF1144" s="12" t="s">
        <v>408</v>
      </c>
      <c r="AG1144" s="12" t="s">
        <v>373</v>
      </c>
      <c r="AH1144" s="12" t="s">
        <v>374</v>
      </c>
      <c r="AI1144" s="12" t="s">
        <v>375</v>
      </c>
      <c r="AJ1144" s="12" t="s">
        <v>376</v>
      </c>
      <c r="AK1144" s="12" t="s">
        <v>368</v>
      </c>
      <c r="AL1144" s="12">
        <v>17</v>
      </c>
      <c r="AM1144" s="12" t="s">
        <v>377</v>
      </c>
      <c r="AN1144" s="12" t="s">
        <v>378</v>
      </c>
    </row>
    <row r="1145" spans="1:40" ht="15" customHeight="1" x14ac:dyDescent="0.25">
      <c r="A1145" s="12">
        <v>132770025</v>
      </c>
      <c r="B1145" s="15" t="s">
        <v>580</v>
      </c>
      <c r="C1145" s="12" t="s">
        <v>582</v>
      </c>
      <c r="D1145" s="12" t="s">
        <v>161</v>
      </c>
      <c r="E1145" s="12" t="s">
        <v>51</v>
      </c>
      <c r="F1145" s="10">
        <v>41</v>
      </c>
      <c r="G1145" s="17" t="s">
        <v>299</v>
      </c>
      <c r="H1145" s="10" t="s">
        <v>8</v>
      </c>
      <c r="K1145" s="12" t="s">
        <v>237</v>
      </c>
      <c r="L1145" s="12">
        <v>45.130499999999998</v>
      </c>
      <c r="M1145" s="12">
        <v>2.1365599999999998</v>
      </c>
      <c r="N1145" s="11">
        <v>41429</v>
      </c>
      <c r="O1145" s="6" t="s">
        <v>10</v>
      </c>
      <c r="P1145" s="29">
        <v>1010</v>
      </c>
      <c r="Q1145" s="12">
        <v>136.65300000000002</v>
      </c>
      <c r="R1145" s="12" t="s">
        <v>11</v>
      </c>
      <c r="S1145" s="48" t="s">
        <v>161</v>
      </c>
      <c r="T1145" s="53" t="s">
        <v>161</v>
      </c>
      <c r="U1145" s="12">
        <f t="shared" si="70"/>
        <v>1010</v>
      </c>
      <c r="V1145" s="12">
        <f t="shared" si="71"/>
        <v>136.65300000000002</v>
      </c>
      <c r="W1145" s="12">
        <f t="shared" si="72"/>
        <v>5.4085771997241891E-2</v>
      </c>
      <c r="X1145" s="12">
        <f t="shared" si="73"/>
        <v>5.3550269304199892E-5</v>
      </c>
      <c r="AA1145" s="12"/>
      <c r="AC1145" s="12" t="s">
        <v>179</v>
      </c>
      <c r="AD1145" s="12" t="s">
        <v>299</v>
      </c>
      <c r="AE1145" s="12" t="s">
        <v>406</v>
      </c>
      <c r="AF1145" s="12" t="s">
        <v>408</v>
      </c>
      <c r="AG1145" s="12" t="s">
        <v>373</v>
      </c>
      <c r="AH1145" s="12" t="s">
        <v>374</v>
      </c>
      <c r="AI1145" s="12" t="s">
        <v>375</v>
      </c>
      <c r="AJ1145" s="12" t="s">
        <v>376</v>
      </c>
      <c r="AK1145" s="12" t="s">
        <v>368</v>
      </c>
      <c r="AL1145" s="12">
        <v>17</v>
      </c>
      <c r="AM1145" s="12" t="s">
        <v>377</v>
      </c>
      <c r="AN1145" s="12" t="s">
        <v>378</v>
      </c>
    </row>
    <row r="1146" spans="1:40" ht="15" customHeight="1" x14ac:dyDescent="0.25">
      <c r="A1146" s="12">
        <v>132770025</v>
      </c>
      <c r="B1146" s="15" t="s">
        <v>580</v>
      </c>
      <c r="C1146" s="12" t="s">
        <v>582</v>
      </c>
      <c r="D1146" s="12" t="s">
        <v>161</v>
      </c>
      <c r="E1146" s="12" t="s">
        <v>164</v>
      </c>
      <c r="F1146" s="10">
        <v>41</v>
      </c>
      <c r="G1146" s="17" t="s">
        <v>299</v>
      </c>
      <c r="H1146" s="10" t="s">
        <v>8</v>
      </c>
      <c r="K1146" s="12" t="s">
        <v>237</v>
      </c>
      <c r="L1146" s="12">
        <v>45.130499999999998</v>
      </c>
      <c r="M1146" s="12">
        <v>2.1365599999999998</v>
      </c>
      <c r="N1146" s="11">
        <v>41429</v>
      </c>
      <c r="O1146" s="6" t="s">
        <v>163</v>
      </c>
      <c r="P1146" s="29">
        <v>5275.4000000000005</v>
      </c>
      <c r="Q1146" s="54" t="s">
        <v>161</v>
      </c>
      <c r="R1146" s="12" t="s">
        <v>148</v>
      </c>
      <c r="S1146" s="16" t="s">
        <v>601</v>
      </c>
      <c r="T1146" s="53" t="s">
        <v>161</v>
      </c>
      <c r="U1146" s="12">
        <f t="shared" si="70"/>
        <v>5275.4000000000005</v>
      </c>
      <c r="V1146" s="12">
        <f t="shared" si="71"/>
        <v>2637.7000000000003</v>
      </c>
      <c r="W1146" s="12">
        <f t="shared" si="72"/>
        <v>7.5823634226788474E-4</v>
      </c>
      <c r="X1146" s="12">
        <f t="shared" si="73"/>
        <v>1.4373058768394524E-7</v>
      </c>
      <c r="AA1146" s="12"/>
      <c r="AC1146" s="12" t="s">
        <v>180</v>
      </c>
      <c r="AD1146" s="12" t="s">
        <v>299</v>
      </c>
      <c r="AE1146" s="12" t="s">
        <v>406</v>
      </c>
      <c r="AF1146" s="12" t="s">
        <v>408</v>
      </c>
      <c r="AG1146" s="12" t="s">
        <v>373</v>
      </c>
      <c r="AH1146" s="12" t="s">
        <v>374</v>
      </c>
      <c r="AI1146" s="12" t="s">
        <v>375</v>
      </c>
      <c r="AJ1146" s="12" t="s">
        <v>376</v>
      </c>
      <c r="AK1146" s="12" t="s">
        <v>368</v>
      </c>
      <c r="AL1146" s="12">
        <v>17</v>
      </c>
      <c r="AM1146" s="12" t="s">
        <v>377</v>
      </c>
      <c r="AN1146" s="12" t="s">
        <v>378</v>
      </c>
    </row>
    <row r="1147" spans="1:40" ht="15" customHeight="1" x14ac:dyDescent="0.25">
      <c r="A1147" s="12">
        <v>132770026</v>
      </c>
      <c r="B1147" s="12" t="s">
        <v>586</v>
      </c>
      <c r="C1147" s="12" t="s">
        <v>587</v>
      </c>
      <c r="D1147" s="12" t="s">
        <v>588</v>
      </c>
      <c r="E1147" s="12" t="s">
        <v>51</v>
      </c>
      <c r="F1147" s="10" t="s">
        <v>217</v>
      </c>
      <c r="G1147" s="10" t="s">
        <v>217</v>
      </c>
      <c r="K1147" s="12" t="s">
        <v>168</v>
      </c>
      <c r="L1147" s="12" t="s">
        <v>161</v>
      </c>
      <c r="M1147" s="12" t="s">
        <v>161</v>
      </c>
      <c r="N1147" s="11">
        <v>41430</v>
      </c>
      <c r="O1147" s="6" t="s">
        <v>150</v>
      </c>
      <c r="P1147" s="31">
        <v>0.27</v>
      </c>
      <c r="Q1147" s="54" t="s">
        <v>161</v>
      </c>
      <c r="R1147" s="15" t="s">
        <v>11</v>
      </c>
      <c r="S1147" s="16" t="s">
        <v>601</v>
      </c>
      <c r="T1147" s="53" t="s">
        <v>161</v>
      </c>
      <c r="U1147" s="12">
        <f t="shared" si="70"/>
        <v>0.27</v>
      </c>
      <c r="V1147" s="12">
        <f t="shared" si="71"/>
        <v>0.13500000000000001</v>
      </c>
      <c r="W1147" s="12">
        <f t="shared" si="72"/>
        <v>14.814814814814815</v>
      </c>
      <c r="X1147" s="12">
        <f t="shared" si="73"/>
        <v>54.869684499314126</v>
      </c>
      <c r="Y1147" s="12">
        <v>4</v>
      </c>
      <c r="AA1147" s="11"/>
      <c r="AB1147" s="31">
        <v>133391</v>
      </c>
      <c r="AC1147" s="12" t="s">
        <v>574</v>
      </c>
    </row>
    <row r="1148" spans="1:40" ht="15" customHeight="1" x14ac:dyDescent="0.25">
      <c r="A1148" s="12">
        <v>132770026</v>
      </c>
      <c r="B1148" s="12" t="s">
        <v>586</v>
      </c>
      <c r="C1148" s="12" t="s">
        <v>587</v>
      </c>
      <c r="D1148" s="12" t="s">
        <v>588</v>
      </c>
      <c r="E1148" s="12" t="s">
        <v>51</v>
      </c>
      <c r="F1148" s="10" t="s">
        <v>217</v>
      </c>
      <c r="G1148" s="10" t="s">
        <v>217</v>
      </c>
      <c r="K1148" s="12" t="s">
        <v>168</v>
      </c>
      <c r="L1148" s="12" t="s">
        <v>161</v>
      </c>
      <c r="M1148" s="12" t="s">
        <v>161</v>
      </c>
      <c r="N1148" s="11">
        <v>41430</v>
      </c>
      <c r="O1148" s="6" t="s">
        <v>57</v>
      </c>
      <c r="P1148" s="31">
        <v>0.4</v>
      </c>
      <c r="Q1148" s="54" t="s">
        <v>161</v>
      </c>
      <c r="R1148" s="15" t="s">
        <v>11</v>
      </c>
      <c r="S1148" s="16" t="s">
        <v>601</v>
      </c>
      <c r="T1148" s="53" t="s">
        <v>161</v>
      </c>
      <c r="U1148" s="12">
        <f t="shared" si="70"/>
        <v>0.4</v>
      </c>
      <c r="V1148" s="12">
        <f t="shared" si="71"/>
        <v>0.2</v>
      </c>
      <c r="W1148" s="12">
        <f t="shared" si="72"/>
        <v>9.9999999999999982</v>
      </c>
      <c r="X1148" s="12">
        <f t="shared" si="73"/>
        <v>24.999999999999996</v>
      </c>
      <c r="Y1148" s="12">
        <v>4</v>
      </c>
      <c r="AA1148" s="11"/>
      <c r="AB1148" s="31">
        <v>133391</v>
      </c>
      <c r="AC1148" s="12" t="s">
        <v>574</v>
      </c>
    </row>
    <row r="1149" spans="1:40" ht="15" customHeight="1" x14ac:dyDescent="0.25">
      <c r="A1149" s="12">
        <v>132770026</v>
      </c>
      <c r="B1149" s="12" t="s">
        <v>586</v>
      </c>
      <c r="C1149" s="12" t="s">
        <v>587</v>
      </c>
      <c r="D1149" s="12" t="s">
        <v>588</v>
      </c>
      <c r="E1149" s="12" t="s">
        <v>51</v>
      </c>
      <c r="F1149" s="10" t="s">
        <v>217</v>
      </c>
      <c r="G1149" s="10" t="s">
        <v>217</v>
      </c>
      <c r="K1149" s="12" t="s">
        <v>168</v>
      </c>
      <c r="L1149" s="12" t="s">
        <v>161</v>
      </c>
      <c r="M1149" s="12" t="s">
        <v>161</v>
      </c>
      <c r="N1149" s="11">
        <v>41430</v>
      </c>
      <c r="O1149" s="6" t="s">
        <v>152</v>
      </c>
      <c r="P1149" s="31">
        <v>0.5</v>
      </c>
      <c r="Q1149" s="54" t="s">
        <v>161</v>
      </c>
      <c r="R1149" s="15" t="s">
        <v>11</v>
      </c>
      <c r="S1149" s="16" t="s">
        <v>601</v>
      </c>
      <c r="T1149" s="53" t="s">
        <v>161</v>
      </c>
      <c r="U1149" s="12">
        <f t="shared" si="70"/>
        <v>0.5</v>
      </c>
      <c r="V1149" s="12">
        <f t="shared" si="71"/>
        <v>0.25</v>
      </c>
      <c r="W1149" s="12">
        <f t="shared" si="72"/>
        <v>8</v>
      </c>
      <c r="X1149" s="12">
        <f t="shared" si="73"/>
        <v>16</v>
      </c>
      <c r="Y1149" s="12">
        <v>4</v>
      </c>
      <c r="AA1149" s="11"/>
      <c r="AB1149" s="31">
        <v>133391</v>
      </c>
      <c r="AC1149" s="12" t="s">
        <v>574</v>
      </c>
    </row>
    <row r="1150" spans="1:40" ht="15" customHeight="1" x14ac:dyDescent="0.25">
      <c r="A1150" s="12">
        <v>132770026</v>
      </c>
      <c r="B1150" s="12" t="s">
        <v>586</v>
      </c>
      <c r="C1150" s="12" t="s">
        <v>587</v>
      </c>
      <c r="D1150" s="12" t="s">
        <v>588</v>
      </c>
      <c r="E1150" s="12" t="s">
        <v>51</v>
      </c>
      <c r="F1150" s="10" t="s">
        <v>217</v>
      </c>
      <c r="G1150" s="10" t="s">
        <v>217</v>
      </c>
      <c r="K1150" s="12" t="s">
        <v>168</v>
      </c>
      <c r="L1150" s="12" t="s">
        <v>161</v>
      </c>
      <c r="M1150" s="12" t="s">
        <v>161</v>
      </c>
      <c r="N1150" s="11">
        <v>41430</v>
      </c>
      <c r="O1150" s="6" t="s">
        <v>61</v>
      </c>
      <c r="P1150" s="31">
        <v>0.6</v>
      </c>
      <c r="Q1150" s="54" t="s">
        <v>161</v>
      </c>
      <c r="R1150" s="15" t="s">
        <v>11</v>
      </c>
      <c r="S1150" s="16" t="s">
        <v>601</v>
      </c>
      <c r="T1150" s="53" t="s">
        <v>161</v>
      </c>
      <c r="U1150" s="12">
        <f t="shared" si="70"/>
        <v>0.6</v>
      </c>
      <c r="V1150" s="12">
        <f t="shared" si="71"/>
        <v>0.3</v>
      </c>
      <c r="W1150" s="12">
        <f t="shared" si="72"/>
        <v>6.666666666666667</v>
      </c>
      <c r="X1150" s="12">
        <f t="shared" si="73"/>
        <v>11.111111111111111</v>
      </c>
      <c r="Y1150" s="12">
        <v>4</v>
      </c>
      <c r="AA1150" s="11"/>
      <c r="AB1150" s="31">
        <v>133391</v>
      </c>
      <c r="AC1150" s="12" t="s">
        <v>574</v>
      </c>
    </row>
    <row r="1151" spans="1:40" ht="15" customHeight="1" x14ac:dyDescent="0.25">
      <c r="A1151" s="12">
        <v>132770026</v>
      </c>
      <c r="B1151" s="12" t="s">
        <v>586</v>
      </c>
      <c r="C1151" s="12" t="s">
        <v>587</v>
      </c>
      <c r="D1151" s="12" t="s">
        <v>588</v>
      </c>
      <c r="E1151" s="12" t="s">
        <v>51</v>
      </c>
      <c r="F1151" s="10" t="s">
        <v>217</v>
      </c>
      <c r="G1151" s="10" t="s">
        <v>217</v>
      </c>
      <c r="K1151" s="12" t="s">
        <v>168</v>
      </c>
      <c r="L1151" s="12" t="s">
        <v>161</v>
      </c>
      <c r="M1151" s="12" t="s">
        <v>161</v>
      </c>
      <c r="N1151" s="11">
        <v>41430</v>
      </c>
      <c r="O1151" s="6" t="s">
        <v>19</v>
      </c>
      <c r="P1151" s="31">
        <v>0.6</v>
      </c>
      <c r="Q1151" s="54" t="s">
        <v>161</v>
      </c>
      <c r="R1151" s="15" t="s">
        <v>11</v>
      </c>
      <c r="S1151" s="16" t="s">
        <v>601</v>
      </c>
      <c r="T1151" s="53" t="s">
        <v>161</v>
      </c>
      <c r="U1151" s="12">
        <f t="shared" si="70"/>
        <v>0.6</v>
      </c>
      <c r="V1151" s="12">
        <f t="shared" si="71"/>
        <v>0.3</v>
      </c>
      <c r="W1151" s="12">
        <f t="shared" si="72"/>
        <v>6.666666666666667</v>
      </c>
      <c r="X1151" s="12">
        <f t="shared" si="73"/>
        <v>11.111111111111111</v>
      </c>
      <c r="Y1151" s="12">
        <v>4</v>
      </c>
      <c r="AA1151" s="11"/>
      <c r="AB1151" s="31">
        <v>133391</v>
      </c>
      <c r="AC1151" s="12" t="s">
        <v>574</v>
      </c>
    </row>
    <row r="1152" spans="1:40" ht="15" customHeight="1" x14ac:dyDescent="0.25">
      <c r="A1152" s="12">
        <v>132770026</v>
      </c>
      <c r="B1152" s="12" t="s">
        <v>586</v>
      </c>
      <c r="C1152" s="12" t="s">
        <v>587</v>
      </c>
      <c r="D1152" s="12" t="s">
        <v>588</v>
      </c>
      <c r="E1152" s="12" t="s">
        <v>51</v>
      </c>
      <c r="F1152" s="10" t="s">
        <v>217</v>
      </c>
      <c r="G1152" s="10" t="s">
        <v>217</v>
      </c>
      <c r="K1152" s="12" t="s">
        <v>168</v>
      </c>
      <c r="L1152" s="12" t="s">
        <v>161</v>
      </c>
      <c r="M1152" s="12" t="s">
        <v>161</v>
      </c>
      <c r="N1152" s="11">
        <v>41430</v>
      </c>
      <c r="O1152" s="6" t="s">
        <v>21</v>
      </c>
      <c r="P1152" s="31">
        <v>0.6</v>
      </c>
      <c r="Q1152" s="54" t="s">
        <v>161</v>
      </c>
      <c r="R1152" s="15" t="s">
        <v>11</v>
      </c>
      <c r="S1152" s="16" t="s">
        <v>601</v>
      </c>
      <c r="T1152" s="53" t="s">
        <v>161</v>
      </c>
      <c r="U1152" s="12">
        <f t="shared" si="70"/>
        <v>0.6</v>
      </c>
      <c r="V1152" s="12">
        <f t="shared" si="71"/>
        <v>0.3</v>
      </c>
      <c r="W1152" s="12">
        <f t="shared" si="72"/>
        <v>6.666666666666667</v>
      </c>
      <c r="X1152" s="12">
        <f t="shared" si="73"/>
        <v>11.111111111111111</v>
      </c>
      <c r="Y1152" s="12">
        <v>4</v>
      </c>
      <c r="AA1152" s="11"/>
      <c r="AB1152" s="31">
        <v>133391</v>
      </c>
      <c r="AC1152" s="12" t="s">
        <v>574</v>
      </c>
    </row>
    <row r="1153" spans="1:29" ht="15" customHeight="1" x14ac:dyDescent="0.25">
      <c r="A1153" s="12">
        <v>132770026</v>
      </c>
      <c r="B1153" s="12" t="s">
        <v>586</v>
      </c>
      <c r="C1153" s="12" t="s">
        <v>587</v>
      </c>
      <c r="D1153" s="12" t="s">
        <v>588</v>
      </c>
      <c r="E1153" s="12" t="s">
        <v>51</v>
      </c>
      <c r="F1153" s="10" t="s">
        <v>217</v>
      </c>
      <c r="G1153" s="10" t="s">
        <v>217</v>
      </c>
      <c r="K1153" s="12" t="s">
        <v>168</v>
      </c>
      <c r="L1153" s="12" t="s">
        <v>161</v>
      </c>
      <c r="M1153" s="12" t="s">
        <v>161</v>
      </c>
      <c r="N1153" s="11">
        <v>41430</v>
      </c>
      <c r="O1153" s="6" t="s">
        <v>55</v>
      </c>
      <c r="P1153" s="31">
        <v>0.7</v>
      </c>
      <c r="Q1153" s="54" t="s">
        <v>161</v>
      </c>
      <c r="R1153" s="15" t="s">
        <v>11</v>
      </c>
      <c r="S1153" s="16" t="s">
        <v>601</v>
      </c>
      <c r="T1153" s="53" t="s">
        <v>161</v>
      </c>
      <c r="U1153" s="12">
        <f t="shared" si="70"/>
        <v>0.7</v>
      </c>
      <c r="V1153" s="12">
        <f t="shared" si="71"/>
        <v>0.35</v>
      </c>
      <c r="W1153" s="12">
        <f t="shared" si="72"/>
        <v>5.7142857142857144</v>
      </c>
      <c r="X1153" s="12">
        <f t="shared" si="73"/>
        <v>8.1632653061224509</v>
      </c>
      <c r="Y1153" s="12">
        <v>4</v>
      </c>
      <c r="AA1153" s="11"/>
      <c r="AB1153" s="31">
        <v>133391</v>
      </c>
      <c r="AC1153" s="12" t="s">
        <v>574</v>
      </c>
    </row>
    <row r="1154" spans="1:29" ht="15" customHeight="1" x14ac:dyDescent="0.25">
      <c r="A1154" s="12">
        <v>132770026</v>
      </c>
      <c r="B1154" s="12" t="s">
        <v>586</v>
      </c>
      <c r="C1154" s="12" t="s">
        <v>587</v>
      </c>
      <c r="D1154" s="12" t="s">
        <v>588</v>
      </c>
      <c r="E1154" s="12" t="s">
        <v>51</v>
      </c>
      <c r="F1154" s="10" t="s">
        <v>217</v>
      </c>
      <c r="G1154" s="10" t="s">
        <v>217</v>
      </c>
      <c r="K1154" s="12" t="s">
        <v>168</v>
      </c>
      <c r="L1154" s="12" t="s">
        <v>161</v>
      </c>
      <c r="M1154" s="12" t="s">
        <v>161</v>
      </c>
      <c r="N1154" s="11">
        <v>41430</v>
      </c>
      <c r="O1154" s="6" t="s">
        <v>56</v>
      </c>
      <c r="P1154" s="31">
        <v>0.8</v>
      </c>
      <c r="Q1154" s="54" t="s">
        <v>161</v>
      </c>
      <c r="R1154" s="15" t="s">
        <v>11</v>
      </c>
      <c r="S1154" s="16" t="s">
        <v>601</v>
      </c>
      <c r="T1154" s="53" t="s">
        <v>161</v>
      </c>
      <c r="U1154" s="12">
        <f t="shared" ref="U1154:U1217" si="74">IF(Q1154="",P1154,P1154)</f>
        <v>0.8</v>
      </c>
      <c r="V1154" s="12">
        <f t="shared" ref="V1154:V1217" si="75">IF(Q1154="",P1154/2,Q1154)</f>
        <v>0.4</v>
      </c>
      <c r="W1154" s="12">
        <f t="shared" si="72"/>
        <v>4.9999999999999991</v>
      </c>
      <c r="X1154" s="12">
        <f t="shared" si="73"/>
        <v>6.2499999999999991</v>
      </c>
      <c r="Y1154" s="12">
        <v>4</v>
      </c>
      <c r="AA1154" s="11"/>
      <c r="AB1154" s="31">
        <v>133391</v>
      </c>
      <c r="AC1154" s="12" t="s">
        <v>574</v>
      </c>
    </row>
    <row r="1155" spans="1:29" ht="15" customHeight="1" x14ac:dyDescent="0.25">
      <c r="A1155" s="12">
        <v>132770026</v>
      </c>
      <c r="B1155" s="12" t="s">
        <v>586</v>
      </c>
      <c r="C1155" s="12" t="s">
        <v>587</v>
      </c>
      <c r="D1155" s="12" t="s">
        <v>588</v>
      </c>
      <c r="E1155" s="12" t="s">
        <v>51</v>
      </c>
      <c r="F1155" s="10" t="s">
        <v>217</v>
      </c>
      <c r="G1155" s="10" t="s">
        <v>217</v>
      </c>
      <c r="K1155" s="12" t="s">
        <v>168</v>
      </c>
      <c r="L1155" s="12" t="s">
        <v>161</v>
      </c>
      <c r="M1155" s="12" t="s">
        <v>161</v>
      </c>
      <c r="N1155" s="11">
        <v>41430</v>
      </c>
      <c r="O1155" s="6" t="s">
        <v>149</v>
      </c>
      <c r="P1155" s="31">
        <v>1</v>
      </c>
      <c r="Q1155" s="54" t="s">
        <v>161</v>
      </c>
      <c r="R1155" s="15" t="s">
        <v>11</v>
      </c>
      <c r="S1155" s="16" t="s">
        <v>601</v>
      </c>
      <c r="T1155" s="53" t="s">
        <v>161</v>
      </c>
      <c r="U1155" s="12">
        <f t="shared" si="74"/>
        <v>1</v>
      </c>
      <c r="V1155" s="12">
        <f t="shared" si="75"/>
        <v>0.5</v>
      </c>
      <c r="W1155" s="12">
        <f t="shared" si="72"/>
        <v>4</v>
      </c>
      <c r="X1155" s="12">
        <f t="shared" si="73"/>
        <v>4</v>
      </c>
      <c r="Y1155" s="12">
        <v>4</v>
      </c>
      <c r="AA1155" s="11"/>
      <c r="AB1155" s="31">
        <v>133391</v>
      </c>
      <c r="AC1155" s="12" t="s">
        <v>574</v>
      </c>
    </row>
    <row r="1156" spans="1:29" ht="15" customHeight="1" x14ac:dyDescent="0.25">
      <c r="A1156" s="12">
        <v>132770026</v>
      </c>
      <c r="B1156" s="12" t="s">
        <v>586</v>
      </c>
      <c r="C1156" s="12" t="s">
        <v>587</v>
      </c>
      <c r="D1156" s="12" t="s">
        <v>588</v>
      </c>
      <c r="E1156" s="12" t="s">
        <v>51</v>
      </c>
      <c r="F1156" s="10" t="s">
        <v>217</v>
      </c>
      <c r="G1156" s="10" t="s">
        <v>217</v>
      </c>
      <c r="K1156" s="12" t="s">
        <v>168</v>
      </c>
      <c r="L1156" s="12" t="s">
        <v>161</v>
      </c>
      <c r="M1156" s="12" t="s">
        <v>161</v>
      </c>
      <c r="N1156" s="11">
        <v>41430</v>
      </c>
      <c r="O1156" s="6" t="s">
        <v>153</v>
      </c>
      <c r="P1156" s="31">
        <v>1.4</v>
      </c>
      <c r="Q1156" s="54" t="s">
        <v>161</v>
      </c>
      <c r="R1156" s="15" t="s">
        <v>11</v>
      </c>
      <c r="S1156" s="16" t="s">
        <v>601</v>
      </c>
      <c r="T1156" s="53" t="s">
        <v>161</v>
      </c>
      <c r="U1156" s="12">
        <f t="shared" si="74"/>
        <v>1.4</v>
      </c>
      <c r="V1156" s="12">
        <f t="shared" si="75"/>
        <v>0.7</v>
      </c>
      <c r="W1156" s="12">
        <f t="shared" si="72"/>
        <v>2.8571428571428572</v>
      </c>
      <c r="X1156" s="12">
        <f t="shared" si="73"/>
        <v>2.0408163265306127</v>
      </c>
      <c r="Y1156" s="12">
        <v>4</v>
      </c>
      <c r="AA1156" s="11"/>
      <c r="AB1156" s="31">
        <v>133391</v>
      </c>
      <c r="AC1156" s="12" t="s">
        <v>574</v>
      </c>
    </row>
    <row r="1157" spans="1:29" ht="15" customHeight="1" x14ac:dyDescent="0.25">
      <c r="A1157" s="12">
        <v>132770026</v>
      </c>
      <c r="B1157" s="12" t="s">
        <v>586</v>
      </c>
      <c r="C1157" s="12" t="s">
        <v>587</v>
      </c>
      <c r="D1157" s="12" t="s">
        <v>588</v>
      </c>
      <c r="E1157" s="12" t="s">
        <v>51</v>
      </c>
      <c r="F1157" s="10" t="s">
        <v>217</v>
      </c>
      <c r="G1157" s="10" t="s">
        <v>217</v>
      </c>
      <c r="K1157" s="12" t="s">
        <v>168</v>
      </c>
      <c r="L1157" s="12" t="s">
        <v>161</v>
      </c>
      <c r="M1157" s="12" t="s">
        <v>161</v>
      </c>
      <c r="N1157" s="11">
        <v>41430</v>
      </c>
      <c r="O1157" s="6" t="s">
        <v>156</v>
      </c>
      <c r="P1157" s="31">
        <v>1.5</v>
      </c>
      <c r="Q1157" s="54" t="s">
        <v>161</v>
      </c>
      <c r="R1157" s="15" t="s">
        <v>11</v>
      </c>
      <c r="S1157" s="16" t="s">
        <v>601</v>
      </c>
      <c r="T1157" s="53" t="s">
        <v>161</v>
      </c>
      <c r="U1157" s="12">
        <f t="shared" si="74"/>
        <v>1.5</v>
      </c>
      <c r="V1157" s="12">
        <f t="shared" si="75"/>
        <v>0.75</v>
      </c>
      <c r="W1157" s="12">
        <f t="shared" si="72"/>
        <v>2.6666666666666665</v>
      </c>
      <c r="X1157" s="12">
        <f t="shared" si="73"/>
        <v>1.7777777777777777</v>
      </c>
      <c r="Y1157" s="12">
        <v>4</v>
      </c>
      <c r="AA1157" s="11"/>
      <c r="AB1157" s="31">
        <v>133391</v>
      </c>
      <c r="AC1157" s="12" t="s">
        <v>574</v>
      </c>
    </row>
    <row r="1158" spans="1:29" ht="15" customHeight="1" x14ac:dyDescent="0.25">
      <c r="A1158" s="12">
        <v>132770026</v>
      </c>
      <c r="B1158" s="12" t="s">
        <v>586</v>
      </c>
      <c r="C1158" s="12" t="s">
        <v>587</v>
      </c>
      <c r="D1158" s="12" t="s">
        <v>588</v>
      </c>
      <c r="E1158" s="12" t="s">
        <v>51</v>
      </c>
      <c r="F1158" s="10" t="s">
        <v>217</v>
      </c>
      <c r="G1158" s="10" t="s">
        <v>217</v>
      </c>
      <c r="K1158" s="12" t="s">
        <v>168</v>
      </c>
      <c r="L1158" s="12" t="s">
        <v>161</v>
      </c>
      <c r="M1158" s="12" t="s">
        <v>161</v>
      </c>
      <c r="N1158" s="11">
        <v>41430</v>
      </c>
      <c r="O1158" s="6" t="s">
        <v>18</v>
      </c>
      <c r="P1158" s="31">
        <v>2.1</v>
      </c>
      <c r="Q1158" s="54" t="s">
        <v>161</v>
      </c>
      <c r="R1158" s="15" t="s">
        <v>11</v>
      </c>
      <c r="S1158" s="16" t="s">
        <v>601</v>
      </c>
      <c r="T1158" s="53" t="s">
        <v>161</v>
      </c>
      <c r="U1158" s="12">
        <f t="shared" si="74"/>
        <v>2.1</v>
      </c>
      <c r="V1158" s="12">
        <f t="shared" si="75"/>
        <v>1.05</v>
      </c>
      <c r="W1158" s="12">
        <f t="shared" ref="W1158:W1221" si="76">U1158/V1158^2</f>
        <v>1.9047619047619049</v>
      </c>
      <c r="X1158" s="12">
        <f t="shared" ref="X1158:X1221" si="77">1/V1158^2</f>
        <v>0.90702947845804982</v>
      </c>
      <c r="Y1158" s="12">
        <v>4</v>
      </c>
      <c r="AA1158" s="11"/>
      <c r="AB1158" s="31">
        <v>133391</v>
      </c>
      <c r="AC1158" s="12" t="s">
        <v>574</v>
      </c>
    </row>
    <row r="1159" spans="1:29" ht="15" customHeight="1" x14ac:dyDescent="0.25">
      <c r="A1159" s="12">
        <v>132770026</v>
      </c>
      <c r="B1159" s="12" t="s">
        <v>586</v>
      </c>
      <c r="C1159" s="12" t="s">
        <v>587</v>
      </c>
      <c r="D1159" s="12" t="s">
        <v>588</v>
      </c>
      <c r="E1159" s="12" t="s">
        <v>51</v>
      </c>
      <c r="F1159" s="10" t="s">
        <v>217</v>
      </c>
      <c r="G1159" s="10" t="s">
        <v>217</v>
      </c>
      <c r="K1159" s="12" t="s">
        <v>168</v>
      </c>
      <c r="L1159" s="12" t="s">
        <v>161</v>
      </c>
      <c r="M1159" s="12" t="s">
        <v>161</v>
      </c>
      <c r="N1159" s="11">
        <v>41430</v>
      </c>
      <c r="O1159" s="6" t="s">
        <v>159</v>
      </c>
      <c r="P1159" s="31">
        <v>3</v>
      </c>
      <c r="Q1159" s="54" t="s">
        <v>161</v>
      </c>
      <c r="R1159" s="15" t="s">
        <v>11</v>
      </c>
      <c r="S1159" s="16" t="s">
        <v>601</v>
      </c>
      <c r="T1159" s="53" t="s">
        <v>161</v>
      </c>
      <c r="U1159" s="12">
        <f t="shared" si="74"/>
        <v>3</v>
      </c>
      <c r="V1159" s="12">
        <f t="shared" si="75"/>
        <v>1.5</v>
      </c>
      <c r="W1159" s="12">
        <f t="shared" si="76"/>
        <v>1.3333333333333333</v>
      </c>
      <c r="X1159" s="12">
        <f t="shared" si="77"/>
        <v>0.44444444444444442</v>
      </c>
      <c r="Y1159" s="12">
        <v>4</v>
      </c>
      <c r="AA1159" s="11"/>
      <c r="AB1159" s="31">
        <v>133391</v>
      </c>
      <c r="AC1159" s="12" t="s">
        <v>574</v>
      </c>
    </row>
    <row r="1160" spans="1:29" ht="15" customHeight="1" x14ac:dyDescent="0.25">
      <c r="A1160" s="12">
        <v>132770026</v>
      </c>
      <c r="B1160" s="12" t="s">
        <v>586</v>
      </c>
      <c r="C1160" s="12" t="s">
        <v>587</v>
      </c>
      <c r="D1160" s="12" t="s">
        <v>588</v>
      </c>
      <c r="E1160" s="12" t="s">
        <v>51</v>
      </c>
      <c r="F1160" s="10" t="s">
        <v>217</v>
      </c>
      <c r="G1160" s="10" t="s">
        <v>217</v>
      </c>
      <c r="K1160" s="12" t="s">
        <v>168</v>
      </c>
      <c r="L1160" s="12" t="s">
        <v>161</v>
      </c>
      <c r="M1160" s="12" t="s">
        <v>161</v>
      </c>
      <c r="N1160" s="11">
        <v>41430</v>
      </c>
      <c r="O1160" s="6" t="s">
        <v>151</v>
      </c>
      <c r="P1160" s="31">
        <v>3.3</v>
      </c>
      <c r="Q1160" s="54" t="s">
        <v>161</v>
      </c>
      <c r="R1160" s="15" t="s">
        <v>11</v>
      </c>
      <c r="S1160" s="16" t="s">
        <v>601</v>
      </c>
      <c r="T1160" s="53" t="s">
        <v>161</v>
      </c>
      <c r="U1160" s="12">
        <f t="shared" si="74"/>
        <v>3.3</v>
      </c>
      <c r="V1160" s="12">
        <f t="shared" si="75"/>
        <v>1.65</v>
      </c>
      <c r="W1160" s="12">
        <f t="shared" si="76"/>
        <v>1.2121212121212122</v>
      </c>
      <c r="X1160" s="12">
        <f t="shared" si="77"/>
        <v>0.36730945821854916</v>
      </c>
      <c r="Y1160" s="12">
        <v>4</v>
      </c>
      <c r="AA1160" s="11"/>
      <c r="AB1160" s="31">
        <v>133391</v>
      </c>
      <c r="AC1160" s="12" t="s">
        <v>574</v>
      </c>
    </row>
    <row r="1161" spans="1:29" ht="15" customHeight="1" x14ac:dyDescent="0.25">
      <c r="A1161" s="12">
        <v>132770026</v>
      </c>
      <c r="B1161" s="12" t="s">
        <v>586</v>
      </c>
      <c r="C1161" s="12" t="s">
        <v>587</v>
      </c>
      <c r="D1161" s="12" t="s">
        <v>588</v>
      </c>
      <c r="E1161" s="12" t="s">
        <v>51</v>
      </c>
      <c r="F1161" s="10" t="s">
        <v>217</v>
      </c>
      <c r="G1161" s="10" t="s">
        <v>217</v>
      </c>
      <c r="K1161" s="12" t="s">
        <v>168</v>
      </c>
      <c r="L1161" s="12" t="s">
        <v>161</v>
      </c>
      <c r="M1161" s="12" t="s">
        <v>161</v>
      </c>
      <c r="N1161" s="11">
        <v>41430</v>
      </c>
      <c r="O1161" s="6" t="s">
        <v>155</v>
      </c>
      <c r="P1161" s="31">
        <v>4</v>
      </c>
      <c r="Q1161" s="54" t="s">
        <v>161</v>
      </c>
      <c r="R1161" s="15" t="s">
        <v>11</v>
      </c>
      <c r="S1161" s="16" t="s">
        <v>601</v>
      </c>
      <c r="T1161" s="53" t="s">
        <v>161</v>
      </c>
      <c r="U1161" s="12">
        <f t="shared" si="74"/>
        <v>4</v>
      </c>
      <c r="V1161" s="12">
        <f t="shared" si="75"/>
        <v>2</v>
      </c>
      <c r="W1161" s="12">
        <f t="shared" si="76"/>
        <v>1</v>
      </c>
      <c r="X1161" s="12">
        <f t="shared" si="77"/>
        <v>0.25</v>
      </c>
      <c r="Y1161" s="12">
        <v>4</v>
      </c>
      <c r="AA1161" s="11"/>
      <c r="AB1161" s="31">
        <v>133391</v>
      </c>
      <c r="AC1161" s="12" t="s">
        <v>574</v>
      </c>
    </row>
    <row r="1162" spans="1:29" ht="15" customHeight="1" x14ac:dyDescent="0.25">
      <c r="A1162" s="12">
        <v>132770026</v>
      </c>
      <c r="B1162" s="12" t="s">
        <v>586</v>
      </c>
      <c r="C1162" s="12" t="s">
        <v>587</v>
      </c>
      <c r="D1162" s="12" t="s">
        <v>588</v>
      </c>
      <c r="E1162" s="12" t="s">
        <v>51</v>
      </c>
      <c r="F1162" s="10" t="s">
        <v>217</v>
      </c>
      <c r="G1162" s="10" t="s">
        <v>217</v>
      </c>
      <c r="K1162" s="12" t="s">
        <v>168</v>
      </c>
      <c r="L1162" s="12" t="s">
        <v>161</v>
      </c>
      <c r="M1162" s="12" t="s">
        <v>161</v>
      </c>
      <c r="N1162" s="11">
        <v>41430</v>
      </c>
      <c r="O1162" s="6" t="s">
        <v>157</v>
      </c>
      <c r="P1162" s="31">
        <v>4</v>
      </c>
      <c r="Q1162" s="54" t="s">
        <v>161</v>
      </c>
      <c r="R1162" s="15" t="s">
        <v>11</v>
      </c>
      <c r="S1162" s="16" t="s">
        <v>601</v>
      </c>
      <c r="T1162" s="53" t="s">
        <v>161</v>
      </c>
      <c r="U1162" s="12">
        <f t="shared" si="74"/>
        <v>4</v>
      </c>
      <c r="V1162" s="12">
        <f t="shared" si="75"/>
        <v>2</v>
      </c>
      <c r="W1162" s="12">
        <f t="shared" si="76"/>
        <v>1</v>
      </c>
      <c r="X1162" s="12">
        <f t="shared" si="77"/>
        <v>0.25</v>
      </c>
      <c r="Y1162" s="12">
        <v>4</v>
      </c>
      <c r="AA1162" s="11"/>
      <c r="AB1162" s="31">
        <v>133391</v>
      </c>
      <c r="AC1162" s="12" t="s">
        <v>574</v>
      </c>
    </row>
    <row r="1163" spans="1:29" ht="15" customHeight="1" x14ac:dyDescent="0.25">
      <c r="A1163" s="12">
        <v>132770026</v>
      </c>
      <c r="B1163" s="12" t="s">
        <v>586</v>
      </c>
      <c r="C1163" s="12" t="s">
        <v>587</v>
      </c>
      <c r="D1163" s="12" t="s">
        <v>588</v>
      </c>
      <c r="E1163" s="12" t="s">
        <v>51</v>
      </c>
      <c r="F1163" s="10" t="s">
        <v>217</v>
      </c>
      <c r="G1163" s="10" t="s">
        <v>217</v>
      </c>
      <c r="K1163" s="12" t="s">
        <v>168</v>
      </c>
      <c r="L1163" s="12" t="s">
        <v>161</v>
      </c>
      <c r="M1163" s="12" t="s">
        <v>161</v>
      </c>
      <c r="N1163" s="11">
        <v>41430</v>
      </c>
      <c r="O1163" s="6" t="s">
        <v>15</v>
      </c>
      <c r="P1163" s="31">
        <v>5</v>
      </c>
      <c r="Q1163" s="54" t="s">
        <v>161</v>
      </c>
      <c r="R1163" s="15" t="s">
        <v>11</v>
      </c>
      <c r="S1163" s="16" t="s">
        <v>601</v>
      </c>
      <c r="T1163" s="53" t="s">
        <v>161</v>
      </c>
      <c r="U1163" s="12">
        <f t="shared" si="74"/>
        <v>5</v>
      </c>
      <c r="V1163" s="12">
        <f t="shared" si="75"/>
        <v>2.5</v>
      </c>
      <c r="W1163" s="12">
        <f t="shared" si="76"/>
        <v>0.8</v>
      </c>
      <c r="X1163" s="12">
        <f t="shared" si="77"/>
        <v>0.16</v>
      </c>
      <c r="Y1163" s="12">
        <v>4</v>
      </c>
      <c r="AA1163" s="11"/>
      <c r="AB1163" s="31">
        <v>133391</v>
      </c>
      <c r="AC1163" s="12" t="s">
        <v>574</v>
      </c>
    </row>
    <row r="1164" spans="1:29" ht="15" customHeight="1" x14ac:dyDescent="0.25">
      <c r="A1164" s="12">
        <v>132770026</v>
      </c>
      <c r="B1164" s="12" t="s">
        <v>586</v>
      </c>
      <c r="C1164" s="12" t="s">
        <v>587</v>
      </c>
      <c r="D1164" s="12" t="s">
        <v>588</v>
      </c>
      <c r="E1164" s="12" t="s">
        <v>51</v>
      </c>
      <c r="F1164" s="10" t="s">
        <v>217</v>
      </c>
      <c r="G1164" s="10" t="s">
        <v>217</v>
      </c>
      <c r="K1164" s="12" t="s">
        <v>168</v>
      </c>
      <c r="L1164" s="12" t="s">
        <v>161</v>
      </c>
      <c r="M1164" s="12" t="s">
        <v>161</v>
      </c>
      <c r="N1164" s="11">
        <v>41430</v>
      </c>
      <c r="O1164" s="6" t="s">
        <v>16</v>
      </c>
      <c r="P1164" s="31">
        <v>6</v>
      </c>
      <c r="Q1164" s="54" t="s">
        <v>161</v>
      </c>
      <c r="R1164" s="15" t="s">
        <v>11</v>
      </c>
      <c r="S1164" s="16" t="s">
        <v>601</v>
      </c>
      <c r="T1164" s="53" t="s">
        <v>161</v>
      </c>
      <c r="U1164" s="12">
        <f t="shared" si="74"/>
        <v>6</v>
      </c>
      <c r="V1164" s="12">
        <f t="shared" si="75"/>
        <v>3</v>
      </c>
      <c r="W1164" s="12">
        <f t="shared" si="76"/>
        <v>0.66666666666666663</v>
      </c>
      <c r="X1164" s="12">
        <f t="shared" si="77"/>
        <v>0.1111111111111111</v>
      </c>
      <c r="Y1164" s="12">
        <v>4</v>
      </c>
      <c r="AA1164" s="11"/>
      <c r="AB1164" s="31">
        <v>133391</v>
      </c>
      <c r="AC1164" s="12" t="s">
        <v>574</v>
      </c>
    </row>
    <row r="1165" spans="1:29" ht="15" customHeight="1" x14ac:dyDescent="0.25">
      <c r="A1165" s="12">
        <v>132770026</v>
      </c>
      <c r="B1165" s="12" t="s">
        <v>586</v>
      </c>
      <c r="C1165" s="12" t="s">
        <v>587</v>
      </c>
      <c r="D1165" s="12" t="s">
        <v>588</v>
      </c>
      <c r="E1165" s="12" t="s">
        <v>51</v>
      </c>
      <c r="F1165" s="10" t="s">
        <v>217</v>
      </c>
      <c r="G1165" s="10" t="s">
        <v>217</v>
      </c>
      <c r="K1165" s="12" t="s">
        <v>168</v>
      </c>
      <c r="L1165" s="12" t="s">
        <v>161</v>
      </c>
      <c r="M1165" s="12" t="s">
        <v>161</v>
      </c>
      <c r="N1165" s="11">
        <v>41430</v>
      </c>
      <c r="O1165" s="6" t="s">
        <v>154</v>
      </c>
      <c r="P1165" s="31">
        <v>7</v>
      </c>
      <c r="Q1165" s="54" t="s">
        <v>161</v>
      </c>
      <c r="R1165" s="15" t="s">
        <v>11</v>
      </c>
      <c r="S1165" s="16" t="s">
        <v>601</v>
      </c>
      <c r="T1165" s="53" t="s">
        <v>161</v>
      </c>
      <c r="U1165" s="12">
        <f t="shared" si="74"/>
        <v>7</v>
      </c>
      <c r="V1165" s="12">
        <f t="shared" si="75"/>
        <v>3.5</v>
      </c>
      <c r="W1165" s="12">
        <f t="shared" si="76"/>
        <v>0.5714285714285714</v>
      </c>
      <c r="X1165" s="12">
        <f t="shared" si="77"/>
        <v>8.1632653061224483E-2</v>
      </c>
      <c r="Y1165" s="12">
        <v>4</v>
      </c>
      <c r="AA1165" s="11"/>
      <c r="AB1165" s="31">
        <v>133391</v>
      </c>
      <c r="AC1165" s="12" t="s">
        <v>574</v>
      </c>
    </row>
    <row r="1166" spans="1:29" ht="15" customHeight="1" x14ac:dyDescent="0.25">
      <c r="A1166" s="12">
        <v>132770026</v>
      </c>
      <c r="B1166" s="12" t="s">
        <v>586</v>
      </c>
      <c r="C1166" s="12" t="s">
        <v>587</v>
      </c>
      <c r="D1166" s="12" t="s">
        <v>588</v>
      </c>
      <c r="E1166" s="12" t="s">
        <v>51</v>
      </c>
      <c r="F1166" s="10" t="s">
        <v>217</v>
      </c>
      <c r="G1166" s="10" t="s">
        <v>217</v>
      </c>
      <c r="K1166" s="12" t="s">
        <v>168</v>
      </c>
      <c r="L1166" s="12" t="s">
        <v>161</v>
      </c>
      <c r="M1166" s="12" t="s">
        <v>161</v>
      </c>
      <c r="N1166" s="11">
        <v>41430</v>
      </c>
      <c r="O1166" s="6" t="s">
        <v>20</v>
      </c>
      <c r="P1166" s="31">
        <v>7</v>
      </c>
      <c r="Q1166" s="54" t="s">
        <v>161</v>
      </c>
      <c r="R1166" s="15" t="s">
        <v>11</v>
      </c>
      <c r="S1166" s="16" t="s">
        <v>601</v>
      </c>
      <c r="T1166" s="53" t="s">
        <v>161</v>
      </c>
      <c r="U1166" s="12">
        <f t="shared" si="74"/>
        <v>7</v>
      </c>
      <c r="V1166" s="12">
        <f t="shared" si="75"/>
        <v>3.5</v>
      </c>
      <c r="W1166" s="12">
        <f t="shared" si="76"/>
        <v>0.5714285714285714</v>
      </c>
      <c r="X1166" s="12">
        <f t="shared" si="77"/>
        <v>8.1632653061224483E-2</v>
      </c>
      <c r="Y1166" s="12">
        <v>4</v>
      </c>
      <c r="AA1166" s="11"/>
      <c r="AB1166" s="31">
        <v>133391</v>
      </c>
      <c r="AC1166" s="12" t="s">
        <v>574</v>
      </c>
    </row>
    <row r="1167" spans="1:29" ht="15" customHeight="1" x14ac:dyDescent="0.25">
      <c r="A1167" s="12">
        <v>132770026</v>
      </c>
      <c r="B1167" s="12" t="s">
        <v>586</v>
      </c>
      <c r="C1167" s="12" t="s">
        <v>587</v>
      </c>
      <c r="D1167" s="12" t="s">
        <v>588</v>
      </c>
      <c r="E1167" s="12" t="s">
        <v>51</v>
      </c>
      <c r="F1167" s="10" t="s">
        <v>217</v>
      </c>
      <c r="G1167" s="10" t="s">
        <v>217</v>
      </c>
      <c r="K1167" s="12" t="s">
        <v>168</v>
      </c>
      <c r="L1167" s="12" t="s">
        <v>161</v>
      </c>
      <c r="M1167" s="12" t="s">
        <v>161</v>
      </c>
      <c r="N1167" s="11">
        <v>41430</v>
      </c>
      <c r="O1167" s="6" t="s">
        <v>12</v>
      </c>
      <c r="P1167" s="31">
        <v>9.6</v>
      </c>
      <c r="Q1167" s="12">
        <v>1.3</v>
      </c>
      <c r="R1167" s="15" t="s">
        <v>11</v>
      </c>
      <c r="S1167" s="48" t="s">
        <v>161</v>
      </c>
      <c r="T1167" s="53" t="s">
        <v>161</v>
      </c>
      <c r="U1167" s="12">
        <f t="shared" si="74"/>
        <v>9.6</v>
      </c>
      <c r="V1167" s="12">
        <f t="shared" si="75"/>
        <v>1.3</v>
      </c>
      <c r="W1167" s="12">
        <f t="shared" si="76"/>
        <v>5.6804733727810639</v>
      </c>
      <c r="X1167" s="12">
        <f t="shared" si="77"/>
        <v>0.59171597633136086</v>
      </c>
      <c r="Y1167" s="12">
        <v>4</v>
      </c>
      <c r="AA1167" s="11"/>
      <c r="AB1167" s="31">
        <v>133391</v>
      </c>
      <c r="AC1167" s="12" t="s">
        <v>574</v>
      </c>
    </row>
    <row r="1168" spans="1:29" ht="15" customHeight="1" x14ac:dyDescent="0.25">
      <c r="A1168" s="12">
        <v>132770026</v>
      </c>
      <c r="B1168" s="12" t="s">
        <v>586</v>
      </c>
      <c r="C1168" s="12" t="s">
        <v>587</v>
      </c>
      <c r="D1168" s="12" t="s">
        <v>588</v>
      </c>
      <c r="E1168" s="12" t="s">
        <v>51</v>
      </c>
      <c r="F1168" s="10" t="s">
        <v>217</v>
      </c>
      <c r="G1168" s="10" t="s">
        <v>217</v>
      </c>
      <c r="K1168" s="12" t="s">
        <v>168</v>
      </c>
      <c r="L1168" s="12" t="s">
        <v>161</v>
      </c>
      <c r="M1168" s="12" t="s">
        <v>161</v>
      </c>
      <c r="N1168" s="11">
        <v>41430</v>
      </c>
      <c r="O1168" s="6" t="s">
        <v>17</v>
      </c>
      <c r="P1168" s="31">
        <v>13</v>
      </c>
      <c r="Q1168" s="54" t="s">
        <v>161</v>
      </c>
      <c r="R1168" s="15" t="s">
        <v>11</v>
      </c>
      <c r="S1168" s="16" t="s">
        <v>601</v>
      </c>
      <c r="T1168" s="53" t="s">
        <v>161</v>
      </c>
      <c r="U1168" s="12">
        <f t="shared" si="74"/>
        <v>13</v>
      </c>
      <c r="V1168" s="12">
        <f t="shared" si="75"/>
        <v>6.5</v>
      </c>
      <c r="W1168" s="12">
        <f t="shared" si="76"/>
        <v>0.30769230769230771</v>
      </c>
      <c r="X1168" s="12">
        <f t="shared" si="77"/>
        <v>2.3668639053254437E-2</v>
      </c>
      <c r="Y1168" s="12">
        <v>4</v>
      </c>
      <c r="AA1168" s="11"/>
      <c r="AB1168" s="31">
        <v>133391</v>
      </c>
      <c r="AC1168" s="12" t="s">
        <v>574</v>
      </c>
    </row>
    <row r="1169" spans="1:29" ht="15" customHeight="1" x14ac:dyDescent="0.25">
      <c r="A1169" s="12">
        <v>132770026</v>
      </c>
      <c r="B1169" s="12" t="s">
        <v>586</v>
      </c>
      <c r="C1169" s="12" t="s">
        <v>587</v>
      </c>
      <c r="D1169" s="12" t="s">
        <v>588</v>
      </c>
      <c r="E1169" s="12" t="s">
        <v>51</v>
      </c>
      <c r="F1169" s="10" t="s">
        <v>217</v>
      </c>
      <c r="G1169" s="10" t="s">
        <v>217</v>
      </c>
      <c r="K1169" s="12" t="s">
        <v>168</v>
      </c>
      <c r="L1169" s="12" t="s">
        <v>161</v>
      </c>
      <c r="M1169" s="12" t="s">
        <v>161</v>
      </c>
      <c r="N1169" s="11">
        <v>41430</v>
      </c>
      <c r="O1169" s="6" t="s">
        <v>54</v>
      </c>
      <c r="P1169" s="31">
        <v>40</v>
      </c>
      <c r="Q1169" s="54" t="s">
        <v>161</v>
      </c>
      <c r="R1169" s="15" t="s">
        <v>11</v>
      </c>
      <c r="S1169" s="16" t="s">
        <v>601</v>
      </c>
      <c r="T1169" s="53" t="s">
        <v>161</v>
      </c>
      <c r="U1169" s="12">
        <f t="shared" si="74"/>
        <v>40</v>
      </c>
      <c r="V1169" s="12">
        <f t="shared" si="75"/>
        <v>20</v>
      </c>
      <c r="W1169" s="12">
        <f t="shared" si="76"/>
        <v>0.1</v>
      </c>
      <c r="X1169" s="12">
        <f t="shared" si="77"/>
        <v>2.5000000000000001E-3</v>
      </c>
      <c r="Y1169" s="12">
        <v>4</v>
      </c>
      <c r="AA1169" s="11"/>
      <c r="AB1169" s="31">
        <v>133391</v>
      </c>
      <c r="AC1169" s="12" t="s">
        <v>574</v>
      </c>
    </row>
    <row r="1170" spans="1:29" ht="15" customHeight="1" x14ac:dyDescent="0.25">
      <c r="A1170" s="12">
        <v>132770026</v>
      </c>
      <c r="B1170" s="12" t="s">
        <v>586</v>
      </c>
      <c r="C1170" s="12" t="s">
        <v>587</v>
      </c>
      <c r="D1170" s="12" t="s">
        <v>588</v>
      </c>
      <c r="E1170" s="12" t="s">
        <v>51</v>
      </c>
      <c r="F1170" s="10" t="s">
        <v>217</v>
      </c>
      <c r="G1170" s="10" t="s">
        <v>217</v>
      </c>
      <c r="K1170" s="12" t="s">
        <v>168</v>
      </c>
      <c r="L1170" s="12" t="s">
        <v>161</v>
      </c>
      <c r="M1170" s="12" t="s">
        <v>161</v>
      </c>
      <c r="N1170" s="11">
        <v>41430</v>
      </c>
      <c r="O1170" s="6" t="s">
        <v>158</v>
      </c>
      <c r="P1170" s="31">
        <v>70</v>
      </c>
      <c r="Q1170" s="54" t="s">
        <v>161</v>
      </c>
      <c r="R1170" s="15" t="s">
        <v>11</v>
      </c>
      <c r="S1170" s="16" t="s">
        <v>601</v>
      </c>
      <c r="T1170" s="53" t="s">
        <v>161</v>
      </c>
      <c r="U1170" s="12">
        <f t="shared" si="74"/>
        <v>70</v>
      </c>
      <c r="V1170" s="12">
        <f t="shared" si="75"/>
        <v>35</v>
      </c>
      <c r="W1170" s="12">
        <f t="shared" si="76"/>
        <v>5.7142857142857141E-2</v>
      </c>
      <c r="X1170" s="12">
        <f t="shared" si="77"/>
        <v>8.1632653061224493E-4</v>
      </c>
      <c r="Y1170" s="12">
        <v>4</v>
      </c>
      <c r="AA1170" s="11"/>
      <c r="AB1170" s="31">
        <v>133391</v>
      </c>
      <c r="AC1170" s="12" t="s">
        <v>574</v>
      </c>
    </row>
    <row r="1171" spans="1:29" ht="15" customHeight="1" x14ac:dyDescent="0.25">
      <c r="A1171" s="12">
        <v>132770026</v>
      </c>
      <c r="B1171" s="12" t="s">
        <v>586</v>
      </c>
      <c r="C1171" s="12" t="s">
        <v>587</v>
      </c>
      <c r="D1171" s="12" t="s">
        <v>588</v>
      </c>
      <c r="E1171" s="12" t="s">
        <v>51</v>
      </c>
      <c r="F1171" s="10" t="s">
        <v>217</v>
      </c>
      <c r="G1171" s="10" t="s">
        <v>217</v>
      </c>
      <c r="K1171" s="12" t="s">
        <v>168</v>
      </c>
      <c r="L1171" s="12" t="s">
        <v>161</v>
      </c>
      <c r="M1171" s="12" t="s">
        <v>161</v>
      </c>
      <c r="N1171" s="11">
        <v>41430</v>
      </c>
      <c r="O1171" s="6" t="s">
        <v>28</v>
      </c>
      <c r="P1171" s="31">
        <v>400</v>
      </c>
      <c r="Q1171" s="54" t="s">
        <v>161</v>
      </c>
      <c r="R1171" s="15" t="s">
        <v>11</v>
      </c>
      <c r="S1171" s="16" t="s">
        <v>601</v>
      </c>
      <c r="T1171" s="53" t="s">
        <v>161</v>
      </c>
      <c r="U1171" s="12">
        <f t="shared" si="74"/>
        <v>400</v>
      </c>
      <c r="V1171" s="12">
        <f t="shared" si="75"/>
        <v>200</v>
      </c>
      <c r="W1171" s="12">
        <f t="shared" si="76"/>
        <v>0.01</v>
      </c>
      <c r="X1171" s="12">
        <f t="shared" si="77"/>
        <v>2.5000000000000001E-5</v>
      </c>
      <c r="Y1171" s="12">
        <v>4</v>
      </c>
      <c r="AA1171" s="11"/>
      <c r="AB1171" s="31">
        <v>133391</v>
      </c>
      <c r="AC1171" s="12" t="s">
        <v>574</v>
      </c>
    </row>
    <row r="1172" spans="1:29" ht="15" customHeight="1" x14ac:dyDescent="0.25">
      <c r="A1172" s="12">
        <v>132770026</v>
      </c>
      <c r="B1172" s="12" t="s">
        <v>586</v>
      </c>
      <c r="C1172" s="12" t="s">
        <v>587</v>
      </c>
      <c r="D1172" s="12" t="s">
        <v>588</v>
      </c>
      <c r="E1172" s="12" t="s">
        <v>51</v>
      </c>
      <c r="F1172" s="10" t="s">
        <v>217</v>
      </c>
      <c r="G1172" s="10" t="s">
        <v>217</v>
      </c>
      <c r="K1172" s="12" t="s">
        <v>168</v>
      </c>
      <c r="L1172" s="12" t="s">
        <v>161</v>
      </c>
      <c r="M1172" s="12" t="s">
        <v>161</v>
      </c>
      <c r="N1172" s="11">
        <v>41430</v>
      </c>
      <c r="O1172" s="6" t="s">
        <v>10</v>
      </c>
      <c r="P1172" s="31">
        <v>430</v>
      </c>
      <c r="Q1172" s="12">
        <v>50</v>
      </c>
      <c r="R1172" s="15" t="s">
        <v>11</v>
      </c>
      <c r="S1172" s="48" t="s">
        <v>161</v>
      </c>
      <c r="T1172" s="53" t="s">
        <v>161</v>
      </c>
      <c r="U1172" s="12">
        <f t="shared" si="74"/>
        <v>430</v>
      </c>
      <c r="V1172" s="12">
        <f t="shared" si="75"/>
        <v>50</v>
      </c>
      <c r="W1172" s="12">
        <f t="shared" si="76"/>
        <v>0.17199999999999999</v>
      </c>
      <c r="X1172" s="12">
        <f t="shared" si="77"/>
        <v>4.0000000000000002E-4</v>
      </c>
      <c r="Y1172" s="12">
        <v>4</v>
      </c>
      <c r="AA1172" s="11"/>
      <c r="AB1172" s="31">
        <v>133391</v>
      </c>
      <c r="AC1172" s="12" t="s">
        <v>574</v>
      </c>
    </row>
    <row r="1173" spans="1:29" ht="15" customHeight="1" x14ac:dyDescent="0.25">
      <c r="A1173" s="12">
        <v>132770026</v>
      </c>
      <c r="B1173" s="12" t="s">
        <v>586</v>
      </c>
      <c r="C1173" s="12" t="s">
        <v>587</v>
      </c>
      <c r="D1173" s="12" t="s">
        <v>588</v>
      </c>
      <c r="E1173" s="12" t="s">
        <v>51</v>
      </c>
      <c r="F1173" s="10" t="s">
        <v>217</v>
      </c>
      <c r="G1173" s="10" t="s">
        <v>217</v>
      </c>
      <c r="K1173" s="12" t="s">
        <v>168</v>
      </c>
      <c r="L1173" s="12" t="s">
        <v>161</v>
      </c>
      <c r="M1173" s="12" t="s">
        <v>161</v>
      </c>
      <c r="N1173" s="11">
        <v>41430</v>
      </c>
      <c r="O1173" s="6" t="s">
        <v>22</v>
      </c>
      <c r="P1173" s="29">
        <v>0.42600000000000005</v>
      </c>
      <c r="Q1173" s="54" t="s">
        <v>161</v>
      </c>
      <c r="R1173" s="15" t="s">
        <v>11</v>
      </c>
      <c r="S1173" s="16" t="s">
        <v>601</v>
      </c>
      <c r="T1173" s="53" t="s">
        <v>161</v>
      </c>
      <c r="U1173" s="12">
        <f t="shared" si="74"/>
        <v>0.42600000000000005</v>
      </c>
      <c r="V1173" s="12">
        <f t="shared" si="75"/>
        <v>0.21300000000000002</v>
      </c>
      <c r="W1173" s="12">
        <f t="shared" si="76"/>
        <v>9.3896713615023479</v>
      </c>
      <c r="X1173" s="12">
        <f t="shared" si="77"/>
        <v>22.041482069254332</v>
      </c>
      <c r="AA1173" s="12"/>
      <c r="AC1173" s="12" t="s">
        <v>179</v>
      </c>
    </row>
    <row r="1174" spans="1:29" ht="15" customHeight="1" x14ac:dyDescent="0.25">
      <c r="A1174" s="12">
        <v>132770026</v>
      </c>
      <c r="B1174" s="12" t="s">
        <v>586</v>
      </c>
      <c r="C1174" s="12" t="s">
        <v>587</v>
      </c>
      <c r="D1174" s="12" t="s">
        <v>588</v>
      </c>
      <c r="E1174" s="12" t="s">
        <v>51</v>
      </c>
      <c r="F1174" s="10" t="s">
        <v>217</v>
      </c>
      <c r="G1174" s="10" t="s">
        <v>217</v>
      </c>
      <c r="K1174" s="12" t="s">
        <v>168</v>
      </c>
      <c r="L1174" s="12" t="s">
        <v>161</v>
      </c>
      <c r="M1174" s="12" t="s">
        <v>161</v>
      </c>
      <c r="N1174" s="11">
        <v>41430</v>
      </c>
      <c r="O1174" s="6" t="s">
        <v>57</v>
      </c>
      <c r="P1174" s="29">
        <v>0.46</v>
      </c>
      <c r="Q1174" s="54" t="s">
        <v>161</v>
      </c>
      <c r="R1174" s="15" t="s">
        <v>11</v>
      </c>
      <c r="S1174" s="16" t="s">
        <v>601</v>
      </c>
      <c r="T1174" s="53" t="s">
        <v>161</v>
      </c>
      <c r="U1174" s="12">
        <f t="shared" si="74"/>
        <v>0.46</v>
      </c>
      <c r="V1174" s="12">
        <f t="shared" si="75"/>
        <v>0.23</v>
      </c>
      <c r="W1174" s="12">
        <f t="shared" si="76"/>
        <v>8.695652173913043</v>
      </c>
      <c r="X1174" s="12">
        <f t="shared" si="77"/>
        <v>18.903591682419659</v>
      </c>
      <c r="AA1174" s="12"/>
      <c r="AC1174" s="12" t="s">
        <v>179</v>
      </c>
    </row>
    <row r="1175" spans="1:29" ht="15" customHeight="1" x14ac:dyDescent="0.25">
      <c r="A1175" s="12">
        <v>132770026</v>
      </c>
      <c r="B1175" s="12" t="s">
        <v>586</v>
      </c>
      <c r="C1175" s="12" t="s">
        <v>587</v>
      </c>
      <c r="D1175" s="12" t="s">
        <v>588</v>
      </c>
      <c r="E1175" s="12" t="s">
        <v>51</v>
      </c>
      <c r="F1175" s="10" t="s">
        <v>217</v>
      </c>
      <c r="G1175" s="10" t="s">
        <v>217</v>
      </c>
      <c r="K1175" s="12" t="s">
        <v>168</v>
      </c>
      <c r="L1175" s="12" t="s">
        <v>161</v>
      </c>
      <c r="M1175" s="12" t="s">
        <v>161</v>
      </c>
      <c r="N1175" s="11">
        <v>41430</v>
      </c>
      <c r="O1175" s="6" t="s">
        <v>21</v>
      </c>
      <c r="P1175" s="29">
        <v>0.54900000000000004</v>
      </c>
      <c r="Q1175" s="54" t="s">
        <v>161</v>
      </c>
      <c r="R1175" s="15" t="s">
        <v>11</v>
      </c>
      <c r="S1175" s="16" t="s">
        <v>601</v>
      </c>
      <c r="T1175" s="53" t="s">
        <v>161</v>
      </c>
      <c r="U1175" s="12">
        <f t="shared" si="74"/>
        <v>0.54900000000000004</v>
      </c>
      <c r="V1175" s="12">
        <f t="shared" si="75"/>
        <v>0.27450000000000002</v>
      </c>
      <c r="W1175" s="12">
        <f t="shared" si="76"/>
        <v>7.285974499089253</v>
      </c>
      <c r="X1175" s="12">
        <f t="shared" si="77"/>
        <v>13.271356100344722</v>
      </c>
      <c r="AA1175" s="12"/>
      <c r="AC1175" s="12" t="s">
        <v>179</v>
      </c>
    </row>
    <row r="1176" spans="1:29" ht="15" customHeight="1" x14ac:dyDescent="0.25">
      <c r="A1176" s="12">
        <v>132770026</v>
      </c>
      <c r="B1176" s="12" t="s">
        <v>586</v>
      </c>
      <c r="C1176" s="12" t="s">
        <v>587</v>
      </c>
      <c r="D1176" s="12" t="s">
        <v>588</v>
      </c>
      <c r="E1176" s="12" t="s">
        <v>51</v>
      </c>
      <c r="F1176" s="10" t="s">
        <v>217</v>
      </c>
      <c r="G1176" s="10" t="s">
        <v>217</v>
      </c>
      <c r="K1176" s="12" t="s">
        <v>168</v>
      </c>
      <c r="L1176" s="12" t="s">
        <v>161</v>
      </c>
      <c r="M1176" s="12" t="s">
        <v>161</v>
      </c>
      <c r="N1176" s="11">
        <v>41430</v>
      </c>
      <c r="O1176" s="6" t="s">
        <v>61</v>
      </c>
      <c r="P1176" s="29">
        <v>0.57500000000000007</v>
      </c>
      <c r="Q1176" s="54" t="s">
        <v>161</v>
      </c>
      <c r="R1176" s="15" t="s">
        <v>11</v>
      </c>
      <c r="S1176" s="16" t="s">
        <v>601</v>
      </c>
      <c r="T1176" s="53" t="s">
        <v>161</v>
      </c>
      <c r="U1176" s="12">
        <f t="shared" si="74"/>
        <v>0.57500000000000007</v>
      </c>
      <c r="V1176" s="12">
        <f t="shared" si="75"/>
        <v>0.28750000000000003</v>
      </c>
      <c r="W1176" s="12">
        <f t="shared" si="76"/>
        <v>6.9565217391304346</v>
      </c>
      <c r="X1176" s="12">
        <f t="shared" si="77"/>
        <v>12.098298676748581</v>
      </c>
      <c r="AA1176" s="12"/>
      <c r="AC1176" s="12" t="s">
        <v>179</v>
      </c>
    </row>
    <row r="1177" spans="1:29" ht="15" customHeight="1" x14ac:dyDescent="0.25">
      <c r="A1177" s="12">
        <v>132770026</v>
      </c>
      <c r="B1177" s="12" t="s">
        <v>586</v>
      </c>
      <c r="C1177" s="12" t="s">
        <v>587</v>
      </c>
      <c r="D1177" s="12" t="s">
        <v>588</v>
      </c>
      <c r="E1177" s="12" t="s">
        <v>51</v>
      </c>
      <c r="F1177" s="10" t="s">
        <v>217</v>
      </c>
      <c r="G1177" s="10" t="s">
        <v>217</v>
      </c>
      <c r="K1177" s="12" t="s">
        <v>168</v>
      </c>
      <c r="L1177" s="12" t="s">
        <v>161</v>
      </c>
      <c r="M1177" s="12" t="s">
        <v>161</v>
      </c>
      <c r="N1177" s="11">
        <v>41430</v>
      </c>
      <c r="O1177" s="6" t="s">
        <v>19</v>
      </c>
      <c r="P1177" s="29">
        <v>0.63700000000000001</v>
      </c>
      <c r="Q1177" s="54" t="s">
        <v>161</v>
      </c>
      <c r="R1177" s="15" t="s">
        <v>11</v>
      </c>
      <c r="S1177" s="16" t="s">
        <v>601</v>
      </c>
      <c r="T1177" s="53" t="s">
        <v>161</v>
      </c>
      <c r="U1177" s="12">
        <f t="shared" si="74"/>
        <v>0.63700000000000001</v>
      </c>
      <c r="V1177" s="12">
        <f t="shared" si="75"/>
        <v>0.31850000000000001</v>
      </c>
      <c r="W1177" s="12">
        <f t="shared" si="76"/>
        <v>6.2794348508634226</v>
      </c>
      <c r="X1177" s="12">
        <f t="shared" si="77"/>
        <v>9.8578255115595326</v>
      </c>
      <c r="AA1177" s="12"/>
      <c r="AC1177" s="12" t="s">
        <v>179</v>
      </c>
    </row>
    <row r="1178" spans="1:29" ht="15" customHeight="1" x14ac:dyDescent="0.25">
      <c r="A1178" s="12">
        <v>132770026</v>
      </c>
      <c r="B1178" s="12" t="s">
        <v>586</v>
      </c>
      <c r="C1178" s="12" t="s">
        <v>587</v>
      </c>
      <c r="D1178" s="12" t="s">
        <v>588</v>
      </c>
      <c r="E1178" s="12" t="s">
        <v>51</v>
      </c>
      <c r="F1178" s="10" t="s">
        <v>217</v>
      </c>
      <c r="G1178" s="10" t="s">
        <v>217</v>
      </c>
      <c r="K1178" s="12" t="s">
        <v>168</v>
      </c>
      <c r="L1178" s="12" t="s">
        <v>161</v>
      </c>
      <c r="M1178" s="12" t="s">
        <v>161</v>
      </c>
      <c r="N1178" s="11">
        <v>41430</v>
      </c>
      <c r="O1178" s="6" t="s">
        <v>56</v>
      </c>
      <c r="P1178" s="29">
        <v>0.77</v>
      </c>
      <c r="Q1178" s="54" t="s">
        <v>161</v>
      </c>
      <c r="R1178" s="15" t="s">
        <v>11</v>
      </c>
      <c r="S1178" s="16" t="s">
        <v>601</v>
      </c>
      <c r="T1178" s="53" t="s">
        <v>161</v>
      </c>
      <c r="U1178" s="12">
        <f t="shared" si="74"/>
        <v>0.77</v>
      </c>
      <c r="V1178" s="12">
        <f t="shared" si="75"/>
        <v>0.38500000000000001</v>
      </c>
      <c r="W1178" s="12">
        <f t="shared" si="76"/>
        <v>5.1948051948051948</v>
      </c>
      <c r="X1178" s="12">
        <f t="shared" si="77"/>
        <v>6.7465002529937594</v>
      </c>
      <c r="AA1178" s="12"/>
      <c r="AC1178" s="12" t="s">
        <v>179</v>
      </c>
    </row>
    <row r="1179" spans="1:29" ht="15" customHeight="1" x14ac:dyDescent="0.25">
      <c r="A1179" s="12">
        <v>132770026</v>
      </c>
      <c r="B1179" s="12" t="s">
        <v>586</v>
      </c>
      <c r="C1179" s="12" t="s">
        <v>587</v>
      </c>
      <c r="D1179" s="12" t="s">
        <v>588</v>
      </c>
      <c r="E1179" s="12" t="s">
        <v>51</v>
      </c>
      <c r="F1179" s="10" t="s">
        <v>217</v>
      </c>
      <c r="G1179" s="10" t="s">
        <v>217</v>
      </c>
      <c r="K1179" s="12" t="s">
        <v>168</v>
      </c>
      <c r="L1179" s="12" t="s">
        <v>161</v>
      </c>
      <c r="M1179" s="12" t="s">
        <v>161</v>
      </c>
      <c r="N1179" s="11">
        <v>41430</v>
      </c>
      <c r="O1179" s="6" t="s">
        <v>55</v>
      </c>
      <c r="P1179" s="29">
        <v>0.83900000000000008</v>
      </c>
      <c r="Q1179" s="54" t="s">
        <v>161</v>
      </c>
      <c r="R1179" s="15" t="s">
        <v>11</v>
      </c>
      <c r="S1179" s="16" t="s">
        <v>601</v>
      </c>
      <c r="T1179" s="53" t="s">
        <v>161</v>
      </c>
      <c r="U1179" s="12">
        <f t="shared" si="74"/>
        <v>0.83900000000000008</v>
      </c>
      <c r="V1179" s="12">
        <f t="shared" si="75"/>
        <v>0.41950000000000004</v>
      </c>
      <c r="W1179" s="12">
        <f t="shared" si="76"/>
        <v>4.7675804529201429</v>
      </c>
      <c r="X1179" s="12">
        <f t="shared" si="77"/>
        <v>5.682455843766558</v>
      </c>
      <c r="AA1179" s="12"/>
      <c r="AC1179" s="12" t="s">
        <v>179</v>
      </c>
    </row>
    <row r="1180" spans="1:29" ht="15" customHeight="1" x14ac:dyDescent="0.25">
      <c r="A1180" s="12">
        <v>132770026</v>
      </c>
      <c r="B1180" s="12" t="s">
        <v>586</v>
      </c>
      <c r="C1180" s="12" t="s">
        <v>587</v>
      </c>
      <c r="D1180" s="12" t="s">
        <v>588</v>
      </c>
      <c r="E1180" s="12" t="s">
        <v>51</v>
      </c>
      <c r="F1180" s="10" t="s">
        <v>217</v>
      </c>
      <c r="G1180" s="10" t="s">
        <v>217</v>
      </c>
      <c r="K1180" s="12" t="s">
        <v>168</v>
      </c>
      <c r="L1180" s="12" t="s">
        <v>161</v>
      </c>
      <c r="M1180" s="12" t="s">
        <v>161</v>
      </c>
      <c r="N1180" s="11">
        <v>41430</v>
      </c>
      <c r="O1180" s="6" t="s">
        <v>62</v>
      </c>
      <c r="P1180" s="29">
        <v>0.92300000000000004</v>
      </c>
      <c r="Q1180" s="54" t="s">
        <v>161</v>
      </c>
      <c r="R1180" s="15" t="s">
        <v>11</v>
      </c>
      <c r="S1180" s="16" t="s">
        <v>601</v>
      </c>
      <c r="T1180" s="53" t="s">
        <v>161</v>
      </c>
      <c r="U1180" s="12">
        <f t="shared" si="74"/>
        <v>0.92300000000000004</v>
      </c>
      <c r="V1180" s="12">
        <f t="shared" si="75"/>
        <v>0.46150000000000002</v>
      </c>
      <c r="W1180" s="12">
        <f t="shared" si="76"/>
        <v>4.3336944745395449</v>
      </c>
      <c r="X1180" s="12">
        <f t="shared" si="77"/>
        <v>4.6952269496636454</v>
      </c>
      <c r="AA1180" s="12"/>
      <c r="AC1180" s="12" t="s">
        <v>179</v>
      </c>
    </row>
    <row r="1181" spans="1:29" ht="15" customHeight="1" x14ac:dyDescent="0.25">
      <c r="A1181" s="12">
        <v>132770026</v>
      </c>
      <c r="B1181" s="12" t="s">
        <v>586</v>
      </c>
      <c r="C1181" s="12" t="s">
        <v>587</v>
      </c>
      <c r="D1181" s="12" t="s">
        <v>588</v>
      </c>
      <c r="E1181" s="12" t="s">
        <v>51</v>
      </c>
      <c r="F1181" s="10" t="s">
        <v>217</v>
      </c>
      <c r="G1181" s="10" t="s">
        <v>217</v>
      </c>
      <c r="K1181" s="12" t="s">
        <v>168</v>
      </c>
      <c r="L1181" s="12" t="s">
        <v>161</v>
      </c>
      <c r="M1181" s="12" t="s">
        <v>161</v>
      </c>
      <c r="N1181" s="11">
        <v>41430</v>
      </c>
      <c r="O1181" s="6" t="s">
        <v>15</v>
      </c>
      <c r="P1181" s="29">
        <v>1.1200000000000001</v>
      </c>
      <c r="Q1181" s="54" t="s">
        <v>161</v>
      </c>
      <c r="R1181" s="12" t="s">
        <v>11</v>
      </c>
      <c r="S1181" s="16" t="s">
        <v>601</v>
      </c>
      <c r="T1181" s="53" t="s">
        <v>161</v>
      </c>
      <c r="U1181" s="12">
        <f t="shared" si="74"/>
        <v>1.1200000000000001</v>
      </c>
      <c r="V1181" s="12">
        <f t="shared" si="75"/>
        <v>0.56000000000000005</v>
      </c>
      <c r="W1181" s="12">
        <f t="shared" si="76"/>
        <v>3.5714285714285712</v>
      </c>
      <c r="X1181" s="12">
        <f t="shared" si="77"/>
        <v>3.1887755102040813</v>
      </c>
      <c r="AA1181" s="12"/>
      <c r="AC1181" s="12" t="s">
        <v>179</v>
      </c>
    </row>
    <row r="1182" spans="1:29" ht="15" customHeight="1" x14ac:dyDescent="0.25">
      <c r="A1182" s="12">
        <v>132770026</v>
      </c>
      <c r="B1182" s="12" t="s">
        <v>586</v>
      </c>
      <c r="C1182" s="12" t="s">
        <v>587</v>
      </c>
      <c r="D1182" s="12" t="s">
        <v>588</v>
      </c>
      <c r="E1182" s="12" t="s">
        <v>51</v>
      </c>
      <c r="F1182" s="10" t="s">
        <v>217</v>
      </c>
      <c r="G1182" s="10" t="s">
        <v>217</v>
      </c>
      <c r="K1182" s="12" t="s">
        <v>168</v>
      </c>
      <c r="L1182" s="12" t="s">
        <v>161</v>
      </c>
      <c r="M1182" s="12" t="s">
        <v>161</v>
      </c>
      <c r="N1182" s="11">
        <v>41430</v>
      </c>
      <c r="O1182" s="6" t="s">
        <v>159</v>
      </c>
      <c r="P1182" s="29">
        <v>1.3</v>
      </c>
      <c r="Q1182" s="54" t="s">
        <v>161</v>
      </c>
      <c r="R1182" s="15" t="s">
        <v>11</v>
      </c>
      <c r="S1182" s="16" t="s">
        <v>601</v>
      </c>
      <c r="T1182" s="53" t="s">
        <v>161</v>
      </c>
      <c r="U1182" s="12">
        <f t="shared" si="74"/>
        <v>1.3</v>
      </c>
      <c r="V1182" s="12">
        <f t="shared" si="75"/>
        <v>0.65</v>
      </c>
      <c r="W1182" s="12">
        <f t="shared" si="76"/>
        <v>3.0769230769230766</v>
      </c>
      <c r="X1182" s="12">
        <f t="shared" si="77"/>
        <v>2.3668639053254434</v>
      </c>
      <c r="AA1182" s="12"/>
      <c r="AC1182" s="12" t="s">
        <v>179</v>
      </c>
    </row>
    <row r="1183" spans="1:29" ht="15" customHeight="1" x14ac:dyDescent="0.25">
      <c r="A1183" s="12">
        <v>132770026</v>
      </c>
      <c r="B1183" s="12" t="s">
        <v>586</v>
      </c>
      <c r="C1183" s="12" t="s">
        <v>587</v>
      </c>
      <c r="D1183" s="12" t="s">
        <v>588</v>
      </c>
      <c r="E1183" s="12" t="s">
        <v>51</v>
      </c>
      <c r="F1183" s="10" t="s">
        <v>217</v>
      </c>
      <c r="G1183" s="10" t="s">
        <v>217</v>
      </c>
      <c r="K1183" s="12" t="s">
        <v>168</v>
      </c>
      <c r="L1183" s="12" t="s">
        <v>161</v>
      </c>
      <c r="M1183" s="12" t="s">
        <v>161</v>
      </c>
      <c r="N1183" s="11">
        <v>41430</v>
      </c>
      <c r="O1183" s="6" t="s">
        <v>70</v>
      </c>
      <c r="P1183" s="29">
        <v>1.7290000000000001</v>
      </c>
      <c r="Q1183" s="12">
        <v>1.08927</v>
      </c>
      <c r="R1183" s="12" t="s">
        <v>11</v>
      </c>
      <c r="S1183" s="48" t="s">
        <v>161</v>
      </c>
      <c r="T1183" s="53" t="s">
        <v>161</v>
      </c>
      <c r="U1183" s="12">
        <f t="shared" si="74"/>
        <v>1.7290000000000001</v>
      </c>
      <c r="V1183" s="12">
        <f t="shared" si="75"/>
        <v>1.08927</v>
      </c>
      <c r="W1183" s="12">
        <f t="shared" si="76"/>
        <v>1.4572159219491838</v>
      </c>
      <c r="X1183" s="12">
        <f t="shared" si="77"/>
        <v>0.84280851471901896</v>
      </c>
      <c r="AA1183" s="12"/>
      <c r="AC1183" s="12" t="s">
        <v>182</v>
      </c>
    </row>
    <row r="1184" spans="1:29" ht="15" customHeight="1" x14ac:dyDescent="0.25">
      <c r="A1184" s="12">
        <v>132770026</v>
      </c>
      <c r="B1184" s="12" t="s">
        <v>586</v>
      </c>
      <c r="C1184" s="12" t="s">
        <v>587</v>
      </c>
      <c r="D1184" s="12" t="s">
        <v>588</v>
      </c>
      <c r="E1184" s="12" t="s">
        <v>51</v>
      </c>
      <c r="F1184" s="10" t="s">
        <v>217</v>
      </c>
      <c r="G1184" s="10" t="s">
        <v>217</v>
      </c>
      <c r="K1184" s="12" t="s">
        <v>168</v>
      </c>
      <c r="L1184" s="12" t="s">
        <v>161</v>
      </c>
      <c r="M1184" s="12" t="s">
        <v>161</v>
      </c>
      <c r="N1184" s="11">
        <v>41430</v>
      </c>
      <c r="O1184" s="6" t="s">
        <v>59</v>
      </c>
      <c r="P1184" s="29">
        <v>2.06</v>
      </c>
      <c r="Q1184" s="54" t="s">
        <v>161</v>
      </c>
      <c r="R1184" s="12" t="s">
        <v>11</v>
      </c>
      <c r="S1184" s="16" t="s">
        <v>601</v>
      </c>
      <c r="T1184" s="53" t="s">
        <v>161</v>
      </c>
      <c r="U1184" s="12">
        <f t="shared" si="74"/>
        <v>2.06</v>
      </c>
      <c r="V1184" s="12">
        <f t="shared" si="75"/>
        <v>1.03</v>
      </c>
      <c r="W1184" s="12">
        <f t="shared" si="76"/>
        <v>1.941747572815534</v>
      </c>
      <c r="X1184" s="12">
        <f t="shared" si="77"/>
        <v>0.94259590913375435</v>
      </c>
      <c r="AA1184" s="12"/>
      <c r="AC1184" s="12" t="s">
        <v>179</v>
      </c>
    </row>
    <row r="1185" spans="1:29" ht="15" customHeight="1" x14ac:dyDescent="0.25">
      <c r="A1185" s="12">
        <v>132770026</v>
      </c>
      <c r="B1185" s="12" t="s">
        <v>586</v>
      </c>
      <c r="C1185" s="12" t="s">
        <v>587</v>
      </c>
      <c r="D1185" s="12" t="s">
        <v>588</v>
      </c>
      <c r="E1185" s="12" t="s">
        <v>51</v>
      </c>
      <c r="F1185" s="10" t="s">
        <v>217</v>
      </c>
      <c r="G1185" s="10" t="s">
        <v>217</v>
      </c>
      <c r="K1185" s="12" t="s">
        <v>168</v>
      </c>
      <c r="L1185" s="12" t="s">
        <v>161</v>
      </c>
      <c r="M1185" s="12" t="s">
        <v>161</v>
      </c>
      <c r="N1185" s="11">
        <v>41430</v>
      </c>
      <c r="O1185" s="6" t="s">
        <v>60</v>
      </c>
      <c r="P1185" s="29">
        <v>2.0699999999999998</v>
      </c>
      <c r="Q1185" s="54" t="s">
        <v>161</v>
      </c>
      <c r="R1185" s="15" t="s">
        <v>11</v>
      </c>
      <c r="S1185" s="16" t="s">
        <v>601</v>
      </c>
      <c r="T1185" s="53" t="s">
        <v>161</v>
      </c>
      <c r="U1185" s="12">
        <f t="shared" si="74"/>
        <v>2.0699999999999998</v>
      </c>
      <c r="V1185" s="12">
        <f t="shared" si="75"/>
        <v>1.0349999999999999</v>
      </c>
      <c r="W1185" s="12">
        <f t="shared" si="76"/>
        <v>1.9323671497584543</v>
      </c>
      <c r="X1185" s="12">
        <f t="shared" si="77"/>
        <v>0.93351070036640305</v>
      </c>
      <c r="AA1185" s="12"/>
      <c r="AC1185" s="12" t="s">
        <v>179</v>
      </c>
    </row>
    <row r="1186" spans="1:29" ht="15" customHeight="1" x14ac:dyDescent="0.25">
      <c r="A1186" s="12">
        <v>132770026</v>
      </c>
      <c r="B1186" s="12" t="s">
        <v>586</v>
      </c>
      <c r="C1186" s="12" t="s">
        <v>587</v>
      </c>
      <c r="D1186" s="12" t="s">
        <v>588</v>
      </c>
      <c r="E1186" s="12" t="s">
        <v>51</v>
      </c>
      <c r="F1186" s="10" t="s">
        <v>217</v>
      </c>
      <c r="G1186" s="10" t="s">
        <v>217</v>
      </c>
      <c r="K1186" s="12" t="s">
        <v>168</v>
      </c>
      <c r="L1186" s="12" t="s">
        <v>161</v>
      </c>
      <c r="M1186" s="12" t="s">
        <v>161</v>
      </c>
      <c r="N1186" s="11">
        <v>41430</v>
      </c>
      <c r="O1186" s="6" t="s">
        <v>167</v>
      </c>
      <c r="P1186" s="29">
        <v>2.0729099999999998</v>
      </c>
      <c r="Q1186" s="54" t="s">
        <v>161</v>
      </c>
      <c r="R1186" s="12" t="s">
        <v>148</v>
      </c>
      <c r="S1186" s="16" t="s">
        <v>601</v>
      </c>
      <c r="T1186" s="53" t="s">
        <v>161</v>
      </c>
      <c r="U1186" s="12">
        <f t="shared" si="74"/>
        <v>2.0729099999999998</v>
      </c>
      <c r="V1186" s="12">
        <f t="shared" si="75"/>
        <v>1.0364549999999999</v>
      </c>
      <c r="W1186" s="12">
        <f t="shared" si="76"/>
        <v>1.9296544471298802</v>
      </c>
      <c r="X1186" s="12">
        <f t="shared" si="77"/>
        <v>0.93089157133203104</v>
      </c>
      <c r="AA1186" s="12"/>
      <c r="AC1186" s="12" t="s">
        <v>183</v>
      </c>
    </row>
    <row r="1187" spans="1:29" ht="15" customHeight="1" x14ac:dyDescent="0.25">
      <c r="A1187" s="12">
        <v>132770026</v>
      </c>
      <c r="B1187" s="12" t="s">
        <v>586</v>
      </c>
      <c r="C1187" s="12" t="s">
        <v>587</v>
      </c>
      <c r="D1187" s="12" t="s">
        <v>588</v>
      </c>
      <c r="E1187" s="12" t="s">
        <v>51</v>
      </c>
      <c r="F1187" s="10" t="s">
        <v>217</v>
      </c>
      <c r="G1187" s="10" t="s">
        <v>217</v>
      </c>
      <c r="K1187" s="12" t="s">
        <v>168</v>
      </c>
      <c r="L1187" s="12" t="s">
        <v>161</v>
      </c>
      <c r="M1187" s="12" t="s">
        <v>161</v>
      </c>
      <c r="N1187" s="11">
        <v>41430</v>
      </c>
      <c r="O1187" s="6" t="s">
        <v>58</v>
      </c>
      <c r="P1187" s="29">
        <v>2.1800000000000002</v>
      </c>
      <c r="Q1187" s="54" t="s">
        <v>161</v>
      </c>
      <c r="R1187" s="15" t="s">
        <v>11</v>
      </c>
      <c r="S1187" s="16" t="s">
        <v>601</v>
      </c>
      <c r="T1187" s="53" t="s">
        <v>161</v>
      </c>
      <c r="U1187" s="12">
        <f t="shared" si="74"/>
        <v>2.1800000000000002</v>
      </c>
      <c r="V1187" s="12">
        <f t="shared" si="75"/>
        <v>1.0900000000000001</v>
      </c>
      <c r="W1187" s="12">
        <f t="shared" si="76"/>
        <v>1.8348623853211008</v>
      </c>
      <c r="X1187" s="12">
        <f t="shared" si="77"/>
        <v>0.84167999326655996</v>
      </c>
      <c r="AA1187" s="12"/>
      <c r="AC1187" s="12" t="s">
        <v>179</v>
      </c>
    </row>
    <row r="1188" spans="1:29" ht="15" customHeight="1" x14ac:dyDescent="0.25">
      <c r="A1188" s="12">
        <v>132770026</v>
      </c>
      <c r="B1188" s="12" t="s">
        <v>586</v>
      </c>
      <c r="C1188" s="12" t="s">
        <v>587</v>
      </c>
      <c r="D1188" s="12" t="s">
        <v>588</v>
      </c>
      <c r="E1188" s="12" t="s">
        <v>51</v>
      </c>
      <c r="F1188" s="10" t="s">
        <v>217</v>
      </c>
      <c r="G1188" s="10" t="s">
        <v>217</v>
      </c>
      <c r="K1188" s="12" t="s">
        <v>168</v>
      </c>
      <c r="L1188" s="12" t="s">
        <v>161</v>
      </c>
      <c r="M1188" s="12" t="s">
        <v>161</v>
      </c>
      <c r="N1188" s="11">
        <v>41430</v>
      </c>
      <c r="O1188" s="6" t="s">
        <v>18</v>
      </c>
      <c r="P1188" s="29">
        <v>2.62</v>
      </c>
      <c r="Q1188" s="54" t="s">
        <v>161</v>
      </c>
      <c r="R1188" s="12" t="s">
        <v>11</v>
      </c>
      <c r="S1188" s="16" t="s">
        <v>601</v>
      </c>
      <c r="T1188" s="53" t="s">
        <v>161</v>
      </c>
      <c r="U1188" s="12">
        <f t="shared" si="74"/>
        <v>2.62</v>
      </c>
      <c r="V1188" s="12">
        <f t="shared" si="75"/>
        <v>1.31</v>
      </c>
      <c r="W1188" s="12">
        <f t="shared" si="76"/>
        <v>1.5267175572519083</v>
      </c>
      <c r="X1188" s="12">
        <f t="shared" si="77"/>
        <v>0.58271662490530851</v>
      </c>
      <c r="AA1188" s="12"/>
      <c r="AC1188" s="12" t="s">
        <v>179</v>
      </c>
    </row>
    <row r="1189" spans="1:29" ht="15" customHeight="1" x14ac:dyDescent="0.25">
      <c r="A1189" s="12">
        <v>132770026</v>
      </c>
      <c r="B1189" s="12" t="s">
        <v>586</v>
      </c>
      <c r="C1189" s="12" t="s">
        <v>587</v>
      </c>
      <c r="D1189" s="12" t="s">
        <v>588</v>
      </c>
      <c r="E1189" s="12" t="s">
        <v>51</v>
      </c>
      <c r="F1189" s="10" t="s">
        <v>217</v>
      </c>
      <c r="G1189" s="10" t="s">
        <v>217</v>
      </c>
      <c r="K1189" s="12" t="s">
        <v>168</v>
      </c>
      <c r="L1189" s="12" t="s">
        <v>161</v>
      </c>
      <c r="M1189" s="12" t="s">
        <v>161</v>
      </c>
      <c r="N1189" s="11">
        <v>41430</v>
      </c>
      <c r="O1189" s="6" t="s">
        <v>157</v>
      </c>
      <c r="P1189" s="29">
        <v>2.91</v>
      </c>
      <c r="Q1189" s="54" t="s">
        <v>161</v>
      </c>
      <c r="R1189" s="15" t="s">
        <v>11</v>
      </c>
      <c r="S1189" s="16" t="s">
        <v>601</v>
      </c>
      <c r="T1189" s="53" t="s">
        <v>161</v>
      </c>
      <c r="U1189" s="12">
        <f t="shared" si="74"/>
        <v>2.91</v>
      </c>
      <c r="V1189" s="12">
        <f t="shared" si="75"/>
        <v>1.4550000000000001</v>
      </c>
      <c r="W1189" s="12">
        <f t="shared" si="76"/>
        <v>1.374570446735395</v>
      </c>
      <c r="X1189" s="12">
        <f t="shared" si="77"/>
        <v>0.4723609782595859</v>
      </c>
      <c r="AA1189" s="12"/>
      <c r="AC1189" s="12" t="s">
        <v>179</v>
      </c>
    </row>
    <row r="1190" spans="1:29" ht="15" customHeight="1" x14ac:dyDescent="0.25">
      <c r="A1190" s="12">
        <v>132770026</v>
      </c>
      <c r="B1190" s="12" t="s">
        <v>586</v>
      </c>
      <c r="C1190" s="12" t="s">
        <v>587</v>
      </c>
      <c r="D1190" s="12" t="s">
        <v>588</v>
      </c>
      <c r="E1190" s="12" t="s">
        <v>51</v>
      </c>
      <c r="F1190" s="10" t="s">
        <v>217</v>
      </c>
      <c r="G1190" s="10" t="s">
        <v>217</v>
      </c>
      <c r="K1190" s="12" t="s">
        <v>168</v>
      </c>
      <c r="L1190" s="12" t="s">
        <v>161</v>
      </c>
      <c r="M1190" s="12" t="s">
        <v>161</v>
      </c>
      <c r="N1190" s="11">
        <v>41430</v>
      </c>
      <c r="O1190" s="6" t="s">
        <v>17</v>
      </c>
      <c r="P1190" s="29">
        <v>4.1100000000000003</v>
      </c>
      <c r="Q1190" s="54" t="s">
        <v>161</v>
      </c>
      <c r="R1190" s="15" t="s">
        <v>11</v>
      </c>
      <c r="S1190" s="16" t="s">
        <v>601</v>
      </c>
      <c r="T1190" s="53" t="s">
        <v>161</v>
      </c>
      <c r="U1190" s="12">
        <f t="shared" si="74"/>
        <v>4.1100000000000003</v>
      </c>
      <c r="V1190" s="12">
        <f t="shared" si="75"/>
        <v>2.0550000000000002</v>
      </c>
      <c r="W1190" s="12">
        <f t="shared" si="76"/>
        <v>0.97323600973236002</v>
      </c>
      <c r="X1190" s="12">
        <f t="shared" si="77"/>
        <v>0.23679708265994159</v>
      </c>
      <c r="AA1190" s="12"/>
      <c r="AC1190" s="12" t="s">
        <v>179</v>
      </c>
    </row>
    <row r="1191" spans="1:29" ht="15" customHeight="1" x14ac:dyDescent="0.25">
      <c r="A1191" s="12">
        <v>132770026</v>
      </c>
      <c r="B1191" s="12" t="s">
        <v>586</v>
      </c>
      <c r="C1191" s="12" t="s">
        <v>587</v>
      </c>
      <c r="D1191" s="12" t="s">
        <v>588</v>
      </c>
      <c r="E1191" s="12" t="s">
        <v>51</v>
      </c>
      <c r="F1191" s="10" t="s">
        <v>217</v>
      </c>
      <c r="G1191" s="10" t="s">
        <v>217</v>
      </c>
      <c r="K1191" s="12" t="s">
        <v>168</v>
      </c>
      <c r="L1191" s="12" t="s">
        <v>161</v>
      </c>
      <c r="M1191" s="12" t="s">
        <v>161</v>
      </c>
      <c r="N1191" s="11">
        <v>41430</v>
      </c>
      <c r="O1191" s="6" t="s">
        <v>16</v>
      </c>
      <c r="P1191" s="29">
        <v>6.92</v>
      </c>
      <c r="Q1191" s="54" t="s">
        <v>161</v>
      </c>
      <c r="R1191" s="12" t="s">
        <v>11</v>
      </c>
      <c r="S1191" s="16" t="s">
        <v>601</v>
      </c>
      <c r="T1191" s="53" t="s">
        <v>161</v>
      </c>
      <c r="U1191" s="12">
        <f t="shared" si="74"/>
        <v>6.92</v>
      </c>
      <c r="V1191" s="12">
        <f t="shared" si="75"/>
        <v>3.46</v>
      </c>
      <c r="W1191" s="12">
        <f t="shared" si="76"/>
        <v>0.57803468208092479</v>
      </c>
      <c r="X1191" s="12">
        <f t="shared" si="77"/>
        <v>8.3531023422098963E-2</v>
      </c>
      <c r="AA1191" s="12"/>
      <c r="AC1191" s="12" t="s">
        <v>179</v>
      </c>
    </row>
    <row r="1192" spans="1:29" ht="15" customHeight="1" x14ac:dyDescent="0.25">
      <c r="A1192" s="12">
        <v>132770026</v>
      </c>
      <c r="B1192" s="12" t="s">
        <v>586</v>
      </c>
      <c r="C1192" s="12" t="s">
        <v>587</v>
      </c>
      <c r="D1192" s="12" t="s">
        <v>588</v>
      </c>
      <c r="E1192" s="12" t="s">
        <v>51</v>
      </c>
      <c r="F1192" s="10" t="s">
        <v>217</v>
      </c>
      <c r="G1192" s="10" t="s">
        <v>217</v>
      </c>
      <c r="K1192" s="12" t="s">
        <v>168</v>
      </c>
      <c r="L1192" s="12" t="s">
        <v>161</v>
      </c>
      <c r="M1192" s="12" t="s">
        <v>161</v>
      </c>
      <c r="N1192" s="11">
        <v>41430</v>
      </c>
      <c r="O1192" s="6" t="s">
        <v>20</v>
      </c>
      <c r="P1192" s="29">
        <v>7.41</v>
      </c>
      <c r="Q1192" s="54" t="s">
        <v>161</v>
      </c>
      <c r="R1192" s="15" t="s">
        <v>11</v>
      </c>
      <c r="S1192" s="16" t="s">
        <v>601</v>
      </c>
      <c r="T1192" s="53" t="s">
        <v>161</v>
      </c>
      <c r="U1192" s="12">
        <f t="shared" si="74"/>
        <v>7.41</v>
      </c>
      <c r="V1192" s="12">
        <f t="shared" si="75"/>
        <v>3.7050000000000001</v>
      </c>
      <c r="W1192" s="12">
        <f t="shared" si="76"/>
        <v>0.53981106612685559</v>
      </c>
      <c r="X1192" s="12">
        <f t="shared" si="77"/>
        <v>7.2848996778253114E-2</v>
      </c>
      <c r="AA1192" s="12"/>
      <c r="AC1192" s="12" t="s">
        <v>179</v>
      </c>
    </row>
    <row r="1193" spans="1:29" ht="15" customHeight="1" x14ac:dyDescent="0.25">
      <c r="A1193" s="12">
        <v>132770026</v>
      </c>
      <c r="B1193" s="12" t="s">
        <v>586</v>
      </c>
      <c r="C1193" s="12" t="s">
        <v>587</v>
      </c>
      <c r="D1193" s="12" t="s">
        <v>588</v>
      </c>
      <c r="E1193" s="12" t="s">
        <v>51</v>
      </c>
      <c r="F1193" s="10" t="s">
        <v>217</v>
      </c>
      <c r="G1193" s="10" t="s">
        <v>217</v>
      </c>
      <c r="K1193" s="12" t="s">
        <v>168</v>
      </c>
      <c r="L1193" s="12" t="s">
        <v>161</v>
      </c>
      <c r="M1193" s="12" t="s">
        <v>161</v>
      </c>
      <c r="N1193" s="11">
        <v>41430</v>
      </c>
      <c r="O1193" s="6" t="s">
        <v>12</v>
      </c>
      <c r="P1193" s="29">
        <v>10.3</v>
      </c>
      <c r="Q1193" s="12">
        <v>1.36269</v>
      </c>
      <c r="R1193" s="15" t="s">
        <v>11</v>
      </c>
      <c r="S1193" s="48" t="s">
        <v>161</v>
      </c>
      <c r="T1193" s="53" t="s">
        <v>161</v>
      </c>
      <c r="U1193" s="12">
        <f t="shared" si="74"/>
        <v>10.3</v>
      </c>
      <c r="V1193" s="12">
        <f t="shared" si="75"/>
        <v>1.36269</v>
      </c>
      <c r="W1193" s="12">
        <f t="shared" si="76"/>
        <v>5.5468074082516319</v>
      </c>
      <c r="X1193" s="12">
        <f t="shared" si="77"/>
        <v>0.53852499109239149</v>
      </c>
      <c r="AA1193" s="12"/>
      <c r="AC1193" s="12" t="s">
        <v>179</v>
      </c>
    </row>
    <row r="1194" spans="1:29" ht="15" customHeight="1" x14ac:dyDescent="0.25">
      <c r="A1194" s="12">
        <v>132770026</v>
      </c>
      <c r="B1194" s="12" t="s">
        <v>586</v>
      </c>
      <c r="C1194" s="12" t="s">
        <v>587</v>
      </c>
      <c r="D1194" s="12" t="s">
        <v>588</v>
      </c>
      <c r="E1194" s="12" t="s">
        <v>51</v>
      </c>
      <c r="F1194" s="10" t="s">
        <v>217</v>
      </c>
      <c r="G1194" s="10" t="s">
        <v>217</v>
      </c>
      <c r="K1194" s="12" t="s">
        <v>168</v>
      </c>
      <c r="L1194" s="12" t="s">
        <v>161</v>
      </c>
      <c r="M1194" s="12" t="s">
        <v>161</v>
      </c>
      <c r="N1194" s="11">
        <v>41430</v>
      </c>
      <c r="O1194" s="6" t="s">
        <v>63</v>
      </c>
      <c r="P1194" s="29">
        <v>15.4</v>
      </c>
      <c r="Q1194" s="12">
        <v>1.9635</v>
      </c>
      <c r="R1194" s="12" t="s">
        <v>64</v>
      </c>
      <c r="S1194" s="48" t="s">
        <v>161</v>
      </c>
      <c r="T1194" s="53" t="s">
        <v>161</v>
      </c>
      <c r="U1194" s="12">
        <f t="shared" si="74"/>
        <v>15.4</v>
      </c>
      <c r="V1194" s="12">
        <f t="shared" si="75"/>
        <v>1.9635</v>
      </c>
      <c r="W1194" s="12">
        <f t="shared" si="76"/>
        <v>3.9944676622877315</v>
      </c>
      <c r="X1194" s="12">
        <f t="shared" si="77"/>
        <v>0.25938101703167088</v>
      </c>
      <c r="AA1194" s="12"/>
      <c r="AC1194" s="12" t="s">
        <v>179</v>
      </c>
    </row>
    <row r="1195" spans="1:29" ht="15" customHeight="1" x14ac:dyDescent="0.25">
      <c r="A1195" s="12">
        <v>132770026</v>
      </c>
      <c r="B1195" s="12" t="s">
        <v>586</v>
      </c>
      <c r="C1195" s="12" t="s">
        <v>587</v>
      </c>
      <c r="D1195" s="12" t="s">
        <v>588</v>
      </c>
      <c r="E1195" s="12" t="s">
        <v>51</v>
      </c>
      <c r="F1195" s="10" t="s">
        <v>217</v>
      </c>
      <c r="G1195" s="10" t="s">
        <v>217</v>
      </c>
      <c r="K1195" s="12" t="s">
        <v>168</v>
      </c>
      <c r="L1195" s="12" t="s">
        <v>161</v>
      </c>
      <c r="M1195" s="12" t="s">
        <v>161</v>
      </c>
      <c r="N1195" s="11">
        <v>41430</v>
      </c>
      <c r="O1195" s="6" t="s">
        <v>54</v>
      </c>
      <c r="P1195" s="29">
        <v>23</v>
      </c>
      <c r="Q1195" s="54" t="s">
        <v>161</v>
      </c>
      <c r="R1195" s="15" t="s">
        <v>11</v>
      </c>
      <c r="S1195" s="16" t="s">
        <v>601</v>
      </c>
      <c r="T1195" s="53" t="s">
        <v>161</v>
      </c>
      <c r="U1195" s="12">
        <f t="shared" si="74"/>
        <v>23</v>
      </c>
      <c r="V1195" s="12">
        <f t="shared" si="75"/>
        <v>11.5</v>
      </c>
      <c r="W1195" s="12">
        <f t="shared" si="76"/>
        <v>0.17391304347826086</v>
      </c>
      <c r="X1195" s="12">
        <f t="shared" si="77"/>
        <v>7.5614366729678641E-3</v>
      </c>
      <c r="AA1195" s="12"/>
      <c r="AC1195" s="12" t="s">
        <v>179</v>
      </c>
    </row>
    <row r="1196" spans="1:29" ht="15" customHeight="1" x14ac:dyDescent="0.25">
      <c r="A1196" s="12">
        <v>132770026</v>
      </c>
      <c r="B1196" s="12" t="s">
        <v>586</v>
      </c>
      <c r="C1196" s="12" t="s">
        <v>587</v>
      </c>
      <c r="D1196" s="12" t="s">
        <v>588</v>
      </c>
      <c r="E1196" s="12" t="s">
        <v>66</v>
      </c>
      <c r="F1196" s="10" t="s">
        <v>217</v>
      </c>
      <c r="G1196" s="10" t="s">
        <v>217</v>
      </c>
      <c r="K1196" s="12" t="s">
        <v>168</v>
      </c>
      <c r="L1196" s="12" t="s">
        <v>161</v>
      </c>
      <c r="M1196" s="12" t="s">
        <v>161</v>
      </c>
      <c r="N1196" s="11">
        <v>41430</v>
      </c>
      <c r="O1196" s="6" t="s">
        <v>52</v>
      </c>
      <c r="P1196" s="29">
        <v>33.038935818399395</v>
      </c>
      <c r="Q1196" s="54" t="s">
        <v>161</v>
      </c>
      <c r="R1196" s="15" t="s">
        <v>166</v>
      </c>
      <c r="S1196" s="16" t="s">
        <v>601</v>
      </c>
      <c r="T1196" s="53" t="s">
        <v>161</v>
      </c>
      <c r="U1196" s="12">
        <f t="shared" si="74"/>
        <v>33.038935818399395</v>
      </c>
      <c r="V1196" s="12">
        <f t="shared" si="75"/>
        <v>16.519467909199697</v>
      </c>
      <c r="W1196" s="12">
        <f t="shared" si="76"/>
        <v>0.12106927480916013</v>
      </c>
      <c r="X1196" s="12">
        <f t="shared" si="77"/>
        <v>3.6644423257039837E-3</v>
      </c>
      <c r="AA1196" s="12"/>
      <c r="AC1196" s="12" t="s">
        <v>181</v>
      </c>
    </row>
    <row r="1197" spans="1:29" ht="15" customHeight="1" x14ac:dyDescent="0.25">
      <c r="A1197" s="12">
        <v>132770026</v>
      </c>
      <c r="B1197" s="12" t="s">
        <v>586</v>
      </c>
      <c r="C1197" s="12" t="s">
        <v>587</v>
      </c>
      <c r="D1197" s="12" t="s">
        <v>588</v>
      </c>
      <c r="E1197" s="12" t="s">
        <v>51</v>
      </c>
      <c r="F1197" s="10" t="s">
        <v>217</v>
      </c>
      <c r="G1197" s="10" t="s">
        <v>217</v>
      </c>
      <c r="K1197" s="12" t="s">
        <v>168</v>
      </c>
      <c r="L1197" s="12" t="s">
        <v>161</v>
      </c>
      <c r="M1197" s="12" t="s">
        <v>161</v>
      </c>
      <c r="N1197" s="11">
        <v>41430</v>
      </c>
      <c r="O1197" s="6" t="s">
        <v>65</v>
      </c>
      <c r="P1197" s="29">
        <v>46</v>
      </c>
      <c r="Q1197" s="54" t="s">
        <v>161</v>
      </c>
      <c r="R1197" s="12" t="s">
        <v>11</v>
      </c>
      <c r="S1197" s="16" t="s">
        <v>601</v>
      </c>
      <c r="T1197" s="53" t="s">
        <v>161</v>
      </c>
      <c r="U1197" s="12">
        <f t="shared" si="74"/>
        <v>46</v>
      </c>
      <c r="V1197" s="12">
        <f t="shared" si="75"/>
        <v>23</v>
      </c>
      <c r="W1197" s="12">
        <f t="shared" si="76"/>
        <v>8.6956521739130432E-2</v>
      </c>
      <c r="X1197" s="12">
        <f t="shared" si="77"/>
        <v>1.890359168241966E-3</v>
      </c>
      <c r="AA1197" s="12"/>
      <c r="AC1197" s="12" t="s">
        <v>179</v>
      </c>
    </row>
    <row r="1198" spans="1:29" ht="15" customHeight="1" x14ac:dyDescent="0.25">
      <c r="A1198" s="12">
        <v>132770026</v>
      </c>
      <c r="B1198" s="12" t="s">
        <v>586</v>
      </c>
      <c r="C1198" s="12" t="s">
        <v>587</v>
      </c>
      <c r="D1198" s="12" t="s">
        <v>588</v>
      </c>
      <c r="E1198" s="12" t="s">
        <v>51</v>
      </c>
      <c r="F1198" s="10" t="s">
        <v>217</v>
      </c>
      <c r="G1198" s="10" t="s">
        <v>217</v>
      </c>
      <c r="K1198" s="12" t="s">
        <v>168</v>
      </c>
      <c r="L1198" s="12" t="s">
        <v>161</v>
      </c>
      <c r="M1198" s="12" t="s">
        <v>161</v>
      </c>
      <c r="N1198" s="11">
        <v>41430</v>
      </c>
      <c r="O1198" s="6" t="s">
        <v>162</v>
      </c>
      <c r="P1198" s="29">
        <v>47.7</v>
      </c>
      <c r="Q1198" s="54" t="s">
        <v>161</v>
      </c>
      <c r="R1198" s="12" t="s">
        <v>148</v>
      </c>
      <c r="S1198" s="16" t="s">
        <v>601</v>
      </c>
      <c r="T1198" s="53" t="s">
        <v>161</v>
      </c>
      <c r="U1198" s="12">
        <f t="shared" si="74"/>
        <v>47.7</v>
      </c>
      <c r="V1198" s="12">
        <f t="shared" si="75"/>
        <v>23.85</v>
      </c>
      <c r="W1198" s="12">
        <f t="shared" si="76"/>
        <v>8.3857442348008376E-2</v>
      </c>
      <c r="X1198" s="12">
        <f t="shared" si="77"/>
        <v>1.7580176592873872E-3</v>
      </c>
      <c r="AA1198" s="12"/>
      <c r="AC1198" s="12" t="s">
        <v>180</v>
      </c>
    </row>
    <row r="1199" spans="1:29" ht="15" customHeight="1" x14ac:dyDescent="0.25">
      <c r="A1199" s="12">
        <v>132770026</v>
      </c>
      <c r="B1199" s="12" t="s">
        <v>586</v>
      </c>
      <c r="C1199" s="12" t="s">
        <v>587</v>
      </c>
      <c r="D1199" s="12" t="s">
        <v>588</v>
      </c>
      <c r="E1199" s="12" t="s">
        <v>51</v>
      </c>
      <c r="F1199" s="10" t="s">
        <v>217</v>
      </c>
      <c r="G1199" s="10" t="s">
        <v>217</v>
      </c>
      <c r="K1199" s="12" t="s">
        <v>168</v>
      </c>
      <c r="L1199" s="12" t="s">
        <v>161</v>
      </c>
      <c r="M1199" s="12" t="s">
        <v>161</v>
      </c>
      <c r="N1199" s="11">
        <v>41430</v>
      </c>
      <c r="O1199" s="6" t="s">
        <v>163</v>
      </c>
      <c r="P1199" s="29">
        <v>72.600000000000009</v>
      </c>
      <c r="Q1199" s="54" t="s">
        <v>161</v>
      </c>
      <c r="R1199" s="12" t="s">
        <v>148</v>
      </c>
      <c r="S1199" s="16" t="s">
        <v>601</v>
      </c>
      <c r="T1199" s="53" t="s">
        <v>161</v>
      </c>
      <c r="U1199" s="12">
        <f t="shared" si="74"/>
        <v>72.600000000000009</v>
      </c>
      <c r="V1199" s="12">
        <f t="shared" si="75"/>
        <v>36.300000000000004</v>
      </c>
      <c r="W1199" s="12">
        <f t="shared" si="76"/>
        <v>5.5096418732782364E-2</v>
      </c>
      <c r="X1199" s="12">
        <f t="shared" si="77"/>
        <v>7.5890383929452278E-4</v>
      </c>
      <c r="AA1199" s="12"/>
      <c r="AC1199" s="12" t="s">
        <v>180</v>
      </c>
    </row>
    <row r="1200" spans="1:29" ht="15" customHeight="1" x14ac:dyDescent="0.25">
      <c r="A1200" s="12">
        <v>132770026</v>
      </c>
      <c r="B1200" s="12" t="s">
        <v>586</v>
      </c>
      <c r="C1200" s="12" t="s">
        <v>587</v>
      </c>
      <c r="D1200" s="12" t="s">
        <v>588</v>
      </c>
      <c r="E1200" s="12" t="s">
        <v>51</v>
      </c>
      <c r="F1200" s="10" t="s">
        <v>217</v>
      </c>
      <c r="G1200" s="10" t="s">
        <v>217</v>
      </c>
      <c r="K1200" s="12" t="s">
        <v>168</v>
      </c>
      <c r="L1200" s="12" t="s">
        <v>161</v>
      </c>
      <c r="M1200" s="12" t="s">
        <v>161</v>
      </c>
      <c r="N1200" s="11">
        <v>41430</v>
      </c>
      <c r="O1200" s="6" t="s">
        <v>14</v>
      </c>
      <c r="P1200" s="29">
        <v>88</v>
      </c>
      <c r="Q1200" s="54" t="s">
        <v>161</v>
      </c>
      <c r="R1200" s="15" t="s">
        <v>11</v>
      </c>
      <c r="S1200" s="16" t="s">
        <v>601</v>
      </c>
      <c r="T1200" s="53" t="s">
        <v>161</v>
      </c>
      <c r="U1200" s="12">
        <f t="shared" si="74"/>
        <v>88</v>
      </c>
      <c r="V1200" s="12">
        <f t="shared" si="75"/>
        <v>44</v>
      </c>
      <c r="W1200" s="12">
        <f t="shared" si="76"/>
        <v>4.5454545454545456E-2</v>
      </c>
      <c r="X1200" s="12">
        <f t="shared" si="77"/>
        <v>5.1652892561983473E-4</v>
      </c>
      <c r="AA1200" s="12"/>
      <c r="AC1200" s="12" t="s">
        <v>179</v>
      </c>
    </row>
    <row r="1201" spans="1:40" ht="15" customHeight="1" x14ac:dyDescent="0.25">
      <c r="A1201" s="12">
        <v>132770026</v>
      </c>
      <c r="B1201" s="12" t="s">
        <v>586</v>
      </c>
      <c r="C1201" s="12" t="s">
        <v>587</v>
      </c>
      <c r="D1201" s="12" t="s">
        <v>588</v>
      </c>
      <c r="E1201" s="12" t="s">
        <v>66</v>
      </c>
      <c r="F1201" s="10" t="s">
        <v>217</v>
      </c>
      <c r="G1201" s="10" t="s">
        <v>217</v>
      </c>
      <c r="K1201" s="12" t="s">
        <v>168</v>
      </c>
      <c r="L1201" s="12" t="s">
        <v>161</v>
      </c>
      <c r="M1201" s="12" t="s">
        <v>161</v>
      </c>
      <c r="N1201" s="11">
        <v>41430</v>
      </c>
      <c r="O1201" s="6" t="s">
        <v>52</v>
      </c>
      <c r="P1201" s="29">
        <v>132.23140495867801</v>
      </c>
      <c r="Q1201" s="54" t="s">
        <v>161</v>
      </c>
      <c r="R1201" s="15" t="s">
        <v>165</v>
      </c>
      <c r="S1201" s="16" t="s">
        <v>601</v>
      </c>
      <c r="T1201" s="53" t="s">
        <v>161</v>
      </c>
      <c r="U1201" s="12">
        <f t="shared" si="74"/>
        <v>132.23140495867801</v>
      </c>
      <c r="V1201" s="12">
        <f t="shared" si="75"/>
        <v>66.115702479339006</v>
      </c>
      <c r="W1201" s="12">
        <f t="shared" si="76"/>
        <v>3.0249999999999923E-2</v>
      </c>
      <c r="X1201" s="12">
        <f t="shared" si="77"/>
        <v>2.2876562499999885E-4</v>
      </c>
      <c r="AA1201" s="12"/>
      <c r="AC1201" s="12" t="s">
        <v>181</v>
      </c>
    </row>
    <row r="1202" spans="1:40" ht="15" customHeight="1" x14ac:dyDescent="0.25">
      <c r="A1202" s="12">
        <v>132770026</v>
      </c>
      <c r="B1202" s="12" t="s">
        <v>586</v>
      </c>
      <c r="C1202" s="12" t="s">
        <v>587</v>
      </c>
      <c r="D1202" s="12" t="s">
        <v>588</v>
      </c>
      <c r="E1202" s="12" t="s">
        <v>51</v>
      </c>
      <c r="F1202" s="10" t="s">
        <v>217</v>
      </c>
      <c r="G1202" s="10" t="s">
        <v>217</v>
      </c>
      <c r="K1202" s="12" t="s">
        <v>168</v>
      </c>
      <c r="L1202" s="12" t="s">
        <v>161</v>
      </c>
      <c r="M1202" s="12" t="s">
        <v>161</v>
      </c>
      <c r="N1202" s="11">
        <v>41430</v>
      </c>
      <c r="O1202" s="6" t="s">
        <v>52</v>
      </c>
      <c r="P1202" s="29">
        <v>249.85695212664501</v>
      </c>
      <c r="Q1202" s="54" t="s">
        <v>161</v>
      </c>
      <c r="R1202" s="15" t="s">
        <v>53</v>
      </c>
      <c r="S1202" s="16" t="s">
        <v>601</v>
      </c>
      <c r="T1202" s="53" t="s">
        <v>161</v>
      </c>
      <c r="U1202" s="12">
        <f t="shared" si="74"/>
        <v>249.85695212664501</v>
      </c>
      <c r="V1202" s="12">
        <f t="shared" si="75"/>
        <v>124.92847606332251</v>
      </c>
      <c r="W1202" s="12">
        <f t="shared" si="76"/>
        <v>1.6009160305343512E-2</v>
      </c>
      <c r="X1202" s="12">
        <f t="shared" si="77"/>
        <v>6.4073303420546603E-5</v>
      </c>
      <c r="AA1202" s="12"/>
      <c r="AC1202" s="12" t="s">
        <v>181</v>
      </c>
    </row>
    <row r="1203" spans="1:40" ht="15" customHeight="1" x14ac:dyDescent="0.25">
      <c r="A1203" s="12">
        <v>132770026</v>
      </c>
      <c r="B1203" s="12" t="s">
        <v>586</v>
      </c>
      <c r="C1203" s="12" t="s">
        <v>587</v>
      </c>
      <c r="D1203" s="12" t="s">
        <v>588</v>
      </c>
      <c r="E1203" s="12" t="s">
        <v>51</v>
      </c>
      <c r="F1203" s="10" t="s">
        <v>217</v>
      </c>
      <c r="G1203" s="10" t="s">
        <v>217</v>
      </c>
      <c r="K1203" s="12" t="s">
        <v>168</v>
      </c>
      <c r="L1203" s="12" t="s">
        <v>161</v>
      </c>
      <c r="M1203" s="12" t="s">
        <v>161</v>
      </c>
      <c r="N1203" s="11">
        <v>41430</v>
      </c>
      <c r="O1203" s="6" t="s">
        <v>52</v>
      </c>
      <c r="P1203" s="29">
        <v>265.18804243008697</v>
      </c>
      <c r="Q1203" s="54" t="s">
        <v>161</v>
      </c>
      <c r="R1203" s="15" t="s">
        <v>53</v>
      </c>
      <c r="S1203" s="16" t="s">
        <v>601</v>
      </c>
      <c r="T1203" s="53" t="s">
        <v>161</v>
      </c>
      <c r="U1203" s="12">
        <f t="shared" si="74"/>
        <v>265.18804243008697</v>
      </c>
      <c r="V1203" s="12">
        <f t="shared" si="75"/>
        <v>132.59402121504348</v>
      </c>
      <c r="W1203" s="12">
        <f t="shared" si="76"/>
        <v>1.5083636363636353E-2</v>
      </c>
      <c r="X1203" s="12">
        <f t="shared" si="77"/>
        <v>5.6879021487603223E-5</v>
      </c>
      <c r="AA1203" s="12"/>
      <c r="AC1203" s="12" t="s">
        <v>181</v>
      </c>
    </row>
    <row r="1204" spans="1:40" ht="15" customHeight="1" x14ac:dyDescent="0.25">
      <c r="A1204" s="12">
        <v>132770026</v>
      </c>
      <c r="B1204" s="12" t="s">
        <v>586</v>
      </c>
      <c r="C1204" s="12" t="s">
        <v>587</v>
      </c>
      <c r="D1204" s="12" t="s">
        <v>588</v>
      </c>
      <c r="E1204" s="12" t="s">
        <v>164</v>
      </c>
      <c r="F1204" s="10" t="s">
        <v>217</v>
      </c>
      <c r="G1204" s="10" t="s">
        <v>217</v>
      </c>
      <c r="K1204" s="12" t="s">
        <v>168</v>
      </c>
      <c r="L1204" s="12" t="s">
        <v>161</v>
      </c>
      <c r="M1204" s="12" t="s">
        <v>161</v>
      </c>
      <c r="N1204" s="11">
        <v>41430</v>
      </c>
      <c r="O1204" s="6" t="s">
        <v>163</v>
      </c>
      <c r="P1204" s="29">
        <v>311.10000000000002</v>
      </c>
      <c r="Q1204" s="54" t="s">
        <v>161</v>
      </c>
      <c r="R1204" s="15" t="s">
        <v>148</v>
      </c>
      <c r="S1204" s="16" t="s">
        <v>601</v>
      </c>
      <c r="T1204" s="53" t="s">
        <v>161</v>
      </c>
      <c r="U1204" s="12">
        <f t="shared" si="74"/>
        <v>311.10000000000002</v>
      </c>
      <c r="V1204" s="12">
        <f t="shared" si="75"/>
        <v>155.55000000000001</v>
      </c>
      <c r="W1204" s="12">
        <f t="shared" si="76"/>
        <v>1.2857602057216328E-2</v>
      </c>
      <c r="X1204" s="12">
        <f t="shared" si="77"/>
        <v>4.1329482665433388E-5</v>
      </c>
      <c r="AA1204" s="12"/>
      <c r="AC1204" s="12" t="s">
        <v>180</v>
      </c>
    </row>
    <row r="1205" spans="1:40" ht="15" customHeight="1" x14ac:dyDescent="0.25">
      <c r="A1205" s="12">
        <v>132770026</v>
      </c>
      <c r="B1205" s="12" t="s">
        <v>586</v>
      </c>
      <c r="C1205" s="12" t="s">
        <v>587</v>
      </c>
      <c r="D1205" s="12" t="s">
        <v>588</v>
      </c>
      <c r="E1205" s="12" t="s">
        <v>51</v>
      </c>
      <c r="F1205" s="10" t="s">
        <v>217</v>
      </c>
      <c r="G1205" s="10" t="s">
        <v>217</v>
      </c>
      <c r="K1205" s="12" t="s">
        <v>168</v>
      </c>
      <c r="L1205" s="12" t="s">
        <v>161</v>
      </c>
      <c r="M1205" s="12" t="s">
        <v>161</v>
      </c>
      <c r="N1205" s="11">
        <v>41430</v>
      </c>
      <c r="O1205" s="6" t="s">
        <v>10</v>
      </c>
      <c r="P1205" s="29">
        <v>476</v>
      </c>
      <c r="Q1205" s="12">
        <v>60.69</v>
      </c>
      <c r="R1205" s="15" t="s">
        <v>11</v>
      </c>
      <c r="S1205" s="48" t="s">
        <v>161</v>
      </c>
      <c r="T1205" s="53" t="s">
        <v>161</v>
      </c>
      <c r="U1205" s="12">
        <f t="shared" si="74"/>
        <v>476</v>
      </c>
      <c r="V1205" s="12">
        <f t="shared" si="75"/>
        <v>60.69</v>
      </c>
      <c r="W1205" s="12">
        <f t="shared" si="76"/>
        <v>0.12923277730930899</v>
      </c>
      <c r="X1205" s="12">
        <f t="shared" si="77"/>
        <v>2.7149743132207766E-4</v>
      </c>
      <c r="AA1205" s="12"/>
      <c r="AC1205" s="12" t="s">
        <v>179</v>
      </c>
    </row>
    <row r="1206" spans="1:40" ht="15" customHeight="1" x14ac:dyDescent="0.25">
      <c r="A1206" s="12">
        <v>132770026</v>
      </c>
      <c r="B1206" s="12" t="s">
        <v>586</v>
      </c>
      <c r="C1206" s="12" t="s">
        <v>587</v>
      </c>
      <c r="D1206" s="12" t="s">
        <v>588</v>
      </c>
      <c r="E1206" s="12" t="s">
        <v>164</v>
      </c>
      <c r="F1206" s="10" t="s">
        <v>217</v>
      </c>
      <c r="G1206" s="10" t="s">
        <v>217</v>
      </c>
      <c r="K1206" s="12" t="s">
        <v>168</v>
      </c>
      <c r="L1206" s="12" t="s">
        <v>161</v>
      </c>
      <c r="M1206" s="12" t="s">
        <v>161</v>
      </c>
      <c r="N1206" s="11">
        <v>41430</v>
      </c>
      <c r="O1206" s="6" t="s">
        <v>163</v>
      </c>
      <c r="P1206" s="29">
        <v>1048.5999999999999</v>
      </c>
      <c r="Q1206" s="54" t="s">
        <v>161</v>
      </c>
      <c r="R1206" s="15" t="s">
        <v>148</v>
      </c>
      <c r="S1206" s="16" t="s">
        <v>601</v>
      </c>
      <c r="T1206" s="53" t="s">
        <v>161</v>
      </c>
      <c r="U1206" s="12">
        <f t="shared" si="74"/>
        <v>1048.5999999999999</v>
      </c>
      <c r="V1206" s="12">
        <f t="shared" si="75"/>
        <v>524.29999999999995</v>
      </c>
      <c r="W1206" s="12">
        <f t="shared" si="76"/>
        <v>3.8146099561319861E-3</v>
      </c>
      <c r="X1206" s="12">
        <f t="shared" si="77"/>
        <v>3.6378122793553179E-6</v>
      </c>
      <c r="AA1206" s="12"/>
      <c r="AC1206" s="12" t="s">
        <v>180</v>
      </c>
    </row>
    <row r="1207" spans="1:40" ht="15" customHeight="1" x14ac:dyDescent="0.25">
      <c r="A1207" s="15">
        <v>132770027</v>
      </c>
      <c r="B1207" s="30" t="s">
        <v>577</v>
      </c>
      <c r="C1207" s="30" t="s">
        <v>576</v>
      </c>
      <c r="D1207" s="30"/>
      <c r="E1207" s="12" t="s">
        <v>51</v>
      </c>
      <c r="F1207" s="9" t="s">
        <v>116</v>
      </c>
      <c r="G1207" s="17" t="s">
        <v>300</v>
      </c>
      <c r="H1207" s="9" t="s">
        <v>245</v>
      </c>
      <c r="I1207" s="15"/>
      <c r="J1207" s="15"/>
      <c r="K1207" s="15" t="s">
        <v>117</v>
      </c>
      <c r="L1207" s="12">
        <v>45.442526299999997</v>
      </c>
      <c r="M1207" s="12">
        <v>2.5067313000000002</v>
      </c>
      <c r="N1207" s="11">
        <v>41429.5625</v>
      </c>
      <c r="O1207" s="7" t="s">
        <v>61</v>
      </c>
      <c r="P1207" s="29">
        <v>0.39500000000000002</v>
      </c>
      <c r="Q1207" s="54" t="s">
        <v>161</v>
      </c>
      <c r="R1207" s="15" t="s">
        <v>11</v>
      </c>
      <c r="S1207" s="16" t="s">
        <v>601</v>
      </c>
      <c r="T1207" s="53" t="s">
        <v>161</v>
      </c>
      <c r="U1207" s="12">
        <f t="shared" si="74"/>
        <v>0.39500000000000002</v>
      </c>
      <c r="V1207" s="12">
        <f t="shared" si="75"/>
        <v>0.19750000000000001</v>
      </c>
      <c r="W1207" s="12">
        <f t="shared" si="76"/>
        <v>10.126582278481012</v>
      </c>
      <c r="X1207" s="12">
        <f t="shared" si="77"/>
        <v>25.63691716071142</v>
      </c>
      <c r="Y1207" s="32"/>
      <c r="AA1207" s="12"/>
      <c r="AD1207" s="12" t="s">
        <v>300</v>
      </c>
      <c r="AE1207" s="12" t="s">
        <v>525</v>
      </c>
      <c r="AF1207" s="12" t="s">
        <v>526</v>
      </c>
      <c r="AG1207" s="12" t="s">
        <v>351</v>
      </c>
      <c r="AH1207" s="12" t="s">
        <v>352</v>
      </c>
      <c r="AI1207" s="12" t="s">
        <v>353</v>
      </c>
      <c r="AJ1207" s="12" t="s">
        <v>354</v>
      </c>
      <c r="AK1207" s="12" t="s">
        <v>355</v>
      </c>
      <c r="AL1207" s="12" t="s">
        <v>356</v>
      </c>
      <c r="AM1207" s="12" t="s">
        <v>347</v>
      </c>
      <c r="AN1207" s="12" t="s">
        <v>527</v>
      </c>
    </row>
    <row r="1208" spans="1:40" ht="15" customHeight="1" x14ac:dyDescent="0.25">
      <c r="A1208" s="15">
        <v>132770027</v>
      </c>
      <c r="B1208" s="30" t="s">
        <v>577</v>
      </c>
      <c r="C1208" s="30" t="s">
        <v>576</v>
      </c>
      <c r="D1208" s="30"/>
      <c r="E1208" s="12" t="s">
        <v>51</v>
      </c>
      <c r="F1208" s="9" t="s">
        <v>116</v>
      </c>
      <c r="G1208" s="17" t="s">
        <v>300</v>
      </c>
      <c r="H1208" s="9" t="s">
        <v>245</v>
      </c>
      <c r="I1208" s="15"/>
      <c r="J1208" s="15"/>
      <c r="K1208" s="15" t="s">
        <v>117</v>
      </c>
      <c r="L1208" s="12">
        <v>45.442526299999997</v>
      </c>
      <c r="M1208" s="12">
        <v>2.5067313000000002</v>
      </c>
      <c r="N1208" s="11">
        <v>41429.5625</v>
      </c>
      <c r="O1208" s="7" t="s">
        <v>55</v>
      </c>
      <c r="P1208" s="29">
        <v>0.42499999999999999</v>
      </c>
      <c r="Q1208" s="54" t="s">
        <v>161</v>
      </c>
      <c r="R1208" s="15" t="s">
        <v>11</v>
      </c>
      <c r="S1208" s="16" t="s">
        <v>601</v>
      </c>
      <c r="T1208" s="53" t="s">
        <v>161</v>
      </c>
      <c r="U1208" s="12">
        <f t="shared" si="74"/>
        <v>0.42499999999999999</v>
      </c>
      <c r="V1208" s="12">
        <f t="shared" si="75"/>
        <v>0.21249999999999999</v>
      </c>
      <c r="W1208" s="12">
        <f t="shared" si="76"/>
        <v>9.4117647058823533</v>
      </c>
      <c r="X1208" s="12">
        <f t="shared" si="77"/>
        <v>22.145328719723185</v>
      </c>
      <c r="Y1208" s="32"/>
      <c r="AA1208" s="12"/>
      <c r="AD1208" s="12" t="s">
        <v>300</v>
      </c>
      <c r="AE1208" s="12" t="s">
        <v>525</v>
      </c>
      <c r="AF1208" s="12" t="s">
        <v>526</v>
      </c>
      <c r="AG1208" s="12" t="s">
        <v>351</v>
      </c>
      <c r="AH1208" s="12" t="s">
        <v>352</v>
      </c>
      <c r="AI1208" s="12" t="s">
        <v>353</v>
      </c>
      <c r="AJ1208" s="12" t="s">
        <v>354</v>
      </c>
      <c r="AK1208" s="12" t="s">
        <v>355</v>
      </c>
      <c r="AL1208" s="12" t="s">
        <v>356</v>
      </c>
      <c r="AM1208" s="12" t="s">
        <v>347</v>
      </c>
      <c r="AN1208" s="12" t="s">
        <v>527</v>
      </c>
    </row>
    <row r="1209" spans="1:40" ht="15" customHeight="1" x14ac:dyDescent="0.25">
      <c r="A1209" s="15">
        <v>132770027</v>
      </c>
      <c r="B1209" s="30" t="s">
        <v>577</v>
      </c>
      <c r="C1209" s="30" t="s">
        <v>576</v>
      </c>
      <c r="D1209" s="30"/>
      <c r="E1209" s="12" t="s">
        <v>51</v>
      </c>
      <c r="F1209" s="9" t="s">
        <v>116</v>
      </c>
      <c r="G1209" s="17" t="s">
        <v>300</v>
      </c>
      <c r="H1209" s="9" t="s">
        <v>245</v>
      </c>
      <c r="I1209" s="15"/>
      <c r="J1209" s="15"/>
      <c r="K1209" s="15" t="s">
        <v>117</v>
      </c>
      <c r="L1209" s="12">
        <v>45.442526299999997</v>
      </c>
      <c r="M1209" s="12">
        <v>2.5067313000000002</v>
      </c>
      <c r="N1209" s="11">
        <v>41429.5625</v>
      </c>
      <c r="O1209" s="7" t="s">
        <v>12</v>
      </c>
      <c r="P1209" s="29">
        <v>0.48299999999999998</v>
      </c>
      <c r="Q1209" s="15">
        <v>9.8870100000000002E-2</v>
      </c>
      <c r="R1209" s="15" t="s">
        <v>11</v>
      </c>
      <c r="S1209" s="48" t="s">
        <v>161</v>
      </c>
      <c r="T1209" s="53" t="s">
        <v>161</v>
      </c>
      <c r="U1209" s="12">
        <f t="shared" si="74"/>
        <v>0.48299999999999998</v>
      </c>
      <c r="V1209" s="12">
        <f t="shared" si="75"/>
        <v>9.8870100000000002E-2</v>
      </c>
      <c r="W1209" s="12">
        <f t="shared" si="76"/>
        <v>49.410265090385728</v>
      </c>
      <c r="X1209" s="12">
        <f t="shared" si="77"/>
        <v>102.29868548734105</v>
      </c>
      <c r="Y1209" s="32"/>
      <c r="AA1209" s="12"/>
      <c r="AD1209" s="12" t="s">
        <v>300</v>
      </c>
      <c r="AE1209" s="12" t="s">
        <v>525</v>
      </c>
      <c r="AF1209" s="12" t="s">
        <v>526</v>
      </c>
      <c r="AG1209" s="12" t="s">
        <v>351</v>
      </c>
      <c r="AH1209" s="12" t="s">
        <v>352</v>
      </c>
      <c r="AI1209" s="12" t="s">
        <v>353</v>
      </c>
      <c r="AJ1209" s="12" t="s">
        <v>354</v>
      </c>
      <c r="AK1209" s="12" t="s">
        <v>355</v>
      </c>
      <c r="AL1209" s="12" t="s">
        <v>356</v>
      </c>
      <c r="AM1209" s="12" t="s">
        <v>347</v>
      </c>
      <c r="AN1209" s="12" t="s">
        <v>527</v>
      </c>
    </row>
    <row r="1210" spans="1:40" ht="15" customHeight="1" x14ac:dyDescent="0.25">
      <c r="A1210" s="12">
        <v>132770027</v>
      </c>
      <c r="B1210" s="30" t="s">
        <v>577</v>
      </c>
      <c r="C1210" s="30" t="s">
        <v>576</v>
      </c>
      <c r="D1210" s="30"/>
      <c r="E1210" s="12" t="s">
        <v>51</v>
      </c>
      <c r="F1210" s="10" t="s">
        <v>116</v>
      </c>
      <c r="G1210" s="17" t="s">
        <v>300</v>
      </c>
      <c r="H1210" s="9" t="s">
        <v>245</v>
      </c>
      <c r="I1210" s="15"/>
      <c r="J1210" s="15"/>
      <c r="K1210" s="12" t="s">
        <v>117</v>
      </c>
      <c r="L1210" s="12">
        <v>45.442526299999997</v>
      </c>
      <c r="M1210" s="12">
        <v>2.5067313000000002</v>
      </c>
      <c r="N1210" s="11">
        <v>41429.5625</v>
      </c>
      <c r="O1210" s="6" t="s">
        <v>62</v>
      </c>
      <c r="P1210" s="29">
        <v>0.49</v>
      </c>
      <c r="Q1210" s="54" t="s">
        <v>161</v>
      </c>
      <c r="R1210" s="15" t="s">
        <v>11</v>
      </c>
      <c r="S1210" s="16" t="s">
        <v>601</v>
      </c>
      <c r="T1210" s="53" t="s">
        <v>161</v>
      </c>
      <c r="U1210" s="12">
        <f t="shared" si="74"/>
        <v>0.49</v>
      </c>
      <c r="V1210" s="12">
        <f t="shared" si="75"/>
        <v>0.245</v>
      </c>
      <c r="W1210" s="12">
        <f t="shared" si="76"/>
        <v>8.1632653061224492</v>
      </c>
      <c r="X1210" s="12">
        <f t="shared" si="77"/>
        <v>16.659725114535611</v>
      </c>
      <c r="Y1210" s="32"/>
      <c r="AA1210" s="12"/>
      <c r="AD1210" s="12" t="s">
        <v>300</v>
      </c>
      <c r="AE1210" s="12" t="s">
        <v>525</v>
      </c>
      <c r="AF1210" s="12" t="s">
        <v>526</v>
      </c>
      <c r="AG1210" s="12" t="s">
        <v>351</v>
      </c>
      <c r="AH1210" s="12" t="s">
        <v>352</v>
      </c>
      <c r="AI1210" s="12" t="s">
        <v>353</v>
      </c>
      <c r="AJ1210" s="12" t="s">
        <v>354</v>
      </c>
      <c r="AK1210" s="12" t="s">
        <v>355</v>
      </c>
      <c r="AL1210" s="12" t="s">
        <v>356</v>
      </c>
      <c r="AM1210" s="12" t="s">
        <v>347</v>
      </c>
      <c r="AN1210" s="12" t="s">
        <v>527</v>
      </c>
    </row>
    <row r="1211" spans="1:40" ht="15" customHeight="1" x14ac:dyDescent="0.25">
      <c r="A1211" s="12">
        <v>132770027</v>
      </c>
      <c r="B1211" s="30" t="s">
        <v>577</v>
      </c>
      <c r="C1211" s="30" t="s">
        <v>576</v>
      </c>
      <c r="D1211" s="30"/>
      <c r="E1211" s="12" t="s">
        <v>51</v>
      </c>
      <c r="F1211" s="10" t="s">
        <v>116</v>
      </c>
      <c r="G1211" s="17" t="s">
        <v>300</v>
      </c>
      <c r="H1211" s="9" t="s">
        <v>245</v>
      </c>
      <c r="K1211" s="12" t="s">
        <v>117</v>
      </c>
      <c r="L1211" s="12">
        <v>45.442526299999997</v>
      </c>
      <c r="M1211" s="12">
        <v>2.5067313000000002</v>
      </c>
      <c r="N1211" s="11">
        <v>41429.5625</v>
      </c>
      <c r="O1211" s="6" t="s">
        <v>57</v>
      </c>
      <c r="P1211" s="29">
        <v>0.64200000000000002</v>
      </c>
      <c r="Q1211" s="54" t="s">
        <v>161</v>
      </c>
      <c r="R1211" s="15" t="s">
        <v>11</v>
      </c>
      <c r="S1211" s="16" t="s">
        <v>601</v>
      </c>
      <c r="T1211" s="53" t="s">
        <v>161</v>
      </c>
      <c r="U1211" s="12">
        <f t="shared" si="74"/>
        <v>0.64200000000000002</v>
      </c>
      <c r="V1211" s="12">
        <f t="shared" si="75"/>
        <v>0.32100000000000001</v>
      </c>
      <c r="W1211" s="12">
        <f t="shared" si="76"/>
        <v>6.2305295950155761</v>
      </c>
      <c r="X1211" s="12">
        <f t="shared" si="77"/>
        <v>9.7048747585912398</v>
      </c>
      <c r="Y1211" s="32"/>
      <c r="AA1211" s="12"/>
      <c r="AD1211" s="12" t="s">
        <v>300</v>
      </c>
      <c r="AE1211" s="12" t="s">
        <v>525</v>
      </c>
      <c r="AF1211" s="12" t="s">
        <v>526</v>
      </c>
      <c r="AG1211" s="12" t="s">
        <v>351</v>
      </c>
      <c r="AH1211" s="12" t="s">
        <v>352</v>
      </c>
      <c r="AI1211" s="12" t="s">
        <v>353</v>
      </c>
      <c r="AJ1211" s="12" t="s">
        <v>354</v>
      </c>
      <c r="AK1211" s="12" t="s">
        <v>355</v>
      </c>
      <c r="AL1211" s="12" t="s">
        <v>356</v>
      </c>
      <c r="AM1211" s="12" t="s">
        <v>347</v>
      </c>
      <c r="AN1211" s="12" t="s">
        <v>527</v>
      </c>
    </row>
    <row r="1212" spans="1:40" ht="15" customHeight="1" x14ac:dyDescent="0.25">
      <c r="A1212" s="15">
        <v>132770027</v>
      </c>
      <c r="B1212" s="30" t="s">
        <v>577</v>
      </c>
      <c r="C1212" s="30" t="s">
        <v>576</v>
      </c>
      <c r="D1212" s="30"/>
      <c r="E1212" s="12" t="s">
        <v>51</v>
      </c>
      <c r="F1212" s="9" t="s">
        <v>116</v>
      </c>
      <c r="G1212" s="17" t="s">
        <v>300</v>
      </c>
      <c r="H1212" s="9" t="s">
        <v>245</v>
      </c>
      <c r="I1212" s="15"/>
      <c r="J1212" s="15"/>
      <c r="K1212" s="15" t="s">
        <v>117</v>
      </c>
      <c r="L1212" s="12">
        <v>45.442526299999997</v>
      </c>
      <c r="M1212" s="12">
        <v>2.5067313000000002</v>
      </c>
      <c r="N1212" s="11">
        <v>41429.5625</v>
      </c>
      <c r="O1212" s="7" t="s">
        <v>56</v>
      </c>
      <c r="P1212" s="29">
        <v>0.751</v>
      </c>
      <c r="Q1212" s="54" t="s">
        <v>161</v>
      </c>
      <c r="R1212" s="15" t="s">
        <v>11</v>
      </c>
      <c r="S1212" s="16" t="s">
        <v>601</v>
      </c>
      <c r="T1212" s="53" t="s">
        <v>161</v>
      </c>
      <c r="U1212" s="12">
        <f t="shared" si="74"/>
        <v>0.751</v>
      </c>
      <c r="V1212" s="12">
        <f t="shared" si="75"/>
        <v>0.3755</v>
      </c>
      <c r="W1212" s="12">
        <f t="shared" si="76"/>
        <v>5.3262316910785623</v>
      </c>
      <c r="X1212" s="12">
        <f t="shared" si="77"/>
        <v>7.0921860067623994</v>
      </c>
      <c r="Y1212" s="32"/>
      <c r="AA1212" s="12"/>
      <c r="AD1212" s="12" t="s">
        <v>300</v>
      </c>
      <c r="AE1212" s="12" t="s">
        <v>525</v>
      </c>
      <c r="AF1212" s="12" t="s">
        <v>526</v>
      </c>
      <c r="AG1212" s="12" t="s">
        <v>351</v>
      </c>
      <c r="AH1212" s="12" t="s">
        <v>352</v>
      </c>
      <c r="AI1212" s="12" t="s">
        <v>353</v>
      </c>
      <c r="AJ1212" s="12" t="s">
        <v>354</v>
      </c>
      <c r="AK1212" s="12" t="s">
        <v>355</v>
      </c>
      <c r="AL1212" s="12" t="s">
        <v>356</v>
      </c>
      <c r="AM1212" s="12" t="s">
        <v>347</v>
      </c>
      <c r="AN1212" s="12" t="s">
        <v>527</v>
      </c>
    </row>
    <row r="1213" spans="1:40" ht="15" customHeight="1" x14ac:dyDescent="0.25">
      <c r="A1213" s="12">
        <v>132770027</v>
      </c>
      <c r="B1213" s="30" t="s">
        <v>577</v>
      </c>
      <c r="C1213" s="30" t="s">
        <v>576</v>
      </c>
      <c r="D1213" s="30"/>
      <c r="E1213" s="12" t="s">
        <v>51</v>
      </c>
      <c r="F1213" s="10" t="s">
        <v>116</v>
      </c>
      <c r="G1213" s="17" t="s">
        <v>300</v>
      </c>
      <c r="H1213" s="9" t="s">
        <v>245</v>
      </c>
      <c r="I1213" s="15"/>
      <c r="J1213" s="15"/>
      <c r="K1213" s="12" t="s">
        <v>117</v>
      </c>
      <c r="L1213" s="12">
        <v>45.442526299999997</v>
      </c>
      <c r="M1213" s="12">
        <v>2.5067313000000002</v>
      </c>
      <c r="N1213" s="11">
        <v>41429.5625</v>
      </c>
      <c r="O1213" s="6" t="s">
        <v>59</v>
      </c>
      <c r="P1213" s="29">
        <v>0.83499999999999996</v>
      </c>
      <c r="Q1213" s="12">
        <v>0.43586999999999998</v>
      </c>
      <c r="R1213" s="15" t="s">
        <v>11</v>
      </c>
      <c r="S1213" s="48" t="s">
        <v>161</v>
      </c>
      <c r="T1213" s="53" t="s">
        <v>161</v>
      </c>
      <c r="U1213" s="12">
        <f t="shared" si="74"/>
        <v>0.83499999999999996</v>
      </c>
      <c r="V1213" s="12">
        <f t="shared" si="75"/>
        <v>0.43586999999999998</v>
      </c>
      <c r="W1213" s="12">
        <f t="shared" si="76"/>
        <v>4.3951380279912273</v>
      </c>
      <c r="X1213" s="12">
        <f t="shared" si="77"/>
        <v>5.2636383568757221</v>
      </c>
      <c r="Y1213" s="32"/>
      <c r="AA1213" s="12"/>
      <c r="AD1213" s="12" t="s">
        <v>300</v>
      </c>
      <c r="AE1213" s="12" t="s">
        <v>525</v>
      </c>
      <c r="AF1213" s="12" t="s">
        <v>526</v>
      </c>
      <c r="AG1213" s="12" t="s">
        <v>351</v>
      </c>
      <c r="AH1213" s="12" t="s">
        <v>352</v>
      </c>
      <c r="AI1213" s="12" t="s">
        <v>353</v>
      </c>
      <c r="AJ1213" s="12" t="s">
        <v>354</v>
      </c>
      <c r="AK1213" s="12" t="s">
        <v>355</v>
      </c>
      <c r="AL1213" s="12" t="s">
        <v>356</v>
      </c>
      <c r="AM1213" s="12" t="s">
        <v>347</v>
      </c>
      <c r="AN1213" s="12" t="s">
        <v>527</v>
      </c>
    </row>
    <row r="1214" spans="1:40" ht="15" customHeight="1" x14ac:dyDescent="0.25">
      <c r="A1214" s="12">
        <v>132770027</v>
      </c>
      <c r="B1214" s="30" t="s">
        <v>577</v>
      </c>
      <c r="C1214" s="30" t="s">
        <v>576</v>
      </c>
      <c r="D1214" s="30"/>
      <c r="E1214" s="12" t="s">
        <v>51</v>
      </c>
      <c r="F1214" s="10" t="s">
        <v>116</v>
      </c>
      <c r="G1214" s="17" t="s">
        <v>300</v>
      </c>
      <c r="H1214" s="9" t="s">
        <v>245</v>
      </c>
      <c r="K1214" s="12" t="s">
        <v>117</v>
      </c>
      <c r="L1214" s="12">
        <v>45.442526299999997</v>
      </c>
      <c r="M1214" s="12">
        <v>2.5067313000000002</v>
      </c>
      <c r="N1214" s="11">
        <v>41429.5625</v>
      </c>
      <c r="O1214" s="6" t="s">
        <v>58</v>
      </c>
      <c r="P1214" s="29">
        <v>2.99</v>
      </c>
      <c r="Q1214" s="54" t="s">
        <v>161</v>
      </c>
      <c r="R1214" s="15" t="s">
        <v>11</v>
      </c>
      <c r="S1214" s="16" t="s">
        <v>601</v>
      </c>
      <c r="T1214" s="53" t="s">
        <v>161</v>
      </c>
      <c r="U1214" s="12">
        <f t="shared" si="74"/>
        <v>2.99</v>
      </c>
      <c r="V1214" s="12">
        <f t="shared" si="75"/>
        <v>1.4950000000000001</v>
      </c>
      <c r="W1214" s="12">
        <f t="shared" si="76"/>
        <v>1.3377926421404682</v>
      </c>
      <c r="X1214" s="12">
        <f t="shared" si="77"/>
        <v>0.44742228834129366</v>
      </c>
      <c r="Y1214" s="32"/>
      <c r="AA1214" s="12"/>
      <c r="AD1214" s="12" t="s">
        <v>300</v>
      </c>
      <c r="AE1214" s="12" t="s">
        <v>525</v>
      </c>
      <c r="AF1214" s="12" t="s">
        <v>526</v>
      </c>
      <c r="AG1214" s="12" t="s">
        <v>351</v>
      </c>
      <c r="AH1214" s="12" t="s">
        <v>352</v>
      </c>
      <c r="AI1214" s="12" t="s">
        <v>353</v>
      </c>
      <c r="AJ1214" s="12" t="s">
        <v>354</v>
      </c>
      <c r="AK1214" s="12" t="s">
        <v>355</v>
      </c>
      <c r="AL1214" s="12" t="s">
        <v>356</v>
      </c>
      <c r="AM1214" s="12" t="s">
        <v>347</v>
      </c>
      <c r="AN1214" s="12" t="s">
        <v>527</v>
      </c>
    </row>
    <row r="1215" spans="1:40" ht="15" customHeight="1" x14ac:dyDescent="0.25">
      <c r="A1215" s="12">
        <v>132770027</v>
      </c>
      <c r="B1215" s="30" t="s">
        <v>577</v>
      </c>
      <c r="C1215" s="30" t="s">
        <v>576</v>
      </c>
      <c r="D1215" s="30"/>
      <c r="E1215" s="12" t="s">
        <v>51</v>
      </c>
      <c r="F1215" s="10" t="s">
        <v>116</v>
      </c>
      <c r="G1215" s="17" t="s">
        <v>300</v>
      </c>
      <c r="H1215" s="9" t="s">
        <v>245</v>
      </c>
      <c r="K1215" s="12" t="s">
        <v>117</v>
      </c>
      <c r="L1215" s="12">
        <v>45.442526299999997</v>
      </c>
      <c r="M1215" s="12">
        <v>2.5067313000000002</v>
      </c>
      <c r="N1215" s="11">
        <v>41429.5625</v>
      </c>
      <c r="O1215" s="6" t="s">
        <v>22</v>
      </c>
      <c r="P1215" s="29">
        <v>3.7553999999999998</v>
      </c>
      <c r="Q1215" s="54" t="s">
        <v>161</v>
      </c>
      <c r="R1215" s="15" t="s">
        <v>11</v>
      </c>
      <c r="S1215" s="16" t="s">
        <v>601</v>
      </c>
      <c r="T1215" s="53" t="s">
        <v>161</v>
      </c>
      <c r="U1215" s="12">
        <f t="shared" si="74"/>
        <v>3.7553999999999998</v>
      </c>
      <c r="V1215" s="12">
        <f t="shared" si="75"/>
        <v>1.8776999999999999</v>
      </c>
      <c r="W1215" s="12">
        <f t="shared" si="76"/>
        <v>1.065132875326197</v>
      </c>
      <c r="X1215" s="12">
        <f t="shared" si="77"/>
        <v>0.28362701052516298</v>
      </c>
      <c r="Y1215" s="32"/>
      <c r="AA1215" s="12"/>
      <c r="AD1215" s="12" t="s">
        <v>300</v>
      </c>
      <c r="AE1215" s="12" t="s">
        <v>525</v>
      </c>
      <c r="AF1215" s="12" t="s">
        <v>526</v>
      </c>
      <c r="AG1215" s="12" t="s">
        <v>351</v>
      </c>
      <c r="AH1215" s="12" t="s">
        <v>352</v>
      </c>
      <c r="AI1215" s="12" t="s">
        <v>353</v>
      </c>
      <c r="AJ1215" s="12" t="s">
        <v>354</v>
      </c>
      <c r="AK1215" s="12" t="s">
        <v>355</v>
      </c>
      <c r="AL1215" s="12" t="s">
        <v>356</v>
      </c>
      <c r="AM1215" s="12" t="s">
        <v>347</v>
      </c>
      <c r="AN1215" s="12" t="s">
        <v>527</v>
      </c>
    </row>
    <row r="1216" spans="1:40" ht="15" customHeight="1" x14ac:dyDescent="0.25">
      <c r="A1216" s="12">
        <v>132770027</v>
      </c>
      <c r="B1216" s="30" t="s">
        <v>577</v>
      </c>
      <c r="C1216" s="30" t="s">
        <v>576</v>
      </c>
      <c r="D1216" s="30"/>
      <c r="E1216" s="12" t="s">
        <v>51</v>
      </c>
      <c r="F1216" s="10" t="s">
        <v>116</v>
      </c>
      <c r="G1216" s="17" t="s">
        <v>300</v>
      </c>
      <c r="H1216" s="9" t="s">
        <v>245</v>
      </c>
      <c r="I1216" s="15"/>
      <c r="J1216" s="15"/>
      <c r="K1216" s="12" t="s">
        <v>117</v>
      </c>
      <c r="L1216" s="12">
        <v>45.442526299999997</v>
      </c>
      <c r="M1216" s="12">
        <v>2.5067313000000002</v>
      </c>
      <c r="N1216" s="11">
        <v>41429.5625</v>
      </c>
      <c r="O1216" s="6" t="s">
        <v>60</v>
      </c>
      <c r="P1216" s="29">
        <v>6.44</v>
      </c>
      <c r="Q1216" s="12">
        <v>3.0950639999999998</v>
      </c>
      <c r="R1216" s="15" t="s">
        <v>11</v>
      </c>
      <c r="S1216" s="48" t="s">
        <v>161</v>
      </c>
      <c r="T1216" s="53" t="s">
        <v>161</v>
      </c>
      <c r="U1216" s="12">
        <f t="shared" si="74"/>
        <v>6.44</v>
      </c>
      <c r="V1216" s="12">
        <f t="shared" si="75"/>
        <v>3.0950639999999998</v>
      </c>
      <c r="W1216" s="12">
        <f t="shared" si="76"/>
        <v>0.67227444014439441</v>
      </c>
      <c r="X1216" s="12">
        <f t="shared" si="77"/>
        <v>0.1043904410162103</v>
      </c>
      <c r="Y1216" s="32"/>
      <c r="AA1216" s="12"/>
      <c r="AD1216" s="12" t="s">
        <v>300</v>
      </c>
      <c r="AE1216" s="12" t="s">
        <v>525</v>
      </c>
      <c r="AF1216" s="12" t="s">
        <v>526</v>
      </c>
      <c r="AG1216" s="12" t="s">
        <v>351</v>
      </c>
      <c r="AH1216" s="12" t="s">
        <v>352</v>
      </c>
      <c r="AI1216" s="12" t="s">
        <v>353</v>
      </c>
      <c r="AJ1216" s="12" t="s">
        <v>354</v>
      </c>
      <c r="AK1216" s="12" t="s">
        <v>355</v>
      </c>
      <c r="AL1216" s="12" t="s">
        <v>356</v>
      </c>
      <c r="AM1216" s="12" t="s">
        <v>347</v>
      </c>
      <c r="AN1216" s="12" t="s">
        <v>527</v>
      </c>
    </row>
    <row r="1217" spans="1:40" ht="15" customHeight="1" x14ac:dyDescent="0.25">
      <c r="A1217" s="12">
        <v>132770027</v>
      </c>
      <c r="B1217" s="30" t="s">
        <v>577</v>
      </c>
      <c r="C1217" s="30" t="s">
        <v>576</v>
      </c>
      <c r="D1217" s="30"/>
      <c r="E1217" s="12" t="s">
        <v>51</v>
      </c>
      <c r="F1217" s="10" t="s">
        <v>116</v>
      </c>
      <c r="G1217" s="17" t="s">
        <v>300</v>
      </c>
      <c r="H1217" s="9" t="s">
        <v>245</v>
      </c>
      <c r="I1217" s="15"/>
      <c r="J1217" s="15"/>
      <c r="K1217" s="12" t="s">
        <v>117</v>
      </c>
      <c r="L1217" s="12">
        <v>45.442526299999997</v>
      </c>
      <c r="M1217" s="12">
        <v>2.5067313000000002</v>
      </c>
      <c r="N1217" s="11">
        <v>41429.5625</v>
      </c>
      <c r="O1217" s="6" t="s">
        <v>21</v>
      </c>
      <c r="P1217" s="29">
        <v>13.5</v>
      </c>
      <c r="Q1217" s="12">
        <v>0.45008999999999999</v>
      </c>
      <c r="R1217" s="15" t="s">
        <v>11</v>
      </c>
      <c r="S1217" s="48" t="s">
        <v>161</v>
      </c>
      <c r="T1217" s="53" t="s">
        <v>161</v>
      </c>
      <c r="U1217" s="12">
        <f t="shared" si="74"/>
        <v>13.5</v>
      </c>
      <c r="V1217" s="12">
        <f t="shared" si="75"/>
        <v>0.45008999999999999</v>
      </c>
      <c r="W1217" s="12">
        <f t="shared" si="76"/>
        <v>66.640007997867201</v>
      </c>
      <c r="X1217" s="12">
        <f t="shared" si="77"/>
        <v>4.9362968887309044</v>
      </c>
      <c r="Y1217" s="32"/>
      <c r="AA1217" s="12"/>
      <c r="AD1217" s="12" t="s">
        <v>300</v>
      </c>
      <c r="AE1217" s="12" t="s">
        <v>525</v>
      </c>
      <c r="AF1217" s="12" t="s">
        <v>526</v>
      </c>
      <c r="AG1217" s="12" t="s">
        <v>351</v>
      </c>
      <c r="AH1217" s="12" t="s">
        <v>352</v>
      </c>
      <c r="AI1217" s="12" t="s">
        <v>353</v>
      </c>
      <c r="AJ1217" s="12" t="s">
        <v>354</v>
      </c>
      <c r="AK1217" s="12" t="s">
        <v>355</v>
      </c>
      <c r="AL1217" s="12" t="s">
        <v>356</v>
      </c>
      <c r="AM1217" s="12" t="s">
        <v>347</v>
      </c>
      <c r="AN1217" s="12" t="s">
        <v>527</v>
      </c>
    </row>
    <row r="1218" spans="1:40" ht="15" customHeight="1" x14ac:dyDescent="0.25">
      <c r="A1218" s="15">
        <v>132770027</v>
      </c>
      <c r="B1218" s="30" t="s">
        <v>577</v>
      </c>
      <c r="C1218" s="30" t="s">
        <v>576</v>
      </c>
      <c r="D1218" s="30"/>
      <c r="E1218" s="12" t="s">
        <v>51</v>
      </c>
      <c r="F1218" s="9" t="s">
        <v>116</v>
      </c>
      <c r="G1218" s="17" t="s">
        <v>300</v>
      </c>
      <c r="H1218" s="9" t="s">
        <v>245</v>
      </c>
      <c r="I1218" s="15"/>
      <c r="J1218" s="15"/>
      <c r="K1218" s="15" t="s">
        <v>117</v>
      </c>
      <c r="L1218" s="12">
        <v>45.442526299999997</v>
      </c>
      <c r="M1218" s="12">
        <v>2.5067313000000002</v>
      </c>
      <c r="N1218" s="11">
        <v>41429.5625</v>
      </c>
      <c r="O1218" s="7" t="s">
        <v>54</v>
      </c>
      <c r="P1218" s="29">
        <v>15.9</v>
      </c>
      <c r="Q1218" s="54" t="s">
        <v>161</v>
      </c>
      <c r="R1218" s="15" t="s">
        <v>11</v>
      </c>
      <c r="S1218" s="16" t="s">
        <v>601</v>
      </c>
      <c r="T1218" s="53" t="s">
        <v>161</v>
      </c>
      <c r="U1218" s="12">
        <f t="shared" ref="U1218:U1281" si="78">IF(Q1218="",P1218,P1218)</f>
        <v>15.9</v>
      </c>
      <c r="V1218" s="12">
        <f t="shared" ref="V1218:V1281" si="79">IF(Q1218="",P1218/2,Q1218)</f>
        <v>7.95</v>
      </c>
      <c r="W1218" s="12">
        <f t="shared" si="76"/>
        <v>0.25157232704402516</v>
      </c>
      <c r="X1218" s="12">
        <f t="shared" si="77"/>
        <v>1.5822158933586489E-2</v>
      </c>
      <c r="Y1218" s="32"/>
      <c r="AA1218" s="12"/>
      <c r="AD1218" s="12" t="s">
        <v>300</v>
      </c>
      <c r="AE1218" s="12" t="s">
        <v>525</v>
      </c>
      <c r="AF1218" s="12" t="s">
        <v>526</v>
      </c>
      <c r="AG1218" s="12" t="s">
        <v>351</v>
      </c>
      <c r="AH1218" s="12" t="s">
        <v>352</v>
      </c>
      <c r="AI1218" s="12" t="s">
        <v>353</v>
      </c>
      <c r="AJ1218" s="12" t="s">
        <v>354</v>
      </c>
      <c r="AK1218" s="12" t="s">
        <v>355</v>
      </c>
      <c r="AL1218" s="12" t="s">
        <v>356</v>
      </c>
      <c r="AM1218" s="12" t="s">
        <v>347</v>
      </c>
      <c r="AN1218" s="12" t="s">
        <v>527</v>
      </c>
    </row>
    <row r="1219" spans="1:40" ht="15" customHeight="1" x14ac:dyDescent="0.25">
      <c r="A1219" s="12">
        <v>132770027</v>
      </c>
      <c r="B1219" s="30" t="s">
        <v>577</v>
      </c>
      <c r="C1219" s="30" t="s">
        <v>576</v>
      </c>
      <c r="D1219" s="30"/>
      <c r="E1219" s="12" t="s">
        <v>51</v>
      </c>
      <c r="F1219" s="10" t="s">
        <v>116</v>
      </c>
      <c r="G1219" s="17" t="s">
        <v>300</v>
      </c>
      <c r="H1219" s="9" t="s">
        <v>245</v>
      </c>
      <c r="I1219" s="15"/>
      <c r="J1219" s="15"/>
      <c r="K1219" s="12" t="s">
        <v>117</v>
      </c>
      <c r="L1219" s="12">
        <v>45.442526299999997</v>
      </c>
      <c r="M1219" s="12">
        <v>2.5067313000000002</v>
      </c>
      <c r="N1219" s="11">
        <v>41429.5625</v>
      </c>
      <c r="O1219" s="6" t="s">
        <v>17</v>
      </c>
      <c r="P1219" s="29">
        <v>21.5</v>
      </c>
      <c r="Q1219" s="12">
        <v>1.85287</v>
      </c>
      <c r="R1219" s="15" t="s">
        <v>11</v>
      </c>
      <c r="S1219" s="48" t="s">
        <v>161</v>
      </c>
      <c r="T1219" s="53" t="s">
        <v>161</v>
      </c>
      <c r="U1219" s="12">
        <f t="shared" si="78"/>
        <v>21.5</v>
      </c>
      <c r="V1219" s="12">
        <f t="shared" si="79"/>
        <v>1.85287</v>
      </c>
      <c r="W1219" s="12">
        <f t="shared" si="76"/>
        <v>6.2625118489385754</v>
      </c>
      <c r="X1219" s="12">
        <f t="shared" si="77"/>
        <v>0.29127962088086395</v>
      </c>
      <c r="Y1219" s="32"/>
      <c r="AA1219" s="12"/>
      <c r="AD1219" s="12" t="s">
        <v>300</v>
      </c>
      <c r="AE1219" s="12" t="s">
        <v>525</v>
      </c>
      <c r="AF1219" s="12" t="s">
        <v>526</v>
      </c>
      <c r="AG1219" s="12" t="s">
        <v>351</v>
      </c>
      <c r="AH1219" s="12" t="s">
        <v>352</v>
      </c>
      <c r="AI1219" s="12" t="s">
        <v>353</v>
      </c>
      <c r="AJ1219" s="12" t="s">
        <v>354</v>
      </c>
      <c r="AK1219" s="12" t="s">
        <v>355</v>
      </c>
      <c r="AL1219" s="12" t="s">
        <v>356</v>
      </c>
      <c r="AM1219" s="12" t="s">
        <v>347</v>
      </c>
      <c r="AN1219" s="12" t="s">
        <v>527</v>
      </c>
    </row>
    <row r="1220" spans="1:40" ht="15" customHeight="1" x14ac:dyDescent="0.25">
      <c r="A1220" s="12">
        <v>132770027</v>
      </c>
      <c r="B1220" s="30" t="s">
        <v>577</v>
      </c>
      <c r="C1220" s="30" t="s">
        <v>576</v>
      </c>
      <c r="D1220" s="30"/>
      <c r="E1220" s="12" t="s">
        <v>51</v>
      </c>
      <c r="F1220" s="10" t="s">
        <v>116</v>
      </c>
      <c r="G1220" s="17" t="s">
        <v>300</v>
      </c>
      <c r="H1220" s="9" t="s">
        <v>245</v>
      </c>
      <c r="K1220" s="12" t="s">
        <v>117</v>
      </c>
      <c r="L1220" s="12">
        <v>45.442526299999997</v>
      </c>
      <c r="M1220" s="12">
        <v>2.5067313000000002</v>
      </c>
      <c r="N1220" s="11">
        <v>41429.5625</v>
      </c>
      <c r="O1220" s="6" t="s">
        <v>13</v>
      </c>
      <c r="P1220" s="29">
        <v>22.3</v>
      </c>
      <c r="Q1220" s="12">
        <v>6.4246299999999996</v>
      </c>
      <c r="R1220" s="15" t="s">
        <v>11</v>
      </c>
      <c r="S1220" s="48" t="s">
        <v>161</v>
      </c>
      <c r="T1220" s="53" t="s">
        <v>605</v>
      </c>
      <c r="U1220" s="12">
        <f t="shared" si="78"/>
        <v>22.3</v>
      </c>
      <c r="V1220" s="12">
        <f t="shared" si="79"/>
        <v>6.4246299999999996</v>
      </c>
      <c r="W1220" s="12">
        <f t="shared" si="76"/>
        <v>0.54026722285693329</v>
      </c>
      <c r="X1220" s="12">
        <f t="shared" si="77"/>
        <v>2.4227229724526157E-2</v>
      </c>
      <c r="Y1220" s="32"/>
      <c r="AA1220" s="12"/>
      <c r="AD1220" s="12" t="s">
        <v>300</v>
      </c>
      <c r="AE1220" s="12" t="s">
        <v>525</v>
      </c>
      <c r="AF1220" s="12" t="s">
        <v>526</v>
      </c>
      <c r="AG1220" s="12" t="s">
        <v>351</v>
      </c>
      <c r="AH1220" s="12" t="s">
        <v>352</v>
      </c>
      <c r="AI1220" s="12" t="s">
        <v>353</v>
      </c>
      <c r="AJ1220" s="12" t="s">
        <v>354</v>
      </c>
      <c r="AK1220" s="12" t="s">
        <v>355</v>
      </c>
      <c r="AL1220" s="12" t="s">
        <v>356</v>
      </c>
      <c r="AM1220" s="12" t="s">
        <v>347</v>
      </c>
      <c r="AN1220" s="12" t="s">
        <v>527</v>
      </c>
    </row>
    <row r="1221" spans="1:40" ht="15" customHeight="1" x14ac:dyDescent="0.25">
      <c r="A1221" s="15">
        <v>132770027</v>
      </c>
      <c r="B1221" s="30" t="s">
        <v>577</v>
      </c>
      <c r="C1221" s="30" t="s">
        <v>576</v>
      </c>
      <c r="D1221" s="30"/>
      <c r="E1221" s="12" t="s">
        <v>51</v>
      </c>
      <c r="F1221" s="9" t="s">
        <v>116</v>
      </c>
      <c r="G1221" s="17" t="s">
        <v>300</v>
      </c>
      <c r="H1221" s="9" t="s">
        <v>245</v>
      </c>
      <c r="I1221" s="15"/>
      <c r="J1221" s="15"/>
      <c r="K1221" s="15" t="s">
        <v>117</v>
      </c>
      <c r="L1221" s="12">
        <v>45.442526299999997</v>
      </c>
      <c r="M1221" s="12">
        <v>2.5067313000000002</v>
      </c>
      <c r="N1221" s="11">
        <v>41429.5625</v>
      </c>
      <c r="O1221" s="7" t="s">
        <v>63</v>
      </c>
      <c r="P1221" s="29">
        <v>23.4</v>
      </c>
      <c r="Q1221" s="15">
        <v>0.81104399999999999</v>
      </c>
      <c r="R1221" s="15" t="s">
        <v>64</v>
      </c>
      <c r="S1221" s="48" t="s">
        <v>161</v>
      </c>
      <c r="T1221" s="53" t="s">
        <v>161</v>
      </c>
      <c r="U1221" s="12">
        <f t="shared" si="78"/>
        <v>23.4</v>
      </c>
      <c r="V1221" s="12">
        <f t="shared" si="79"/>
        <v>0.81104399999999999</v>
      </c>
      <c r="W1221" s="12">
        <f t="shared" si="76"/>
        <v>35.573535160155025</v>
      </c>
      <c r="X1221" s="12">
        <f t="shared" si="77"/>
        <v>1.5202365453057705</v>
      </c>
      <c r="Y1221" s="32"/>
      <c r="AA1221" s="12"/>
      <c r="AD1221" s="12" t="s">
        <v>300</v>
      </c>
      <c r="AE1221" s="12" t="s">
        <v>525</v>
      </c>
      <c r="AF1221" s="12" t="s">
        <v>526</v>
      </c>
      <c r="AG1221" s="12" t="s">
        <v>351</v>
      </c>
      <c r="AH1221" s="12" t="s">
        <v>352</v>
      </c>
      <c r="AI1221" s="12" t="s">
        <v>353</v>
      </c>
      <c r="AJ1221" s="12" t="s">
        <v>354</v>
      </c>
      <c r="AK1221" s="12" t="s">
        <v>355</v>
      </c>
      <c r="AL1221" s="12" t="s">
        <v>356</v>
      </c>
      <c r="AM1221" s="12" t="s">
        <v>347</v>
      </c>
      <c r="AN1221" s="12" t="s">
        <v>527</v>
      </c>
    </row>
    <row r="1222" spans="1:40" ht="15" customHeight="1" x14ac:dyDescent="0.25">
      <c r="A1222" s="12">
        <v>132770027</v>
      </c>
      <c r="B1222" s="30" t="s">
        <v>577</v>
      </c>
      <c r="C1222" s="30" t="s">
        <v>576</v>
      </c>
      <c r="D1222" s="30"/>
      <c r="E1222" s="12" t="s">
        <v>51</v>
      </c>
      <c r="F1222" s="10" t="s">
        <v>116</v>
      </c>
      <c r="G1222" s="17" t="s">
        <v>300</v>
      </c>
      <c r="H1222" s="9" t="s">
        <v>245</v>
      </c>
      <c r="I1222" s="15"/>
      <c r="J1222" s="15"/>
      <c r="K1222" s="12" t="s">
        <v>117</v>
      </c>
      <c r="L1222" s="12">
        <v>45.442526299999997</v>
      </c>
      <c r="M1222" s="12">
        <v>2.5067313000000002</v>
      </c>
      <c r="N1222" s="11">
        <v>41429.5625</v>
      </c>
      <c r="O1222" s="6" t="s">
        <v>16</v>
      </c>
      <c r="P1222" s="29">
        <v>24.6</v>
      </c>
      <c r="Q1222" s="12">
        <v>3.0430199999999998</v>
      </c>
      <c r="R1222" s="15" t="s">
        <v>11</v>
      </c>
      <c r="S1222" s="48" t="s">
        <v>161</v>
      </c>
      <c r="T1222" s="53" t="s">
        <v>607</v>
      </c>
      <c r="U1222" s="12">
        <f t="shared" si="78"/>
        <v>24.6</v>
      </c>
      <c r="V1222" s="12">
        <f t="shared" si="79"/>
        <v>3.0430199999999998</v>
      </c>
      <c r="W1222" s="12">
        <f t="shared" ref="W1222:W1285" si="80">U1222/V1222^2</f>
        <v>2.6565958730091284</v>
      </c>
      <c r="X1222" s="12">
        <f t="shared" ref="X1222:X1285" si="81">1/V1222^2</f>
        <v>0.10799170215484261</v>
      </c>
      <c r="Y1222" s="32"/>
      <c r="AA1222" s="12"/>
      <c r="AD1222" s="12" t="s">
        <v>300</v>
      </c>
      <c r="AE1222" s="12" t="s">
        <v>525</v>
      </c>
      <c r="AF1222" s="12" t="s">
        <v>526</v>
      </c>
      <c r="AG1222" s="12" t="s">
        <v>351</v>
      </c>
      <c r="AH1222" s="12" t="s">
        <v>352</v>
      </c>
      <c r="AI1222" s="12" t="s">
        <v>353</v>
      </c>
      <c r="AJ1222" s="12" t="s">
        <v>354</v>
      </c>
      <c r="AK1222" s="12" t="s">
        <v>355</v>
      </c>
      <c r="AL1222" s="12" t="s">
        <v>356</v>
      </c>
      <c r="AM1222" s="12" t="s">
        <v>347</v>
      </c>
      <c r="AN1222" s="12" t="s">
        <v>527</v>
      </c>
    </row>
    <row r="1223" spans="1:40" ht="15" customHeight="1" x14ac:dyDescent="0.25">
      <c r="A1223" s="15">
        <v>132770027</v>
      </c>
      <c r="B1223" s="30" t="s">
        <v>577</v>
      </c>
      <c r="C1223" s="30" t="s">
        <v>576</v>
      </c>
      <c r="D1223" s="30"/>
      <c r="E1223" s="12" t="s">
        <v>51</v>
      </c>
      <c r="F1223" s="9" t="s">
        <v>116</v>
      </c>
      <c r="G1223" s="17" t="s">
        <v>300</v>
      </c>
      <c r="H1223" s="9" t="s">
        <v>245</v>
      </c>
      <c r="I1223" s="15"/>
      <c r="J1223" s="15"/>
      <c r="K1223" s="15" t="s">
        <v>117</v>
      </c>
      <c r="L1223" s="12">
        <v>45.442526299999997</v>
      </c>
      <c r="M1223" s="12">
        <v>2.5067313000000002</v>
      </c>
      <c r="N1223" s="11">
        <v>41429.5625</v>
      </c>
      <c r="O1223" s="7" t="s">
        <v>15</v>
      </c>
      <c r="P1223" s="29">
        <v>28.4</v>
      </c>
      <c r="Q1223" s="12">
        <v>0.80201599999999995</v>
      </c>
      <c r="R1223" s="15" t="s">
        <v>11</v>
      </c>
      <c r="S1223" s="48" t="s">
        <v>161</v>
      </c>
      <c r="T1223" s="53" t="s">
        <v>161</v>
      </c>
      <c r="U1223" s="12">
        <f t="shared" si="78"/>
        <v>28.4</v>
      </c>
      <c r="V1223" s="12">
        <f t="shared" si="79"/>
        <v>0.80201599999999995</v>
      </c>
      <c r="W1223" s="12">
        <f t="shared" si="80"/>
        <v>44.152192565386784</v>
      </c>
      <c r="X1223" s="12">
        <f t="shared" si="81"/>
        <v>1.5546546677953095</v>
      </c>
      <c r="Y1223" s="32"/>
      <c r="AA1223" s="12"/>
      <c r="AD1223" s="12" t="s">
        <v>300</v>
      </c>
      <c r="AE1223" s="12" t="s">
        <v>525</v>
      </c>
      <c r="AF1223" s="12" t="s">
        <v>526</v>
      </c>
      <c r="AG1223" s="12" t="s">
        <v>351</v>
      </c>
      <c r="AH1223" s="12" t="s">
        <v>352</v>
      </c>
      <c r="AI1223" s="12" t="s">
        <v>353</v>
      </c>
      <c r="AJ1223" s="12" t="s">
        <v>354</v>
      </c>
      <c r="AK1223" s="12" t="s">
        <v>355</v>
      </c>
      <c r="AL1223" s="12" t="s">
        <v>356</v>
      </c>
      <c r="AM1223" s="12" t="s">
        <v>347</v>
      </c>
      <c r="AN1223" s="12" t="s">
        <v>527</v>
      </c>
    </row>
    <row r="1224" spans="1:40" ht="15" customHeight="1" x14ac:dyDescent="0.25">
      <c r="A1224" s="12">
        <v>132770027</v>
      </c>
      <c r="B1224" s="30" t="s">
        <v>577</v>
      </c>
      <c r="C1224" s="30" t="s">
        <v>576</v>
      </c>
      <c r="D1224" s="30"/>
      <c r="E1224" s="12" t="s">
        <v>51</v>
      </c>
      <c r="F1224" s="10" t="s">
        <v>116</v>
      </c>
      <c r="G1224" s="17" t="s">
        <v>300</v>
      </c>
      <c r="H1224" s="9" t="s">
        <v>245</v>
      </c>
      <c r="K1224" s="12" t="s">
        <v>117</v>
      </c>
      <c r="L1224" s="12">
        <v>45.442526299999997</v>
      </c>
      <c r="M1224" s="12">
        <v>2.5067313000000002</v>
      </c>
      <c r="N1224" s="11">
        <v>41429.5625</v>
      </c>
      <c r="O1224" s="6" t="s">
        <v>14</v>
      </c>
      <c r="P1224" s="29">
        <v>40.76</v>
      </c>
      <c r="Q1224" s="12">
        <v>12.064959999999999</v>
      </c>
      <c r="R1224" s="15" t="s">
        <v>11</v>
      </c>
      <c r="S1224" s="48" t="s">
        <v>161</v>
      </c>
      <c r="T1224" s="53" t="s">
        <v>161</v>
      </c>
      <c r="U1224" s="12">
        <f t="shared" si="78"/>
        <v>40.76</v>
      </c>
      <c r="V1224" s="12">
        <f t="shared" si="79"/>
        <v>12.064959999999999</v>
      </c>
      <c r="W1224" s="12">
        <f t="shared" si="80"/>
        <v>0.28001571313774593</v>
      </c>
      <c r="X1224" s="12">
        <f t="shared" si="81"/>
        <v>6.8698653861076035E-3</v>
      </c>
      <c r="Y1224" s="32"/>
      <c r="AA1224" s="12"/>
      <c r="AD1224" s="12" t="s">
        <v>300</v>
      </c>
      <c r="AE1224" s="12" t="s">
        <v>525</v>
      </c>
      <c r="AF1224" s="12" t="s">
        <v>526</v>
      </c>
      <c r="AG1224" s="12" t="s">
        <v>351</v>
      </c>
      <c r="AH1224" s="12" t="s">
        <v>352</v>
      </c>
      <c r="AI1224" s="12" t="s">
        <v>353</v>
      </c>
      <c r="AJ1224" s="12" t="s">
        <v>354</v>
      </c>
      <c r="AK1224" s="12" t="s">
        <v>355</v>
      </c>
      <c r="AL1224" s="12" t="s">
        <v>356</v>
      </c>
      <c r="AM1224" s="12" t="s">
        <v>347</v>
      </c>
      <c r="AN1224" s="12" t="s">
        <v>527</v>
      </c>
    </row>
    <row r="1225" spans="1:40" ht="15" customHeight="1" x14ac:dyDescent="0.25">
      <c r="A1225" s="15">
        <v>132770027</v>
      </c>
      <c r="B1225" s="30" t="s">
        <v>577</v>
      </c>
      <c r="C1225" s="30" t="s">
        <v>576</v>
      </c>
      <c r="D1225" s="30"/>
      <c r="E1225" s="12" t="s">
        <v>51</v>
      </c>
      <c r="F1225" s="9" t="s">
        <v>116</v>
      </c>
      <c r="G1225" s="17" t="s">
        <v>300</v>
      </c>
      <c r="H1225" s="9" t="s">
        <v>245</v>
      </c>
      <c r="I1225" s="15"/>
      <c r="J1225" s="15"/>
      <c r="K1225" s="15" t="s">
        <v>117</v>
      </c>
      <c r="L1225" s="12">
        <v>45.442526299999997</v>
      </c>
      <c r="M1225" s="12">
        <v>2.5067313000000002</v>
      </c>
      <c r="N1225" s="11">
        <v>41429.5625</v>
      </c>
      <c r="O1225" s="7" t="s">
        <v>19</v>
      </c>
      <c r="P1225" s="29">
        <v>44.3</v>
      </c>
      <c r="Q1225" s="15">
        <v>6.1931399999999996</v>
      </c>
      <c r="R1225" s="15" t="s">
        <v>11</v>
      </c>
      <c r="S1225" s="48" t="s">
        <v>161</v>
      </c>
      <c r="T1225" s="53" t="s">
        <v>161</v>
      </c>
      <c r="U1225" s="12">
        <f t="shared" si="78"/>
        <v>44.3</v>
      </c>
      <c r="V1225" s="12">
        <f t="shared" si="79"/>
        <v>6.1931399999999996</v>
      </c>
      <c r="W1225" s="12">
        <f t="shared" si="80"/>
        <v>1.1549998583277175</v>
      </c>
      <c r="X1225" s="12">
        <f t="shared" si="81"/>
        <v>2.6072231564959764E-2</v>
      </c>
      <c r="Y1225" s="32"/>
      <c r="AA1225" s="12"/>
      <c r="AD1225" s="12" t="s">
        <v>300</v>
      </c>
      <c r="AE1225" s="12" t="s">
        <v>525</v>
      </c>
      <c r="AF1225" s="12" t="s">
        <v>526</v>
      </c>
      <c r="AG1225" s="12" t="s">
        <v>351</v>
      </c>
      <c r="AH1225" s="12" t="s">
        <v>352</v>
      </c>
      <c r="AI1225" s="12" t="s">
        <v>353</v>
      </c>
      <c r="AJ1225" s="12" t="s">
        <v>354</v>
      </c>
      <c r="AK1225" s="12" t="s">
        <v>355</v>
      </c>
      <c r="AL1225" s="12" t="s">
        <v>356</v>
      </c>
      <c r="AM1225" s="12" t="s">
        <v>347</v>
      </c>
      <c r="AN1225" s="12" t="s">
        <v>527</v>
      </c>
    </row>
    <row r="1226" spans="1:40" ht="15" customHeight="1" x14ac:dyDescent="0.25">
      <c r="A1226" s="12">
        <v>132770027</v>
      </c>
      <c r="B1226" s="30" t="s">
        <v>577</v>
      </c>
      <c r="C1226" s="30" t="s">
        <v>576</v>
      </c>
      <c r="D1226" s="30"/>
      <c r="E1226" s="12" t="s">
        <v>51</v>
      </c>
      <c r="F1226" s="10" t="s">
        <v>116</v>
      </c>
      <c r="G1226" s="17" t="s">
        <v>300</v>
      </c>
      <c r="H1226" s="9" t="s">
        <v>245</v>
      </c>
      <c r="I1226" s="15"/>
      <c r="J1226" s="15"/>
      <c r="K1226" s="12" t="s">
        <v>117</v>
      </c>
      <c r="L1226" s="12">
        <v>45.442526299999997</v>
      </c>
      <c r="M1226" s="12">
        <v>2.5067313000000002</v>
      </c>
      <c r="N1226" s="11">
        <v>41429.5625</v>
      </c>
      <c r="O1226" s="6" t="s">
        <v>20</v>
      </c>
      <c r="P1226" s="29">
        <v>44.7</v>
      </c>
      <c r="Q1226" s="12">
        <v>4.0422209999999996</v>
      </c>
      <c r="R1226" s="15" t="s">
        <v>11</v>
      </c>
      <c r="S1226" s="48" t="s">
        <v>161</v>
      </c>
      <c r="T1226" s="53" t="s">
        <v>161</v>
      </c>
      <c r="U1226" s="12">
        <f t="shared" si="78"/>
        <v>44.7</v>
      </c>
      <c r="V1226" s="12">
        <f t="shared" si="79"/>
        <v>4.0422209999999996</v>
      </c>
      <c r="W1226" s="12">
        <f t="shared" si="80"/>
        <v>2.7356933528435579</v>
      </c>
      <c r="X1226" s="12">
        <f t="shared" si="81"/>
        <v>6.1201193575918515E-2</v>
      </c>
      <c r="Y1226" s="32"/>
      <c r="AA1226" s="12"/>
      <c r="AD1226" s="12" t="s">
        <v>300</v>
      </c>
      <c r="AE1226" s="12" t="s">
        <v>525</v>
      </c>
      <c r="AF1226" s="12" t="s">
        <v>526</v>
      </c>
      <c r="AG1226" s="12" t="s">
        <v>351</v>
      </c>
      <c r="AH1226" s="12" t="s">
        <v>352</v>
      </c>
      <c r="AI1226" s="12" t="s">
        <v>353</v>
      </c>
      <c r="AJ1226" s="12" t="s">
        <v>354</v>
      </c>
      <c r="AK1226" s="12" t="s">
        <v>355</v>
      </c>
      <c r="AL1226" s="12" t="s">
        <v>356</v>
      </c>
      <c r="AM1226" s="12" t="s">
        <v>347</v>
      </c>
      <c r="AN1226" s="12" t="s">
        <v>527</v>
      </c>
    </row>
    <row r="1227" spans="1:40" ht="15" customHeight="1" x14ac:dyDescent="0.25">
      <c r="A1227" s="15">
        <v>132770027</v>
      </c>
      <c r="B1227" s="30" t="s">
        <v>577</v>
      </c>
      <c r="C1227" s="30" t="s">
        <v>576</v>
      </c>
      <c r="D1227" s="30"/>
      <c r="E1227" s="12" t="s">
        <v>51</v>
      </c>
      <c r="F1227" s="9" t="s">
        <v>116</v>
      </c>
      <c r="G1227" s="17" t="s">
        <v>300</v>
      </c>
      <c r="H1227" s="9" t="s">
        <v>245</v>
      </c>
      <c r="I1227" s="15"/>
      <c r="J1227" s="15"/>
      <c r="K1227" s="15" t="s">
        <v>117</v>
      </c>
      <c r="L1227" s="12">
        <v>45.442526299999997</v>
      </c>
      <c r="M1227" s="12">
        <v>2.5067313000000002</v>
      </c>
      <c r="N1227" s="11">
        <v>41429.5625</v>
      </c>
      <c r="O1227" s="7" t="s">
        <v>18</v>
      </c>
      <c r="P1227" s="29">
        <v>46.1</v>
      </c>
      <c r="Q1227" s="12">
        <v>2.8913920000000002</v>
      </c>
      <c r="R1227" s="15" t="s">
        <v>11</v>
      </c>
      <c r="S1227" s="48" t="s">
        <v>161</v>
      </c>
      <c r="T1227" s="53" t="s">
        <v>161</v>
      </c>
      <c r="U1227" s="12">
        <f t="shared" si="78"/>
        <v>46.1</v>
      </c>
      <c r="V1227" s="12">
        <f t="shared" si="79"/>
        <v>2.8913920000000002</v>
      </c>
      <c r="W1227" s="12">
        <f t="shared" si="80"/>
        <v>5.514256645595065</v>
      </c>
      <c r="X1227" s="12">
        <f t="shared" si="81"/>
        <v>0.11961511161811421</v>
      </c>
      <c r="Y1227" s="32"/>
      <c r="AA1227" s="12"/>
      <c r="AD1227" s="12" t="s">
        <v>300</v>
      </c>
      <c r="AE1227" s="12" t="s">
        <v>525</v>
      </c>
      <c r="AF1227" s="12" t="s">
        <v>526</v>
      </c>
      <c r="AG1227" s="12" t="s">
        <v>351</v>
      </c>
      <c r="AH1227" s="12" t="s">
        <v>352</v>
      </c>
      <c r="AI1227" s="12" t="s">
        <v>353</v>
      </c>
      <c r="AJ1227" s="12" t="s">
        <v>354</v>
      </c>
      <c r="AK1227" s="12" t="s">
        <v>355</v>
      </c>
      <c r="AL1227" s="12" t="s">
        <v>356</v>
      </c>
      <c r="AM1227" s="12" t="s">
        <v>347</v>
      </c>
      <c r="AN1227" s="12" t="s">
        <v>527</v>
      </c>
    </row>
    <row r="1228" spans="1:40" ht="15" customHeight="1" x14ac:dyDescent="0.25">
      <c r="A1228" s="12">
        <v>132770027</v>
      </c>
      <c r="B1228" s="30" t="s">
        <v>577</v>
      </c>
      <c r="C1228" s="30" t="s">
        <v>576</v>
      </c>
      <c r="D1228" s="30"/>
      <c r="E1228" s="12" t="s">
        <v>51</v>
      </c>
      <c r="F1228" s="10" t="s">
        <v>116</v>
      </c>
      <c r="G1228" s="17" t="s">
        <v>300</v>
      </c>
      <c r="H1228" s="9" t="s">
        <v>245</v>
      </c>
      <c r="K1228" s="12" t="s">
        <v>117</v>
      </c>
      <c r="L1228" s="12">
        <v>45.442526299999997</v>
      </c>
      <c r="M1228" s="12">
        <v>2.5067313000000002</v>
      </c>
      <c r="N1228" s="11">
        <v>41429.5625</v>
      </c>
      <c r="O1228" s="6" t="s">
        <v>65</v>
      </c>
      <c r="P1228" s="29">
        <v>64.099999999999994</v>
      </c>
      <c r="Q1228" s="54" t="s">
        <v>161</v>
      </c>
      <c r="R1228" s="15" t="s">
        <v>11</v>
      </c>
      <c r="S1228" s="16" t="s">
        <v>601</v>
      </c>
      <c r="T1228" s="53" t="s">
        <v>161</v>
      </c>
      <c r="U1228" s="12">
        <f t="shared" si="78"/>
        <v>64.099999999999994</v>
      </c>
      <c r="V1228" s="12">
        <f t="shared" si="79"/>
        <v>32.049999999999997</v>
      </c>
      <c r="W1228" s="12">
        <f t="shared" si="80"/>
        <v>6.2402496099843996E-2</v>
      </c>
      <c r="X1228" s="12">
        <f t="shared" si="81"/>
        <v>9.7351787987276137E-4</v>
      </c>
      <c r="Y1228" s="32"/>
      <c r="AA1228" s="12"/>
      <c r="AD1228" s="12" t="s">
        <v>300</v>
      </c>
      <c r="AE1228" s="12" t="s">
        <v>525</v>
      </c>
      <c r="AF1228" s="12" t="s">
        <v>526</v>
      </c>
      <c r="AG1228" s="12" t="s">
        <v>351</v>
      </c>
      <c r="AH1228" s="12" t="s">
        <v>352</v>
      </c>
      <c r="AI1228" s="12" t="s">
        <v>353</v>
      </c>
      <c r="AJ1228" s="12" t="s">
        <v>354</v>
      </c>
      <c r="AK1228" s="12" t="s">
        <v>355</v>
      </c>
      <c r="AL1228" s="12" t="s">
        <v>356</v>
      </c>
      <c r="AM1228" s="12" t="s">
        <v>347</v>
      </c>
      <c r="AN1228" s="12" t="s">
        <v>527</v>
      </c>
    </row>
    <row r="1229" spans="1:40" ht="15" customHeight="1" x14ac:dyDescent="0.25">
      <c r="A1229" s="15">
        <v>132770027</v>
      </c>
      <c r="B1229" s="30" t="s">
        <v>577</v>
      </c>
      <c r="C1229" s="30" t="s">
        <v>576</v>
      </c>
      <c r="D1229" s="30"/>
      <c r="E1229" s="12" t="s">
        <v>51</v>
      </c>
      <c r="F1229" s="9" t="s">
        <v>116</v>
      </c>
      <c r="G1229" s="17" t="s">
        <v>300</v>
      </c>
      <c r="H1229" s="9" t="s">
        <v>245</v>
      </c>
      <c r="I1229" s="15"/>
      <c r="J1229" s="15"/>
      <c r="K1229" s="15" t="s">
        <v>117</v>
      </c>
      <c r="L1229" s="12">
        <v>45.442526299999997</v>
      </c>
      <c r="M1229" s="12">
        <v>2.5067313000000002</v>
      </c>
      <c r="N1229" s="11">
        <v>41429.5625</v>
      </c>
      <c r="O1229" s="7" t="s">
        <v>10</v>
      </c>
      <c r="P1229" s="29">
        <v>726</v>
      </c>
      <c r="Q1229" s="15">
        <v>25.163160000000001</v>
      </c>
      <c r="R1229" s="15" t="s">
        <v>11</v>
      </c>
      <c r="S1229" s="48" t="s">
        <v>161</v>
      </c>
      <c r="T1229" s="53" t="s">
        <v>161</v>
      </c>
      <c r="U1229" s="12">
        <f t="shared" si="78"/>
        <v>726</v>
      </c>
      <c r="V1229" s="12">
        <f t="shared" si="79"/>
        <v>25.163160000000001</v>
      </c>
      <c r="W1229" s="12">
        <f t="shared" si="80"/>
        <v>1.1465850175587156</v>
      </c>
      <c r="X1229" s="12">
        <f t="shared" si="81"/>
        <v>1.5793182060037405E-3</v>
      </c>
      <c r="Y1229" s="32"/>
      <c r="AA1229" s="12"/>
      <c r="AD1229" s="12" t="s">
        <v>300</v>
      </c>
      <c r="AE1229" s="12" t="s">
        <v>525</v>
      </c>
      <c r="AF1229" s="12" t="s">
        <v>526</v>
      </c>
      <c r="AG1229" s="12" t="s">
        <v>351</v>
      </c>
      <c r="AH1229" s="12" t="s">
        <v>352</v>
      </c>
      <c r="AI1229" s="12" t="s">
        <v>353</v>
      </c>
      <c r="AJ1229" s="12" t="s">
        <v>354</v>
      </c>
      <c r="AK1229" s="12" t="s">
        <v>355</v>
      </c>
      <c r="AL1229" s="12" t="s">
        <v>356</v>
      </c>
      <c r="AM1229" s="12" t="s">
        <v>347</v>
      </c>
      <c r="AN1229" s="12" t="s">
        <v>527</v>
      </c>
    </row>
    <row r="1230" spans="1:40" ht="15" customHeight="1" x14ac:dyDescent="0.25">
      <c r="A1230" s="12">
        <v>132770028</v>
      </c>
      <c r="B1230" s="30" t="s">
        <v>577</v>
      </c>
      <c r="C1230" s="30" t="s">
        <v>576</v>
      </c>
      <c r="D1230" s="30"/>
      <c r="E1230" s="12" t="s">
        <v>51</v>
      </c>
      <c r="F1230" s="10" t="s">
        <v>118</v>
      </c>
      <c r="G1230" s="17" t="s">
        <v>301</v>
      </c>
      <c r="H1230" s="10" t="s">
        <v>245</v>
      </c>
      <c r="I1230" s="26" t="s">
        <v>133</v>
      </c>
      <c r="J1230" s="18" t="s">
        <v>328</v>
      </c>
      <c r="K1230" s="12" t="s">
        <v>119</v>
      </c>
      <c r="L1230" s="12">
        <v>45.398434000000002</v>
      </c>
      <c r="M1230" s="12">
        <v>2.4022399999999999</v>
      </c>
      <c r="N1230" s="11">
        <v>41430.5625</v>
      </c>
      <c r="O1230" s="6" t="s">
        <v>61</v>
      </c>
      <c r="P1230" s="29">
        <v>0.57899999999999996</v>
      </c>
      <c r="Q1230" s="54" t="s">
        <v>161</v>
      </c>
      <c r="R1230" s="15" t="s">
        <v>11</v>
      </c>
      <c r="S1230" s="16" t="s">
        <v>601</v>
      </c>
      <c r="T1230" s="53" t="s">
        <v>161</v>
      </c>
      <c r="U1230" s="12">
        <f t="shared" si="78"/>
        <v>0.57899999999999996</v>
      </c>
      <c r="V1230" s="12">
        <f t="shared" si="79"/>
        <v>0.28949999999999998</v>
      </c>
      <c r="W1230" s="12">
        <f t="shared" si="80"/>
        <v>6.9084628670120907</v>
      </c>
      <c r="X1230" s="12">
        <f t="shared" si="81"/>
        <v>11.931714796221227</v>
      </c>
      <c r="Y1230" s="32"/>
      <c r="AA1230" s="12"/>
      <c r="AD1230" s="12" t="s">
        <v>301</v>
      </c>
      <c r="AE1230" s="12" t="s">
        <v>505</v>
      </c>
      <c r="AF1230" s="12" t="s">
        <v>506</v>
      </c>
      <c r="AG1230" s="12" t="s">
        <v>402</v>
      </c>
      <c r="AH1230" s="12" t="s">
        <v>374</v>
      </c>
      <c r="AI1230" s="12" t="s">
        <v>403</v>
      </c>
      <c r="AJ1230" s="12" t="s">
        <v>376</v>
      </c>
      <c r="AK1230" s="12" t="s">
        <v>368</v>
      </c>
      <c r="AL1230" s="12">
        <v>14</v>
      </c>
      <c r="AM1230" s="12" t="s">
        <v>404</v>
      </c>
      <c r="AN1230" s="12" t="s">
        <v>405</v>
      </c>
    </row>
    <row r="1231" spans="1:40" ht="15" customHeight="1" x14ac:dyDescent="0.25">
      <c r="A1231" s="12">
        <v>132770028</v>
      </c>
      <c r="B1231" s="30" t="s">
        <v>577</v>
      </c>
      <c r="C1231" s="30" t="s">
        <v>576</v>
      </c>
      <c r="D1231" s="30"/>
      <c r="E1231" s="12" t="s">
        <v>51</v>
      </c>
      <c r="F1231" s="10" t="s">
        <v>118</v>
      </c>
      <c r="G1231" s="17" t="s">
        <v>301</v>
      </c>
      <c r="H1231" s="10" t="s">
        <v>245</v>
      </c>
      <c r="I1231" s="26" t="s">
        <v>133</v>
      </c>
      <c r="J1231" s="18" t="s">
        <v>328</v>
      </c>
      <c r="K1231" s="12" t="s">
        <v>119</v>
      </c>
      <c r="L1231" s="12">
        <v>45.398434000000002</v>
      </c>
      <c r="M1231" s="12">
        <v>2.4022399999999999</v>
      </c>
      <c r="N1231" s="11">
        <v>41430.5625</v>
      </c>
      <c r="O1231" s="6" t="s">
        <v>55</v>
      </c>
      <c r="P1231" s="29">
        <v>0.72299999999999998</v>
      </c>
      <c r="Q1231" s="54" t="s">
        <v>161</v>
      </c>
      <c r="R1231" s="15" t="s">
        <v>11</v>
      </c>
      <c r="S1231" s="16" t="s">
        <v>601</v>
      </c>
      <c r="T1231" s="53" t="s">
        <v>161</v>
      </c>
      <c r="U1231" s="12">
        <f t="shared" si="78"/>
        <v>0.72299999999999998</v>
      </c>
      <c r="V1231" s="12">
        <f t="shared" si="79"/>
        <v>0.36149999999999999</v>
      </c>
      <c r="W1231" s="12">
        <f t="shared" si="80"/>
        <v>5.532503457814661</v>
      </c>
      <c r="X1231" s="12">
        <f t="shared" si="81"/>
        <v>7.6521486276827959</v>
      </c>
      <c r="Y1231" s="32"/>
      <c r="AA1231" s="12"/>
      <c r="AD1231" s="12" t="s">
        <v>301</v>
      </c>
      <c r="AE1231" s="12" t="s">
        <v>505</v>
      </c>
      <c r="AF1231" s="12" t="s">
        <v>506</v>
      </c>
      <c r="AG1231" s="12" t="s">
        <v>402</v>
      </c>
      <c r="AH1231" s="12" t="s">
        <v>374</v>
      </c>
      <c r="AI1231" s="12" t="s">
        <v>403</v>
      </c>
      <c r="AJ1231" s="12" t="s">
        <v>376</v>
      </c>
      <c r="AK1231" s="12" t="s">
        <v>368</v>
      </c>
      <c r="AL1231" s="12">
        <v>14</v>
      </c>
      <c r="AM1231" s="12" t="s">
        <v>404</v>
      </c>
      <c r="AN1231" s="12" t="s">
        <v>405</v>
      </c>
    </row>
    <row r="1232" spans="1:40" ht="15" customHeight="1" x14ac:dyDescent="0.25">
      <c r="A1232" s="12">
        <v>132770028</v>
      </c>
      <c r="B1232" s="30" t="s">
        <v>577</v>
      </c>
      <c r="C1232" s="30" t="s">
        <v>576</v>
      </c>
      <c r="D1232" s="30"/>
      <c r="E1232" s="12" t="s">
        <v>51</v>
      </c>
      <c r="F1232" s="10" t="s">
        <v>118</v>
      </c>
      <c r="G1232" s="17" t="s">
        <v>301</v>
      </c>
      <c r="H1232" s="10" t="s">
        <v>245</v>
      </c>
      <c r="I1232" s="26" t="s">
        <v>133</v>
      </c>
      <c r="J1232" s="18" t="s">
        <v>328</v>
      </c>
      <c r="K1232" s="12" t="s">
        <v>119</v>
      </c>
      <c r="L1232" s="12">
        <v>45.398434000000002</v>
      </c>
      <c r="M1232" s="12">
        <v>2.4022399999999999</v>
      </c>
      <c r="N1232" s="11">
        <v>41430.5625</v>
      </c>
      <c r="O1232" s="6" t="s">
        <v>57</v>
      </c>
      <c r="P1232" s="29">
        <v>0.83599999999999997</v>
      </c>
      <c r="Q1232" s="54" t="s">
        <v>161</v>
      </c>
      <c r="R1232" s="15" t="s">
        <v>11</v>
      </c>
      <c r="S1232" s="16" t="s">
        <v>601</v>
      </c>
      <c r="T1232" s="53" t="s">
        <v>161</v>
      </c>
      <c r="U1232" s="12">
        <f t="shared" si="78"/>
        <v>0.83599999999999997</v>
      </c>
      <c r="V1232" s="12">
        <f t="shared" si="79"/>
        <v>0.41799999999999998</v>
      </c>
      <c r="W1232" s="12">
        <f t="shared" si="80"/>
        <v>4.7846889952153111</v>
      </c>
      <c r="X1232" s="12">
        <f t="shared" si="81"/>
        <v>5.7233121952336257</v>
      </c>
      <c r="Y1232" s="32"/>
      <c r="AA1232" s="12"/>
      <c r="AD1232" s="12" t="s">
        <v>301</v>
      </c>
      <c r="AE1232" s="12" t="s">
        <v>505</v>
      </c>
      <c r="AF1232" s="12" t="s">
        <v>506</v>
      </c>
      <c r="AG1232" s="12" t="s">
        <v>402</v>
      </c>
      <c r="AH1232" s="12" t="s">
        <v>374</v>
      </c>
      <c r="AI1232" s="12" t="s">
        <v>403</v>
      </c>
      <c r="AJ1232" s="12" t="s">
        <v>376</v>
      </c>
      <c r="AK1232" s="12" t="s">
        <v>368</v>
      </c>
      <c r="AL1232" s="12">
        <v>14</v>
      </c>
      <c r="AM1232" s="12" t="s">
        <v>404</v>
      </c>
      <c r="AN1232" s="12" t="s">
        <v>405</v>
      </c>
    </row>
    <row r="1233" spans="1:40" ht="15" customHeight="1" x14ac:dyDescent="0.25">
      <c r="A1233" s="12">
        <v>132770028</v>
      </c>
      <c r="B1233" s="30" t="s">
        <v>577</v>
      </c>
      <c r="C1233" s="30" t="s">
        <v>576</v>
      </c>
      <c r="D1233" s="30"/>
      <c r="E1233" s="12" t="s">
        <v>51</v>
      </c>
      <c r="F1233" s="10" t="s">
        <v>118</v>
      </c>
      <c r="G1233" s="17" t="s">
        <v>301</v>
      </c>
      <c r="H1233" s="10" t="s">
        <v>245</v>
      </c>
      <c r="I1233" s="26" t="s">
        <v>133</v>
      </c>
      <c r="J1233" s="18" t="s">
        <v>328</v>
      </c>
      <c r="K1233" s="12" t="s">
        <v>119</v>
      </c>
      <c r="L1233" s="12">
        <v>45.398434000000002</v>
      </c>
      <c r="M1233" s="12">
        <v>2.4022399999999999</v>
      </c>
      <c r="N1233" s="11">
        <v>41430.5625</v>
      </c>
      <c r="O1233" s="6" t="s">
        <v>62</v>
      </c>
      <c r="P1233" s="29">
        <v>0.88900000000000001</v>
      </c>
      <c r="Q1233" s="54" t="s">
        <v>161</v>
      </c>
      <c r="R1233" s="15" t="s">
        <v>11</v>
      </c>
      <c r="S1233" s="16" t="s">
        <v>601</v>
      </c>
      <c r="T1233" s="53" t="s">
        <v>161</v>
      </c>
      <c r="U1233" s="12">
        <f t="shared" si="78"/>
        <v>0.88900000000000001</v>
      </c>
      <c r="V1233" s="12">
        <f t="shared" si="79"/>
        <v>0.44450000000000001</v>
      </c>
      <c r="W1233" s="12">
        <f t="shared" si="80"/>
        <v>4.4994375703037122</v>
      </c>
      <c r="X1233" s="12">
        <f t="shared" si="81"/>
        <v>5.0612346122651424</v>
      </c>
      <c r="Y1233" s="32"/>
      <c r="AA1233" s="12"/>
      <c r="AD1233" s="12" t="s">
        <v>301</v>
      </c>
      <c r="AE1233" s="12" t="s">
        <v>505</v>
      </c>
      <c r="AF1233" s="12" t="s">
        <v>506</v>
      </c>
      <c r="AG1233" s="12" t="s">
        <v>402</v>
      </c>
      <c r="AH1233" s="12" t="s">
        <v>374</v>
      </c>
      <c r="AI1233" s="12" t="s">
        <v>403</v>
      </c>
      <c r="AJ1233" s="12" t="s">
        <v>376</v>
      </c>
      <c r="AK1233" s="12" t="s">
        <v>368</v>
      </c>
      <c r="AL1233" s="12">
        <v>14</v>
      </c>
      <c r="AM1233" s="12" t="s">
        <v>404</v>
      </c>
      <c r="AN1233" s="12" t="s">
        <v>405</v>
      </c>
    </row>
    <row r="1234" spans="1:40" ht="15" customHeight="1" x14ac:dyDescent="0.25">
      <c r="A1234" s="12">
        <v>132770028</v>
      </c>
      <c r="B1234" s="30" t="s">
        <v>577</v>
      </c>
      <c r="C1234" s="30" t="s">
        <v>576</v>
      </c>
      <c r="D1234" s="30"/>
      <c r="E1234" s="12" t="s">
        <v>51</v>
      </c>
      <c r="F1234" s="10" t="s">
        <v>118</v>
      </c>
      <c r="G1234" s="17" t="s">
        <v>301</v>
      </c>
      <c r="H1234" s="10" t="s">
        <v>245</v>
      </c>
      <c r="I1234" s="26" t="s">
        <v>133</v>
      </c>
      <c r="J1234" s="18" t="s">
        <v>328</v>
      </c>
      <c r="K1234" s="12" t="s">
        <v>119</v>
      </c>
      <c r="L1234" s="12">
        <v>45.398434000000002</v>
      </c>
      <c r="M1234" s="12">
        <v>2.4022399999999999</v>
      </c>
      <c r="N1234" s="11">
        <v>41430.5625</v>
      </c>
      <c r="O1234" s="6" t="s">
        <v>56</v>
      </c>
      <c r="P1234" s="29">
        <v>1.3</v>
      </c>
      <c r="Q1234" s="54" t="s">
        <v>161</v>
      </c>
      <c r="R1234" s="15" t="s">
        <v>11</v>
      </c>
      <c r="S1234" s="16" t="s">
        <v>601</v>
      </c>
      <c r="T1234" s="53" t="s">
        <v>161</v>
      </c>
      <c r="U1234" s="12">
        <f t="shared" si="78"/>
        <v>1.3</v>
      </c>
      <c r="V1234" s="12">
        <f t="shared" si="79"/>
        <v>0.65</v>
      </c>
      <c r="W1234" s="12">
        <f t="shared" si="80"/>
        <v>3.0769230769230766</v>
      </c>
      <c r="X1234" s="12">
        <f t="shared" si="81"/>
        <v>2.3668639053254434</v>
      </c>
      <c r="Y1234" s="32"/>
      <c r="AA1234" s="12"/>
      <c r="AD1234" s="12" t="s">
        <v>301</v>
      </c>
      <c r="AE1234" s="12" t="s">
        <v>505</v>
      </c>
      <c r="AF1234" s="12" t="s">
        <v>506</v>
      </c>
      <c r="AG1234" s="12" t="s">
        <v>402</v>
      </c>
      <c r="AH1234" s="12" t="s">
        <v>374</v>
      </c>
      <c r="AI1234" s="12" t="s">
        <v>403</v>
      </c>
      <c r="AJ1234" s="12" t="s">
        <v>376</v>
      </c>
      <c r="AK1234" s="12" t="s">
        <v>368</v>
      </c>
      <c r="AL1234" s="12">
        <v>14</v>
      </c>
      <c r="AM1234" s="12" t="s">
        <v>404</v>
      </c>
      <c r="AN1234" s="12" t="s">
        <v>405</v>
      </c>
    </row>
    <row r="1235" spans="1:40" ht="15" customHeight="1" x14ac:dyDescent="0.25">
      <c r="A1235" s="12">
        <v>132770028</v>
      </c>
      <c r="B1235" s="30" t="s">
        <v>577</v>
      </c>
      <c r="C1235" s="30" t="s">
        <v>576</v>
      </c>
      <c r="D1235" s="30"/>
      <c r="E1235" s="12" t="s">
        <v>51</v>
      </c>
      <c r="F1235" s="10" t="s">
        <v>118</v>
      </c>
      <c r="G1235" s="17" t="s">
        <v>301</v>
      </c>
      <c r="H1235" s="10" t="s">
        <v>245</v>
      </c>
      <c r="I1235" s="26" t="s">
        <v>133</v>
      </c>
      <c r="J1235" s="18" t="s">
        <v>328</v>
      </c>
      <c r="K1235" s="12" t="s">
        <v>119</v>
      </c>
      <c r="L1235" s="12">
        <v>45.398434000000002</v>
      </c>
      <c r="M1235" s="12">
        <v>2.4022399999999999</v>
      </c>
      <c r="N1235" s="11">
        <v>41430.5625</v>
      </c>
      <c r="O1235" s="6" t="s">
        <v>58</v>
      </c>
      <c r="P1235" s="29">
        <v>2.544</v>
      </c>
      <c r="Q1235" s="12">
        <v>1.4577119999999999</v>
      </c>
      <c r="R1235" s="15" t="s">
        <v>11</v>
      </c>
      <c r="S1235" s="48" t="s">
        <v>161</v>
      </c>
      <c r="T1235" s="53" t="s">
        <v>161</v>
      </c>
      <c r="U1235" s="12">
        <f t="shared" si="78"/>
        <v>2.544</v>
      </c>
      <c r="V1235" s="12">
        <f t="shared" si="79"/>
        <v>1.4577119999999999</v>
      </c>
      <c r="W1235" s="12">
        <f t="shared" si="80"/>
        <v>1.1972191338757447</v>
      </c>
      <c r="X1235" s="12">
        <f t="shared" si="81"/>
        <v>0.47060500545430217</v>
      </c>
      <c r="Y1235" s="32"/>
      <c r="AA1235" s="12"/>
      <c r="AD1235" s="12" t="s">
        <v>301</v>
      </c>
      <c r="AE1235" s="12" t="s">
        <v>505</v>
      </c>
      <c r="AF1235" s="12" t="s">
        <v>506</v>
      </c>
      <c r="AG1235" s="12" t="s">
        <v>402</v>
      </c>
      <c r="AH1235" s="12" t="s">
        <v>374</v>
      </c>
      <c r="AI1235" s="12" t="s">
        <v>403</v>
      </c>
      <c r="AJ1235" s="12" t="s">
        <v>376</v>
      </c>
      <c r="AK1235" s="12" t="s">
        <v>368</v>
      </c>
      <c r="AL1235" s="12">
        <v>14</v>
      </c>
      <c r="AM1235" s="12" t="s">
        <v>404</v>
      </c>
      <c r="AN1235" s="12" t="s">
        <v>405</v>
      </c>
    </row>
    <row r="1236" spans="1:40" ht="15" customHeight="1" x14ac:dyDescent="0.25">
      <c r="A1236" s="12">
        <v>132770028</v>
      </c>
      <c r="B1236" s="30" t="s">
        <v>577</v>
      </c>
      <c r="C1236" s="30" t="s">
        <v>576</v>
      </c>
      <c r="D1236" s="30"/>
      <c r="E1236" s="12" t="s">
        <v>51</v>
      </c>
      <c r="F1236" s="10" t="s">
        <v>118</v>
      </c>
      <c r="G1236" s="17" t="s">
        <v>301</v>
      </c>
      <c r="H1236" s="10" t="s">
        <v>245</v>
      </c>
      <c r="I1236" s="26" t="s">
        <v>133</v>
      </c>
      <c r="J1236" s="18" t="s">
        <v>328</v>
      </c>
      <c r="K1236" s="12" t="s">
        <v>119</v>
      </c>
      <c r="L1236" s="12">
        <v>45.398434000000002</v>
      </c>
      <c r="M1236" s="12">
        <v>2.4022399999999999</v>
      </c>
      <c r="N1236" s="11">
        <v>41430.5625</v>
      </c>
      <c r="O1236" s="6" t="s">
        <v>59</v>
      </c>
      <c r="P1236" s="29">
        <v>4.42</v>
      </c>
      <c r="Q1236" s="12">
        <v>0.99892000000000003</v>
      </c>
      <c r="R1236" s="15" t="s">
        <v>11</v>
      </c>
      <c r="S1236" s="48" t="s">
        <v>161</v>
      </c>
      <c r="T1236" s="53" t="s">
        <v>161</v>
      </c>
      <c r="U1236" s="12">
        <f t="shared" si="78"/>
        <v>4.42</v>
      </c>
      <c r="V1236" s="12">
        <f t="shared" si="79"/>
        <v>0.99892000000000003</v>
      </c>
      <c r="W1236" s="12">
        <f t="shared" si="80"/>
        <v>4.4295626887658139</v>
      </c>
      <c r="X1236" s="12">
        <f t="shared" si="81"/>
        <v>1.0021635042456591</v>
      </c>
      <c r="Y1236" s="32"/>
      <c r="AA1236" s="12"/>
      <c r="AD1236" s="12" t="s">
        <v>301</v>
      </c>
      <c r="AE1236" s="12" t="s">
        <v>505</v>
      </c>
      <c r="AF1236" s="12" t="s">
        <v>506</v>
      </c>
      <c r="AG1236" s="12" t="s">
        <v>402</v>
      </c>
      <c r="AH1236" s="12" t="s">
        <v>374</v>
      </c>
      <c r="AI1236" s="12" t="s">
        <v>403</v>
      </c>
      <c r="AJ1236" s="12" t="s">
        <v>376</v>
      </c>
      <c r="AK1236" s="12" t="s">
        <v>368</v>
      </c>
      <c r="AL1236" s="12">
        <v>14</v>
      </c>
      <c r="AM1236" s="12" t="s">
        <v>404</v>
      </c>
      <c r="AN1236" s="12" t="s">
        <v>405</v>
      </c>
    </row>
    <row r="1237" spans="1:40" ht="15" customHeight="1" x14ac:dyDescent="0.25">
      <c r="A1237" s="12">
        <v>132770028</v>
      </c>
      <c r="B1237" s="30" t="s">
        <v>577</v>
      </c>
      <c r="C1237" s="30" t="s">
        <v>576</v>
      </c>
      <c r="D1237" s="30"/>
      <c r="E1237" s="12" t="s">
        <v>51</v>
      </c>
      <c r="F1237" s="10" t="s">
        <v>118</v>
      </c>
      <c r="G1237" s="17" t="s">
        <v>301</v>
      </c>
      <c r="H1237" s="10" t="s">
        <v>245</v>
      </c>
      <c r="I1237" s="26" t="s">
        <v>133</v>
      </c>
      <c r="J1237" s="18" t="s">
        <v>328</v>
      </c>
      <c r="K1237" s="12" t="s">
        <v>119</v>
      </c>
      <c r="L1237" s="12">
        <v>45.398434000000002</v>
      </c>
      <c r="M1237" s="12">
        <v>2.4022399999999999</v>
      </c>
      <c r="N1237" s="11">
        <v>41430.5625</v>
      </c>
      <c r="O1237" s="6" t="s">
        <v>12</v>
      </c>
      <c r="P1237" s="29">
        <v>11.1</v>
      </c>
      <c r="Q1237" s="12">
        <v>1.39527</v>
      </c>
      <c r="R1237" s="15" t="s">
        <v>11</v>
      </c>
      <c r="S1237" s="48" t="s">
        <v>161</v>
      </c>
      <c r="T1237" s="53" t="s">
        <v>161</v>
      </c>
      <c r="U1237" s="12">
        <f t="shared" si="78"/>
        <v>11.1</v>
      </c>
      <c r="V1237" s="12">
        <f t="shared" si="79"/>
        <v>1.39527</v>
      </c>
      <c r="W1237" s="12">
        <f t="shared" si="80"/>
        <v>5.7017276103519627</v>
      </c>
      <c r="X1237" s="12">
        <f t="shared" si="81"/>
        <v>0.51366915408576241</v>
      </c>
      <c r="Y1237" s="32"/>
      <c r="AA1237" s="12"/>
      <c r="AD1237" s="12" t="s">
        <v>301</v>
      </c>
      <c r="AE1237" s="12" t="s">
        <v>505</v>
      </c>
      <c r="AF1237" s="12" t="s">
        <v>506</v>
      </c>
      <c r="AG1237" s="12" t="s">
        <v>402</v>
      </c>
      <c r="AH1237" s="12" t="s">
        <v>374</v>
      </c>
      <c r="AI1237" s="12" t="s">
        <v>403</v>
      </c>
      <c r="AJ1237" s="12" t="s">
        <v>376</v>
      </c>
      <c r="AK1237" s="12" t="s">
        <v>368</v>
      </c>
      <c r="AL1237" s="12">
        <v>14</v>
      </c>
      <c r="AM1237" s="12" t="s">
        <v>404</v>
      </c>
      <c r="AN1237" s="12" t="s">
        <v>405</v>
      </c>
    </row>
    <row r="1238" spans="1:40" ht="15" customHeight="1" x14ac:dyDescent="0.25">
      <c r="A1238" s="12">
        <v>132770028</v>
      </c>
      <c r="B1238" s="30" t="s">
        <v>577</v>
      </c>
      <c r="C1238" s="30" t="s">
        <v>576</v>
      </c>
      <c r="D1238" s="30"/>
      <c r="E1238" s="12" t="s">
        <v>51</v>
      </c>
      <c r="F1238" s="10" t="s">
        <v>118</v>
      </c>
      <c r="G1238" s="17" t="s">
        <v>301</v>
      </c>
      <c r="H1238" s="10" t="s">
        <v>245</v>
      </c>
      <c r="I1238" s="26" t="s">
        <v>133</v>
      </c>
      <c r="J1238" s="18" t="s">
        <v>328</v>
      </c>
      <c r="K1238" s="12" t="s">
        <v>119</v>
      </c>
      <c r="L1238" s="12">
        <v>45.398434000000002</v>
      </c>
      <c r="M1238" s="12">
        <v>2.4022399999999999</v>
      </c>
      <c r="N1238" s="11">
        <v>41430.5625</v>
      </c>
      <c r="O1238" s="6" t="s">
        <v>22</v>
      </c>
      <c r="P1238" s="29">
        <v>14.077</v>
      </c>
      <c r="Q1238" s="54" t="s">
        <v>161</v>
      </c>
      <c r="R1238" s="15" t="s">
        <v>11</v>
      </c>
      <c r="S1238" s="16" t="s">
        <v>601</v>
      </c>
      <c r="T1238" s="53" t="s">
        <v>161</v>
      </c>
      <c r="U1238" s="12">
        <f t="shared" si="78"/>
        <v>14.077</v>
      </c>
      <c r="V1238" s="12">
        <f t="shared" si="79"/>
        <v>7.0385</v>
      </c>
      <c r="W1238" s="12">
        <f t="shared" si="80"/>
        <v>0.28415145272430209</v>
      </c>
      <c r="X1238" s="12">
        <f t="shared" si="81"/>
        <v>2.0185512021332817E-2</v>
      </c>
      <c r="Y1238" s="32"/>
      <c r="AA1238" s="12"/>
      <c r="AD1238" s="12" t="s">
        <v>301</v>
      </c>
      <c r="AE1238" s="12" t="s">
        <v>505</v>
      </c>
      <c r="AF1238" s="12" t="s">
        <v>506</v>
      </c>
      <c r="AG1238" s="12" t="s">
        <v>402</v>
      </c>
      <c r="AH1238" s="12" t="s">
        <v>374</v>
      </c>
      <c r="AI1238" s="12" t="s">
        <v>403</v>
      </c>
      <c r="AJ1238" s="12" t="s">
        <v>376</v>
      </c>
      <c r="AK1238" s="12" t="s">
        <v>368</v>
      </c>
      <c r="AL1238" s="12">
        <v>14</v>
      </c>
      <c r="AM1238" s="12" t="s">
        <v>404</v>
      </c>
      <c r="AN1238" s="12" t="s">
        <v>405</v>
      </c>
    </row>
    <row r="1239" spans="1:40" ht="15" customHeight="1" x14ac:dyDescent="0.25">
      <c r="A1239" s="12">
        <v>132770028</v>
      </c>
      <c r="B1239" s="30" t="s">
        <v>577</v>
      </c>
      <c r="C1239" s="30" t="s">
        <v>576</v>
      </c>
      <c r="D1239" s="30"/>
      <c r="E1239" s="12" t="s">
        <v>51</v>
      </c>
      <c r="F1239" s="10" t="s">
        <v>118</v>
      </c>
      <c r="G1239" s="17" t="s">
        <v>301</v>
      </c>
      <c r="H1239" s="10" t="s">
        <v>245</v>
      </c>
      <c r="I1239" s="26" t="s">
        <v>133</v>
      </c>
      <c r="J1239" s="18" t="s">
        <v>328</v>
      </c>
      <c r="K1239" s="12" t="s">
        <v>119</v>
      </c>
      <c r="L1239" s="12">
        <v>45.398434000000002</v>
      </c>
      <c r="M1239" s="12">
        <v>2.4022399999999999</v>
      </c>
      <c r="N1239" s="11">
        <v>41430.5625</v>
      </c>
      <c r="O1239" s="6" t="s">
        <v>60</v>
      </c>
      <c r="P1239" s="29">
        <v>19.3</v>
      </c>
      <c r="Q1239" s="12">
        <v>4.1282699999999997</v>
      </c>
      <c r="R1239" s="15" t="s">
        <v>11</v>
      </c>
      <c r="S1239" s="48" t="s">
        <v>161</v>
      </c>
      <c r="T1239" s="53" t="s">
        <v>161</v>
      </c>
      <c r="U1239" s="12">
        <f t="shared" si="78"/>
        <v>19.3</v>
      </c>
      <c r="V1239" s="12">
        <f t="shared" si="79"/>
        <v>4.1282699999999997</v>
      </c>
      <c r="W1239" s="12">
        <f t="shared" si="80"/>
        <v>1.1324554387023487</v>
      </c>
      <c r="X1239" s="12">
        <f t="shared" si="81"/>
        <v>5.8676447601157963E-2</v>
      </c>
      <c r="Y1239" s="32"/>
      <c r="AA1239" s="12"/>
      <c r="AD1239" s="12" t="s">
        <v>301</v>
      </c>
      <c r="AE1239" s="12" t="s">
        <v>505</v>
      </c>
      <c r="AF1239" s="12" t="s">
        <v>506</v>
      </c>
      <c r="AG1239" s="12" t="s">
        <v>402</v>
      </c>
      <c r="AH1239" s="12" t="s">
        <v>374</v>
      </c>
      <c r="AI1239" s="12" t="s">
        <v>403</v>
      </c>
      <c r="AJ1239" s="12" t="s">
        <v>376</v>
      </c>
      <c r="AK1239" s="12" t="s">
        <v>368</v>
      </c>
      <c r="AL1239" s="12">
        <v>14</v>
      </c>
      <c r="AM1239" s="12" t="s">
        <v>404</v>
      </c>
      <c r="AN1239" s="12" t="s">
        <v>405</v>
      </c>
    </row>
    <row r="1240" spans="1:40" ht="15" customHeight="1" x14ac:dyDescent="0.25">
      <c r="A1240" s="12">
        <v>132770028</v>
      </c>
      <c r="B1240" s="30" t="s">
        <v>577</v>
      </c>
      <c r="C1240" s="30" t="s">
        <v>576</v>
      </c>
      <c r="D1240" s="30"/>
      <c r="E1240" s="12" t="s">
        <v>51</v>
      </c>
      <c r="F1240" s="10" t="s">
        <v>118</v>
      </c>
      <c r="G1240" s="17" t="s">
        <v>301</v>
      </c>
      <c r="H1240" s="10" t="s">
        <v>245</v>
      </c>
      <c r="I1240" s="26" t="s">
        <v>133</v>
      </c>
      <c r="J1240" s="18" t="s">
        <v>328</v>
      </c>
      <c r="K1240" s="12" t="s">
        <v>119</v>
      </c>
      <c r="L1240" s="12">
        <v>45.398434000000002</v>
      </c>
      <c r="M1240" s="12">
        <v>2.4022399999999999</v>
      </c>
      <c r="N1240" s="11">
        <v>41430.5625</v>
      </c>
      <c r="O1240" s="6" t="s">
        <v>21</v>
      </c>
      <c r="P1240" s="29">
        <v>25.5</v>
      </c>
      <c r="Q1240" s="12">
        <v>3.2639999999999998</v>
      </c>
      <c r="R1240" s="15" t="s">
        <v>11</v>
      </c>
      <c r="S1240" s="48" t="s">
        <v>161</v>
      </c>
      <c r="T1240" s="53" t="s">
        <v>161</v>
      </c>
      <c r="U1240" s="12">
        <f t="shared" si="78"/>
        <v>25.5</v>
      </c>
      <c r="V1240" s="12">
        <f t="shared" si="79"/>
        <v>3.2639999999999998</v>
      </c>
      <c r="W1240" s="12">
        <f t="shared" si="80"/>
        <v>2.3935355392156867</v>
      </c>
      <c r="X1240" s="12">
        <f t="shared" si="81"/>
        <v>9.3864138792772028E-2</v>
      </c>
      <c r="Y1240" s="32"/>
      <c r="AA1240" s="12"/>
      <c r="AD1240" s="12" t="s">
        <v>301</v>
      </c>
      <c r="AE1240" s="12" t="s">
        <v>505</v>
      </c>
      <c r="AF1240" s="12" t="s">
        <v>506</v>
      </c>
      <c r="AG1240" s="12" t="s">
        <v>402</v>
      </c>
      <c r="AH1240" s="12" t="s">
        <v>374</v>
      </c>
      <c r="AI1240" s="12" t="s">
        <v>403</v>
      </c>
      <c r="AJ1240" s="12" t="s">
        <v>376</v>
      </c>
      <c r="AK1240" s="12" t="s">
        <v>368</v>
      </c>
      <c r="AL1240" s="12">
        <v>14</v>
      </c>
      <c r="AM1240" s="12" t="s">
        <v>404</v>
      </c>
      <c r="AN1240" s="12" t="s">
        <v>405</v>
      </c>
    </row>
    <row r="1241" spans="1:40" ht="15" customHeight="1" x14ac:dyDescent="0.25">
      <c r="A1241" s="12">
        <v>132770028</v>
      </c>
      <c r="B1241" s="30" t="s">
        <v>577</v>
      </c>
      <c r="C1241" s="30" t="s">
        <v>576</v>
      </c>
      <c r="D1241" s="30"/>
      <c r="E1241" s="12" t="s">
        <v>51</v>
      </c>
      <c r="F1241" s="10" t="s">
        <v>118</v>
      </c>
      <c r="G1241" s="17" t="s">
        <v>301</v>
      </c>
      <c r="H1241" s="10" t="s">
        <v>245</v>
      </c>
      <c r="I1241" s="26" t="s">
        <v>133</v>
      </c>
      <c r="J1241" s="18" t="s">
        <v>328</v>
      </c>
      <c r="K1241" s="12" t="s">
        <v>119</v>
      </c>
      <c r="L1241" s="12">
        <v>45.398434000000002</v>
      </c>
      <c r="M1241" s="12">
        <v>2.4022399999999999</v>
      </c>
      <c r="N1241" s="11">
        <v>41430.5625</v>
      </c>
      <c r="O1241" s="6" t="s">
        <v>54</v>
      </c>
      <c r="P1241" s="29">
        <v>26.9</v>
      </c>
      <c r="Q1241" s="54" t="s">
        <v>161</v>
      </c>
      <c r="R1241" s="15" t="s">
        <v>11</v>
      </c>
      <c r="S1241" s="16" t="s">
        <v>601</v>
      </c>
      <c r="T1241" s="53" t="s">
        <v>161</v>
      </c>
      <c r="U1241" s="12">
        <f t="shared" si="78"/>
        <v>26.9</v>
      </c>
      <c r="V1241" s="12">
        <f t="shared" si="79"/>
        <v>13.45</v>
      </c>
      <c r="W1241" s="12">
        <f t="shared" si="80"/>
        <v>0.14869888475836432</v>
      </c>
      <c r="X1241" s="12">
        <f t="shared" si="81"/>
        <v>5.5278395820953282E-3</v>
      </c>
      <c r="Y1241" s="32"/>
      <c r="AA1241" s="12"/>
      <c r="AD1241" s="12" t="s">
        <v>301</v>
      </c>
      <c r="AE1241" s="12" t="s">
        <v>505</v>
      </c>
      <c r="AF1241" s="12" t="s">
        <v>506</v>
      </c>
      <c r="AG1241" s="12" t="s">
        <v>402</v>
      </c>
      <c r="AH1241" s="12" t="s">
        <v>374</v>
      </c>
      <c r="AI1241" s="12" t="s">
        <v>403</v>
      </c>
      <c r="AJ1241" s="12" t="s">
        <v>376</v>
      </c>
      <c r="AK1241" s="12" t="s">
        <v>368</v>
      </c>
      <c r="AL1241" s="12">
        <v>14</v>
      </c>
      <c r="AM1241" s="12" t="s">
        <v>404</v>
      </c>
      <c r="AN1241" s="12" t="s">
        <v>405</v>
      </c>
    </row>
    <row r="1242" spans="1:40" ht="15" customHeight="1" x14ac:dyDescent="0.25">
      <c r="A1242" s="12">
        <v>132770028</v>
      </c>
      <c r="B1242" s="30" t="s">
        <v>577</v>
      </c>
      <c r="C1242" s="30" t="s">
        <v>576</v>
      </c>
      <c r="D1242" s="30"/>
      <c r="E1242" s="12" t="s">
        <v>51</v>
      </c>
      <c r="F1242" s="10" t="s">
        <v>118</v>
      </c>
      <c r="G1242" s="17" t="s">
        <v>301</v>
      </c>
      <c r="H1242" s="10" t="s">
        <v>245</v>
      </c>
      <c r="I1242" s="26" t="s">
        <v>133</v>
      </c>
      <c r="J1242" s="18" t="s">
        <v>328</v>
      </c>
      <c r="K1242" s="12" t="s">
        <v>119</v>
      </c>
      <c r="L1242" s="12">
        <v>45.398434000000002</v>
      </c>
      <c r="M1242" s="12">
        <v>2.4022399999999999</v>
      </c>
      <c r="N1242" s="11">
        <v>41430.5625</v>
      </c>
      <c r="O1242" s="6" t="s">
        <v>63</v>
      </c>
      <c r="P1242" s="29">
        <v>27.9</v>
      </c>
      <c r="Q1242" s="12">
        <v>3.4568099999999999</v>
      </c>
      <c r="R1242" s="12" t="s">
        <v>64</v>
      </c>
      <c r="S1242" s="48" t="s">
        <v>161</v>
      </c>
      <c r="T1242" s="53" t="s">
        <v>161</v>
      </c>
      <c r="U1242" s="12">
        <f t="shared" si="78"/>
        <v>27.9</v>
      </c>
      <c r="V1242" s="12">
        <f t="shared" si="79"/>
        <v>3.4568099999999999</v>
      </c>
      <c r="W1242" s="12">
        <f t="shared" si="80"/>
        <v>2.334818812771764</v>
      </c>
      <c r="X1242" s="12">
        <f t="shared" si="81"/>
        <v>8.3685262106514849E-2</v>
      </c>
      <c r="Y1242" s="32"/>
      <c r="AA1242" s="12"/>
      <c r="AD1242" s="12" t="s">
        <v>301</v>
      </c>
      <c r="AE1242" s="12" t="s">
        <v>505</v>
      </c>
      <c r="AF1242" s="12" t="s">
        <v>506</v>
      </c>
      <c r="AG1242" s="12" t="s">
        <v>402</v>
      </c>
      <c r="AH1242" s="12" t="s">
        <v>374</v>
      </c>
      <c r="AI1242" s="12" t="s">
        <v>403</v>
      </c>
      <c r="AJ1242" s="12" t="s">
        <v>376</v>
      </c>
      <c r="AK1242" s="12" t="s">
        <v>368</v>
      </c>
      <c r="AL1242" s="12">
        <v>14</v>
      </c>
      <c r="AM1242" s="12" t="s">
        <v>404</v>
      </c>
      <c r="AN1242" s="12" t="s">
        <v>405</v>
      </c>
    </row>
    <row r="1243" spans="1:40" ht="15" customHeight="1" x14ac:dyDescent="0.25">
      <c r="A1243" s="12">
        <v>132770028</v>
      </c>
      <c r="B1243" s="30" t="s">
        <v>577</v>
      </c>
      <c r="C1243" s="30" t="s">
        <v>576</v>
      </c>
      <c r="D1243" s="30"/>
      <c r="E1243" s="12" t="s">
        <v>51</v>
      </c>
      <c r="F1243" s="10" t="s">
        <v>118</v>
      </c>
      <c r="G1243" s="17" t="s">
        <v>301</v>
      </c>
      <c r="H1243" s="10" t="s">
        <v>245</v>
      </c>
      <c r="I1243" s="26" t="s">
        <v>133</v>
      </c>
      <c r="J1243" s="18" t="s">
        <v>328</v>
      </c>
      <c r="K1243" s="12" t="s">
        <v>119</v>
      </c>
      <c r="L1243" s="12">
        <v>45.398434000000002</v>
      </c>
      <c r="M1243" s="12">
        <v>2.4022399999999999</v>
      </c>
      <c r="N1243" s="11">
        <v>41430.5625</v>
      </c>
      <c r="O1243" s="6" t="s">
        <v>13</v>
      </c>
      <c r="P1243" s="29">
        <v>76</v>
      </c>
      <c r="Q1243" s="12">
        <v>21.758800000000001</v>
      </c>
      <c r="R1243" s="15" t="s">
        <v>11</v>
      </c>
      <c r="S1243" s="48" t="s">
        <v>161</v>
      </c>
      <c r="T1243" s="53" t="s">
        <v>605</v>
      </c>
      <c r="U1243" s="12">
        <f t="shared" si="78"/>
        <v>76</v>
      </c>
      <c r="V1243" s="12">
        <f t="shared" si="79"/>
        <v>21.758800000000001</v>
      </c>
      <c r="W1243" s="12">
        <f t="shared" si="80"/>
        <v>0.16052538185280205</v>
      </c>
      <c r="X1243" s="12">
        <f t="shared" si="81"/>
        <v>2.1121760770105532E-3</v>
      </c>
      <c r="Y1243" s="32"/>
      <c r="AA1243" s="12"/>
      <c r="AD1243" s="12" t="s">
        <v>301</v>
      </c>
      <c r="AE1243" s="12" t="s">
        <v>505</v>
      </c>
      <c r="AF1243" s="12" t="s">
        <v>506</v>
      </c>
      <c r="AG1243" s="12" t="s">
        <v>402</v>
      </c>
      <c r="AH1243" s="12" t="s">
        <v>374</v>
      </c>
      <c r="AI1243" s="12" t="s">
        <v>403</v>
      </c>
      <c r="AJ1243" s="12" t="s">
        <v>376</v>
      </c>
      <c r="AK1243" s="12" t="s">
        <v>368</v>
      </c>
      <c r="AL1243" s="12">
        <v>14</v>
      </c>
      <c r="AM1243" s="12" t="s">
        <v>404</v>
      </c>
      <c r="AN1243" s="12" t="s">
        <v>405</v>
      </c>
    </row>
    <row r="1244" spans="1:40" ht="15" customHeight="1" x14ac:dyDescent="0.25">
      <c r="A1244" s="12">
        <v>132770028</v>
      </c>
      <c r="B1244" s="30" t="s">
        <v>577</v>
      </c>
      <c r="C1244" s="30" t="s">
        <v>576</v>
      </c>
      <c r="D1244" s="30"/>
      <c r="E1244" s="12" t="s">
        <v>51</v>
      </c>
      <c r="F1244" s="10" t="s">
        <v>118</v>
      </c>
      <c r="G1244" s="17" t="s">
        <v>301</v>
      </c>
      <c r="H1244" s="10" t="s">
        <v>245</v>
      </c>
      <c r="I1244" s="26" t="s">
        <v>133</v>
      </c>
      <c r="J1244" s="18" t="s">
        <v>328</v>
      </c>
      <c r="K1244" s="12" t="s">
        <v>119</v>
      </c>
      <c r="L1244" s="12">
        <v>45.398434000000002</v>
      </c>
      <c r="M1244" s="12">
        <v>2.4022399999999999</v>
      </c>
      <c r="N1244" s="11">
        <v>41430.5625</v>
      </c>
      <c r="O1244" s="6" t="s">
        <v>16</v>
      </c>
      <c r="P1244" s="29">
        <v>80.3</v>
      </c>
      <c r="Q1244" s="12">
        <v>9.7965999999999998</v>
      </c>
      <c r="R1244" s="15" t="s">
        <v>11</v>
      </c>
      <c r="S1244" s="48" t="s">
        <v>161</v>
      </c>
      <c r="T1244" s="53" t="s">
        <v>606</v>
      </c>
      <c r="U1244" s="12">
        <f t="shared" si="78"/>
        <v>80.3</v>
      </c>
      <c r="V1244" s="12">
        <f t="shared" si="79"/>
        <v>9.7965999999999998</v>
      </c>
      <c r="W1244" s="12">
        <f t="shared" si="80"/>
        <v>0.83669041417179535</v>
      </c>
      <c r="X1244" s="12">
        <f t="shared" si="81"/>
        <v>1.0419556839001188E-2</v>
      </c>
      <c r="Y1244" s="32"/>
      <c r="AA1244" s="12"/>
      <c r="AD1244" s="12" t="s">
        <v>301</v>
      </c>
      <c r="AE1244" s="12" t="s">
        <v>505</v>
      </c>
      <c r="AF1244" s="12" t="s">
        <v>506</v>
      </c>
      <c r="AG1244" s="12" t="s">
        <v>402</v>
      </c>
      <c r="AH1244" s="12" t="s">
        <v>374</v>
      </c>
      <c r="AI1244" s="12" t="s">
        <v>403</v>
      </c>
      <c r="AJ1244" s="12" t="s">
        <v>376</v>
      </c>
      <c r="AK1244" s="12" t="s">
        <v>368</v>
      </c>
      <c r="AL1244" s="12">
        <v>14</v>
      </c>
      <c r="AM1244" s="12" t="s">
        <v>404</v>
      </c>
      <c r="AN1244" s="12" t="s">
        <v>405</v>
      </c>
    </row>
    <row r="1245" spans="1:40" ht="15" customHeight="1" x14ac:dyDescent="0.25">
      <c r="A1245" s="12">
        <v>132770028</v>
      </c>
      <c r="B1245" s="30" t="s">
        <v>577</v>
      </c>
      <c r="C1245" s="30" t="s">
        <v>576</v>
      </c>
      <c r="D1245" s="30"/>
      <c r="E1245" s="12" t="s">
        <v>51</v>
      </c>
      <c r="F1245" s="10" t="s">
        <v>118</v>
      </c>
      <c r="G1245" s="17" t="s">
        <v>301</v>
      </c>
      <c r="H1245" s="10" t="s">
        <v>245</v>
      </c>
      <c r="I1245" s="26" t="s">
        <v>133</v>
      </c>
      <c r="J1245" s="18" t="s">
        <v>328</v>
      </c>
      <c r="K1245" s="12" t="s">
        <v>119</v>
      </c>
      <c r="L1245" s="12">
        <v>45.398434000000002</v>
      </c>
      <c r="M1245" s="12">
        <v>2.4022399999999999</v>
      </c>
      <c r="N1245" s="11">
        <v>41430.5625</v>
      </c>
      <c r="O1245" s="6" t="s">
        <v>18</v>
      </c>
      <c r="P1245" s="29">
        <v>83.4</v>
      </c>
      <c r="Q1245" s="12">
        <v>10.683540000000001</v>
      </c>
      <c r="R1245" s="15" t="s">
        <v>11</v>
      </c>
      <c r="S1245" s="48" t="s">
        <v>161</v>
      </c>
      <c r="T1245" s="53" t="s">
        <v>161</v>
      </c>
      <c r="U1245" s="12">
        <f t="shared" si="78"/>
        <v>83.4</v>
      </c>
      <c r="V1245" s="12">
        <f t="shared" si="79"/>
        <v>10.683540000000001</v>
      </c>
      <c r="W1245" s="12">
        <f t="shared" si="80"/>
        <v>0.73069425012909572</v>
      </c>
      <c r="X1245" s="12">
        <f t="shared" si="81"/>
        <v>8.7613219439939532E-3</v>
      </c>
      <c r="Y1245" s="32"/>
      <c r="AA1245" s="12"/>
      <c r="AD1245" s="12" t="s">
        <v>301</v>
      </c>
      <c r="AE1245" s="12" t="s">
        <v>505</v>
      </c>
      <c r="AF1245" s="12" t="s">
        <v>506</v>
      </c>
      <c r="AG1245" s="12" t="s">
        <v>402</v>
      </c>
      <c r="AH1245" s="12" t="s">
        <v>374</v>
      </c>
      <c r="AI1245" s="12" t="s">
        <v>403</v>
      </c>
      <c r="AJ1245" s="12" t="s">
        <v>376</v>
      </c>
      <c r="AK1245" s="12" t="s">
        <v>368</v>
      </c>
      <c r="AL1245" s="12">
        <v>14</v>
      </c>
      <c r="AM1245" s="12" t="s">
        <v>404</v>
      </c>
      <c r="AN1245" s="12" t="s">
        <v>405</v>
      </c>
    </row>
    <row r="1246" spans="1:40" ht="15" customHeight="1" x14ac:dyDescent="0.25">
      <c r="A1246" s="12">
        <v>132770028</v>
      </c>
      <c r="B1246" s="30" t="s">
        <v>577</v>
      </c>
      <c r="C1246" s="30" t="s">
        <v>576</v>
      </c>
      <c r="D1246" s="30"/>
      <c r="E1246" s="12" t="s">
        <v>51</v>
      </c>
      <c r="F1246" s="10" t="s">
        <v>118</v>
      </c>
      <c r="G1246" s="17" t="s">
        <v>301</v>
      </c>
      <c r="H1246" s="10" t="s">
        <v>245</v>
      </c>
      <c r="I1246" s="26" t="s">
        <v>133</v>
      </c>
      <c r="J1246" s="18" t="s">
        <v>328</v>
      </c>
      <c r="K1246" s="12" t="s">
        <v>119</v>
      </c>
      <c r="L1246" s="12">
        <v>45.398434000000002</v>
      </c>
      <c r="M1246" s="12">
        <v>2.4022399999999999</v>
      </c>
      <c r="N1246" s="11">
        <v>41430.5625</v>
      </c>
      <c r="O1246" s="6" t="s">
        <v>19</v>
      </c>
      <c r="P1246" s="29">
        <v>86.2</v>
      </c>
      <c r="Q1246" s="12">
        <v>15.791840000000001</v>
      </c>
      <c r="R1246" s="15" t="s">
        <v>11</v>
      </c>
      <c r="S1246" s="48" t="s">
        <v>161</v>
      </c>
      <c r="T1246" s="53" t="s">
        <v>161</v>
      </c>
      <c r="U1246" s="12">
        <f t="shared" si="78"/>
        <v>86.2</v>
      </c>
      <c r="V1246" s="12">
        <f t="shared" si="79"/>
        <v>15.791840000000001</v>
      </c>
      <c r="W1246" s="12">
        <f t="shared" si="80"/>
        <v>0.34565416593904158</v>
      </c>
      <c r="X1246" s="12">
        <f t="shared" si="81"/>
        <v>4.009909117622292E-3</v>
      </c>
      <c r="Y1246" s="32"/>
      <c r="AA1246" s="12"/>
      <c r="AD1246" s="12" t="s">
        <v>301</v>
      </c>
      <c r="AE1246" s="12" t="s">
        <v>505</v>
      </c>
      <c r="AF1246" s="12" t="s">
        <v>506</v>
      </c>
      <c r="AG1246" s="12" t="s">
        <v>402</v>
      </c>
      <c r="AH1246" s="12" t="s">
        <v>374</v>
      </c>
      <c r="AI1246" s="12" t="s">
        <v>403</v>
      </c>
      <c r="AJ1246" s="12" t="s">
        <v>376</v>
      </c>
      <c r="AK1246" s="12" t="s">
        <v>368</v>
      </c>
      <c r="AL1246" s="12">
        <v>14</v>
      </c>
      <c r="AM1246" s="12" t="s">
        <v>404</v>
      </c>
      <c r="AN1246" s="12" t="s">
        <v>405</v>
      </c>
    </row>
    <row r="1247" spans="1:40" ht="15" customHeight="1" x14ac:dyDescent="0.25">
      <c r="A1247" s="12">
        <v>132770028</v>
      </c>
      <c r="B1247" s="30" t="s">
        <v>577</v>
      </c>
      <c r="C1247" s="30" t="s">
        <v>576</v>
      </c>
      <c r="D1247" s="30"/>
      <c r="E1247" s="12" t="s">
        <v>51</v>
      </c>
      <c r="F1247" s="10" t="s">
        <v>118</v>
      </c>
      <c r="G1247" s="17" t="s">
        <v>301</v>
      </c>
      <c r="H1247" s="10" t="s">
        <v>245</v>
      </c>
      <c r="I1247" s="26" t="s">
        <v>133</v>
      </c>
      <c r="J1247" s="18" t="s">
        <v>328</v>
      </c>
      <c r="K1247" s="12" t="s">
        <v>119</v>
      </c>
      <c r="L1247" s="12">
        <v>45.398434000000002</v>
      </c>
      <c r="M1247" s="12">
        <v>2.4022399999999999</v>
      </c>
      <c r="N1247" s="11">
        <v>41430.5625</v>
      </c>
      <c r="O1247" s="6" t="s">
        <v>20</v>
      </c>
      <c r="P1247" s="29">
        <v>94.6</v>
      </c>
      <c r="Q1247" s="12">
        <v>13.3386</v>
      </c>
      <c r="R1247" s="15" t="s">
        <v>11</v>
      </c>
      <c r="S1247" s="48" t="s">
        <v>161</v>
      </c>
      <c r="T1247" s="53" t="s">
        <v>161</v>
      </c>
      <c r="U1247" s="12">
        <f t="shared" si="78"/>
        <v>94.6</v>
      </c>
      <c r="V1247" s="12">
        <f t="shared" si="79"/>
        <v>13.3386</v>
      </c>
      <c r="W1247" s="12">
        <f t="shared" si="80"/>
        <v>0.53170487019329493</v>
      </c>
      <c r="X1247" s="12">
        <f t="shared" si="81"/>
        <v>5.6205588815358871E-3</v>
      </c>
      <c r="Y1247" s="32"/>
      <c r="AA1247" s="12"/>
      <c r="AD1247" s="12" t="s">
        <v>301</v>
      </c>
      <c r="AE1247" s="12" t="s">
        <v>505</v>
      </c>
      <c r="AF1247" s="12" t="s">
        <v>506</v>
      </c>
      <c r="AG1247" s="12" t="s">
        <v>402</v>
      </c>
      <c r="AH1247" s="12" t="s">
        <v>374</v>
      </c>
      <c r="AI1247" s="12" t="s">
        <v>403</v>
      </c>
      <c r="AJ1247" s="12" t="s">
        <v>376</v>
      </c>
      <c r="AK1247" s="12" t="s">
        <v>368</v>
      </c>
      <c r="AL1247" s="12">
        <v>14</v>
      </c>
      <c r="AM1247" s="12" t="s">
        <v>404</v>
      </c>
      <c r="AN1247" s="12" t="s">
        <v>405</v>
      </c>
    </row>
    <row r="1248" spans="1:40" ht="15" customHeight="1" x14ac:dyDescent="0.25">
      <c r="A1248" s="12">
        <v>132770028</v>
      </c>
      <c r="B1248" s="30" t="s">
        <v>577</v>
      </c>
      <c r="C1248" s="30" t="s">
        <v>576</v>
      </c>
      <c r="D1248" s="30"/>
      <c r="E1248" s="12" t="s">
        <v>51</v>
      </c>
      <c r="F1248" s="10" t="s">
        <v>118</v>
      </c>
      <c r="G1248" s="17" t="s">
        <v>301</v>
      </c>
      <c r="H1248" s="10" t="s">
        <v>245</v>
      </c>
      <c r="I1248" s="26" t="s">
        <v>133</v>
      </c>
      <c r="J1248" s="18" t="s">
        <v>328</v>
      </c>
      <c r="K1248" s="12" t="s">
        <v>119</v>
      </c>
      <c r="L1248" s="12">
        <v>45.398434000000002</v>
      </c>
      <c r="M1248" s="12">
        <v>2.4022399999999999</v>
      </c>
      <c r="N1248" s="11">
        <v>41430.5625</v>
      </c>
      <c r="O1248" s="6" t="s">
        <v>15</v>
      </c>
      <c r="P1248" s="29">
        <v>95.5</v>
      </c>
      <c r="Q1248" s="12">
        <v>11.6701</v>
      </c>
      <c r="R1248" s="15" t="s">
        <v>11</v>
      </c>
      <c r="S1248" s="48" t="s">
        <v>161</v>
      </c>
      <c r="T1248" s="53" t="s">
        <v>161</v>
      </c>
      <c r="U1248" s="12">
        <f t="shared" si="78"/>
        <v>95.5</v>
      </c>
      <c r="V1248" s="12">
        <f t="shared" si="79"/>
        <v>11.6701</v>
      </c>
      <c r="W1248" s="12">
        <f t="shared" si="80"/>
        <v>0.7012198743495327</v>
      </c>
      <c r="X1248" s="12">
        <f t="shared" si="81"/>
        <v>7.3426164853354209E-3</v>
      </c>
      <c r="Y1248" s="32"/>
      <c r="AA1248" s="12"/>
      <c r="AD1248" s="12" t="s">
        <v>301</v>
      </c>
      <c r="AE1248" s="12" t="s">
        <v>505</v>
      </c>
      <c r="AF1248" s="12" t="s">
        <v>506</v>
      </c>
      <c r="AG1248" s="12" t="s">
        <v>402</v>
      </c>
      <c r="AH1248" s="12" t="s">
        <v>374</v>
      </c>
      <c r="AI1248" s="12" t="s">
        <v>403</v>
      </c>
      <c r="AJ1248" s="12" t="s">
        <v>376</v>
      </c>
      <c r="AK1248" s="12" t="s">
        <v>368</v>
      </c>
      <c r="AL1248" s="12">
        <v>14</v>
      </c>
      <c r="AM1248" s="12" t="s">
        <v>404</v>
      </c>
      <c r="AN1248" s="12" t="s">
        <v>405</v>
      </c>
    </row>
    <row r="1249" spans="1:40" ht="15" customHeight="1" x14ac:dyDescent="0.25">
      <c r="A1249" s="12">
        <v>132770028</v>
      </c>
      <c r="B1249" s="30" t="s">
        <v>577</v>
      </c>
      <c r="C1249" s="30" t="s">
        <v>576</v>
      </c>
      <c r="D1249" s="30"/>
      <c r="E1249" s="12" t="s">
        <v>51</v>
      </c>
      <c r="F1249" s="10" t="s">
        <v>118</v>
      </c>
      <c r="G1249" s="17" t="s">
        <v>301</v>
      </c>
      <c r="H1249" s="10" t="s">
        <v>245</v>
      </c>
      <c r="I1249" s="26" t="s">
        <v>133</v>
      </c>
      <c r="J1249" s="18" t="s">
        <v>328</v>
      </c>
      <c r="K1249" s="12" t="s">
        <v>119</v>
      </c>
      <c r="L1249" s="12">
        <v>45.398434000000002</v>
      </c>
      <c r="M1249" s="12">
        <v>2.4022399999999999</v>
      </c>
      <c r="N1249" s="11">
        <v>41430.5625</v>
      </c>
      <c r="O1249" s="6" t="s">
        <v>65</v>
      </c>
      <c r="P1249" s="29">
        <v>113</v>
      </c>
      <c r="Q1249" s="12">
        <v>54.081800000000001</v>
      </c>
      <c r="R1249" s="15" t="s">
        <v>11</v>
      </c>
      <c r="S1249" s="48" t="s">
        <v>161</v>
      </c>
      <c r="T1249" s="53" t="s">
        <v>161</v>
      </c>
      <c r="U1249" s="12">
        <f t="shared" si="78"/>
        <v>113</v>
      </c>
      <c r="V1249" s="12">
        <f t="shared" si="79"/>
        <v>54.081800000000001</v>
      </c>
      <c r="W1249" s="12">
        <f t="shared" si="80"/>
        <v>3.8634577563355116E-2</v>
      </c>
      <c r="X1249" s="12">
        <f t="shared" si="81"/>
        <v>3.418989164898683E-4</v>
      </c>
      <c r="Y1249" s="32"/>
      <c r="AA1249" s="12"/>
      <c r="AD1249" s="12" t="s">
        <v>301</v>
      </c>
      <c r="AE1249" s="12" t="s">
        <v>505</v>
      </c>
      <c r="AF1249" s="12" t="s">
        <v>506</v>
      </c>
      <c r="AG1249" s="12" t="s">
        <v>402</v>
      </c>
      <c r="AH1249" s="12" t="s">
        <v>374</v>
      </c>
      <c r="AI1249" s="12" t="s">
        <v>403</v>
      </c>
      <c r="AJ1249" s="12" t="s">
        <v>376</v>
      </c>
      <c r="AK1249" s="12" t="s">
        <v>368</v>
      </c>
      <c r="AL1249" s="12">
        <v>14</v>
      </c>
      <c r="AM1249" s="12" t="s">
        <v>404</v>
      </c>
      <c r="AN1249" s="12" t="s">
        <v>405</v>
      </c>
    </row>
    <row r="1250" spans="1:40" ht="15" customHeight="1" x14ac:dyDescent="0.25">
      <c r="A1250" s="12">
        <v>132770028</v>
      </c>
      <c r="B1250" s="30" t="s">
        <v>577</v>
      </c>
      <c r="C1250" s="30" t="s">
        <v>576</v>
      </c>
      <c r="D1250" s="30"/>
      <c r="E1250" s="12" t="s">
        <v>51</v>
      </c>
      <c r="F1250" s="10" t="s">
        <v>118</v>
      </c>
      <c r="G1250" s="17" t="s">
        <v>301</v>
      </c>
      <c r="H1250" s="10" t="s">
        <v>245</v>
      </c>
      <c r="I1250" s="26" t="s">
        <v>133</v>
      </c>
      <c r="J1250" s="18" t="s">
        <v>328</v>
      </c>
      <c r="K1250" s="12" t="s">
        <v>119</v>
      </c>
      <c r="L1250" s="12">
        <v>45.398434000000002</v>
      </c>
      <c r="M1250" s="12">
        <v>2.4022399999999999</v>
      </c>
      <c r="N1250" s="11">
        <v>41430.5625</v>
      </c>
      <c r="O1250" s="6" t="s">
        <v>17</v>
      </c>
      <c r="P1250" s="29">
        <v>118</v>
      </c>
      <c r="Q1250" s="12">
        <v>15.918200000000001</v>
      </c>
      <c r="R1250" s="15" t="s">
        <v>11</v>
      </c>
      <c r="S1250" s="48" t="s">
        <v>161</v>
      </c>
      <c r="T1250" s="53" t="s">
        <v>161</v>
      </c>
      <c r="U1250" s="12">
        <f t="shared" si="78"/>
        <v>118</v>
      </c>
      <c r="V1250" s="12">
        <f t="shared" si="79"/>
        <v>15.918200000000001</v>
      </c>
      <c r="W1250" s="12">
        <f t="shared" si="80"/>
        <v>0.4656869773775506</v>
      </c>
      <c r="X1250" s="12">
        <f t="shared" si="81"/>
        <v>3.9464998082843275E-3</v>
      </c>
      <c r="Y1250" s="32"/>
      <c r="AA1250" s="12"/>
      <c r="AD1250" s="12" t="s">
        <v>301</v>
      </c>
      <c r="AE1250" s="12" t="s">
        <v>505</v>
      </c>
      <c r="AF1250" s="12" t="s">
        <v>506</v>
      </c>
      <c r="AG1250" s="12" t="s">
        <v>402</v>
      </c>
      <c r="AH1250" s="12" t="s">
        <v>374</v>
      </c>
      <c r="AI1250" s="12" t="s">
        <v>403</v>
      </c>
      <c r="AJ1250" s="12" t="s">
        <v>376</v>
      </c>
      <c r="AK1250" s="12" t="s">
        <v>368</v>
      </c>
      <c r="AL1250" s="12">
        <v>14</v>
      </c>
      <c r="AM1250" s="12" t="s">
        <v>404</v>
      </c>
      <c r="AN1250" s="12" t="s">
        <v>405</v>
      </c>
    </row>
    <row r="1251" spans="1:40" ht="15" customHeight="1" x14ac:dyDescent="0.25">
      <c r="A1251" s="12">
        <v>132770028</v>
      </c>
      <c r="B1251" s="30" t="s">
        <v>577</v>
      </c>
      <c r="C1251" s="30" t="s">
        <v>576</v>
      </c>
      <c r="D1251" s="30"/>
      <c r="E1251" s="12" t="s">
        <v>51</v>
      </c>
      <c r="F1251" s="10" t="s">
        <v>118</v>
      </c>
      <c r="G1251" s="17" t="s">
        <v>301</v>
      </c>
      <c r="H1251" s="10" t="s">
        <v>245</v>
      </c>
      <c r="I1251" s="26" t="s">
        <v>133</v>
      </c>
      <c r="J1251" s="18" t="s">
        <v>328</v>
      </c>
      <c r="K1251" s="12" t="s">
        <v>119</v>
      </c>
      <c r="L1251" s="12">
        <v>45.398434000000002</v>
      </c>
      <c r="M1251" s="12">
        <v>2.4022399999999999</v>
      </c>
      <c r="N1251" s="11">
        <v>41430.5625</v>
      </c>
      <c r="O1251" s="6" t="s">
        <v>14</v>
      </c>
      <c r="P1251" s="29">
        <v>123</v>
      </c>
      <c r="Q1251" s="12">
        <v>28.9665</v>
      </c>
      <c r="R1251" s="15" t="s">
        <v>11</v>
      </c>
      <c r="S1251" s="48" t="s">
        <v>161</v>
      </c>
      <c r="T1251" s="53" t="s">
        <v>161</v>
      </c>
      <c r="U1251" s="12">
        <f t="shared" si="78"/>
        <v>123</v>
      </c>
      <c r="V1251" s="12">
        <f t="shared" si="79"/>
        <v>28.9665</v>
      </c>
      <c r="W1251" s="12">
        <f t="shared" si="80"/>
        <v>0.14659294360939606</v>
      </c>
      <c r="X1251" s="12">
        <f t="shared" si="81"/>
        <v>1.1918125496698866E-3</v>
      </c>
      <c r="Y1251" s="32"/>
      <c r="AA1251" s="12"/>
      <c r="AD1251" s="12" t="s">
        <v>301</v>
      </c>
      <c r="AE1251" s="12" t="s">
        <v>505</v>
      </c>
      <c r="AF1251" s="12" t="s">
        <v>506</v>
      </c>
      <c r="AG1251" s="12" t="s">
        <v>402</v>
      </c>
      <c r="AH1251" s="12" t="s">
        <v>374</v>
      </c>
      <c r="AI1251" s="12" t="s">
        <v>403</v>
      </c>
      <c r="AJ1251" s="12" t="s">
        <v>376</v>
      </c>
      <c r="AK1251" s="12" t="s">
        <v>368</v>
      </c>
      <c r="AL1251" s="12">
        <v>14</v>
      </c>
      <c r="AM1251" s="12" t="s">
        <v>404</v>
      </c>
      <c r="AN1251" s="12" t="s">
        <v>405</v>
      </c>
    </row>
    <row r="1252" spans="1:40" ht="15" customHeight="1" x14ac:dyDescent="0.25">
      <c r="A1252" s="12">
        <v>132770028</v>
      </c>
      <c r="B1252" s="30" t="s">
        <v>577</v>
      </c>
      <c r="C1252" s="30" t="s">
        <v>576</v>
      </c>
      <c r="D1252" s="30"/>
      <c r="E1252" s="12" t="s">
        <v>51</v>
      </c>
      <c r="F1252" s="10" t="s">
        <v>118</v>
      </c>
      <c r="G1252" s="17" t="s">
        <v>301</v>
      </c>
      <c r="H1252" s="10" t="s">
        <v>245</v>
      </c>
      <c r="I1252" s="26" t="s">
        <v>133</v>
      </c>
      <c r="J1252" s="18" t="s">
        <v>328</v>
      </c>
      <c r="K1252" s="12" t="s">
        <v>119</v>
      </c>
      <c r="L1252" s="12">
        <v>45.398434000000002</v>
      </c>
      <c r="M1252" s="12">
        <v>2.4022399999999999</v>
      </c>
      <c r="N1252" s="11">
        <v>41430.5625</v>
      </c>
      <c r="O1252" s="6" t="s">
        <v>10</v>
      </c>
      <c r="P1252" s="29">
        <v>866</v>
      </c>
      <c r="Q1252" s="12">
        <v>107.2974</v>
      </c>
      <c r="R1252" s="15" t="s">
        <v>11</v>
      </c>
      <c r="S1252" s="48" t="s">
        <v>161</v>
      </c>
      <c r="T1252" s="53" t="s">
        <v>161</v>
      </c>
      <c r="U1252" s="12">
        <f t="shared" si="78"/>
        <v>866</v>
      </c>
      <c r="V1252" s="12">
        <f t="shared" si="79"/>
        <v>107.2974</v>
      </c>
      <c r="W1252" s="12">
        <f t="shared" si="80"/>
        <v>7.5221067986526821E-2</v>
      </c>
      <c r="X1252" s="12">
        <f t="shared" si="81"/>
        <v>8.6860355642640681E-5</v>
      </c>
      <c r="Y1252" s="32"/>
      <c r="AA1252" s="12"/>
      <c r="AD1252" s="12" t="s">
        <v>301</v>
      </c>
      <c r="AE1252" s="12" t="s">
        <v>505</v>
      </c>
      <c r="AF1252" s="12" t="s">
        <v>506</v>
      </c>
      <c r="AG1252" s="12" t="s">
        <v>402</v>
      </c>
      <c r="AH1252" s="12" t="s">
        <v>374</v>
      </c>
      <c r="AI1252" s="12" t="s">
        <v>403</v>
      </c>
      <c r="AJ1252" s="12" t="s">
        <v>376</v>
      </c>
      <c r="AK1252" s="12" t="s">
        <v>368</v>
      </c>
      <c r="AL1252" s="12">
        <v>14</v>
      </c>
      <c r="AM1252" s="12" t="s">
        <v>404</v>
      </c>
      <c r="AN1252" s="12" t="s">
        <v>405</v>
      </c>
    </row>
    <row r="1253" spans="1:40" ht="15" customHeight="1" x14ac:dyDescent="0.25">
      <c r="A1253" s="12">
        <v>132770029</v>
      </c>
      <c r="B1253" s="30" t="s">
        <v>577</v>
      </c>
      <c r="C1253" s="30" t="s">
        <v>576</v>
      </c>
      <c r="D1253" s="30"/>
      <c r="E1253" s="12" t="s">
        <v>51</v>
      </c>
      <c r="F1253" s="10" t="s">
        <v>120</v>
      </c>
      <c r="G1253" s="17" t="s">
        <v>302</v>
      </c>
      <c r="H1253" s="10" t="s">
        <v>245</v>
      </c>
      <c r="I1253" s="26" t="s">
        <v>132</v>
      </c>
      <c r="J1253" s="18" t="s">
        <v>328</v>
      </c>
      <c r="K1253" s="12" t="s">
        <v>121</v>
      </c>
      <c r="L1253" s="12">
        <v>45.401052</v>
      </c>
      <c r="M1253" s="12">
        <v>2.3971309999999999</v>
      </c>
      <c r="N1253" s="11">
        <v>41430</v>
      </c>
      <c r="O1253" s="6" t="s">
        <v>61</v>
      </c>
      <c r="P1253" s="29">
        <v>0.98099999999999998</v>
      </c>
      <c r="Q1253" s="54" t="s">
        <v>161</v>
      </c>
      <c r="R1253" s="15" t="s">
        <v>11</v>
      </c>
      <c r="S1253" s="16" t="s">
        <v>601</v>
      </c>
      <c r="T1253" s="53" t="s">
        <v>161</v>
      </c>
      <c r="U1253" s="12">
        <f t="shared" si="78"/>
        <v>0.98099999999999998</v>
      </c>
      <c r="V1253" s="12">
        <f t="shared" si="79"/>
        <v>0.49049999999999999</v>
      </c>
      <c r="W1253" s="12">
        <f t="shared" si="80"/>
        <v>4.077471967380224</v>
      </c>
      <c r="X1253" s="12">
        <f t="shared" si="81"/>
        <v>4.1564444111928891</v>
      </c>
      <c r="Y1253" s="32"/>
      <c r="AA1253" s="12"/>
      <c r="AD1253" s="12" t="s">
        <v>302</v>
      </c>
      <c r="AE1253" s="12" t="s">
        <v>507</v>
      </c>
      <c r="AF1253" s="12" t="s">
        <v>508</v>
      </c>
      <c r="AG1253" s="12" t="s">
        <v>509</v>
      </c>
      <c r="AH1253" s="12" t="s">
        <v>352</v>
      </c>
      <c r="AI1253" s="12" t="s">
        <v>361</v>
      </c>
      <c r="AJ1253" s="12" t="s">
        <v>344</v>
      </c>
      <c r="AK1253" s="12" t="s">
        <v>368</v>
      </c>
      <c r="AL1253" s="12" t="s">
        <v>148</v>
      </c>
      <c r="AM1253" s="12" t="s">
        <v>347</v>
      </c>
      <c r="AN1253" s="12" t="s">
        <v>510</v>
      </c>
    </row>
    <row r="1254" spans="1:40" ht="15" customHeight="1" x14ac:dyDescent="0.25">
      <c r="A1254" s="12">
        <v>132770029</v>
      </c>
      <c r="B1254" s="30" t="s">
        <v>577</v>
      </c>
      <c r="C1254" s="30" t="s">
        <v>576</v>
      </c>
      <c r="D1254" s="30"/>
      <c r="E1254" s="12" t="s">
        <v>51</v>
      </c>
      <c r="F1254" s="10" t="s">
        <v>120</v>
      </c>
      <c r="G1254" s="17" t="s">
        <v>302</v>
      </c>
      <c r="H1254" s="10" t="s">
        <v>245</v>
      </c>
      <c r="I1254" s="26" t="s">
        <v>132</v>
      </c>
      <c r="J1254" s="18" t="s">
        <v>328</v>
      </c>
      <c r="K1254" s="12" t="s">
        <v>121</v>
      </c>
      <c r="L1254" s="12">
        <v>45.401052</v>
      </c>
      <c r="M1254" s="12">
        <v>2.3971309999999999</v>
      </c>
      <c r="N1254" s="11">
        <v>41430</v>
      </c>
      <c r="O1254" s="6" t="s">
        <v>57</v>
      </c>
      <c r="P1254" s="29">
        <v>1.17</v>
      </c>
      <c r="Q1254" s="54" t="s">
        <v>161</v>
      </c>
      <c r="R1254" s="15" t="s">
        <v>11</v>
      </c>
      <c r="S1254" s="16" t="s">
        <v>601</v>
      </c>
      <c r="T1254" s="53" t="s">
        <v>161</v>
      </c>
      <c r="U1254" s="12">
        <f t="shared" si="78"/>
        <v>1.17</v>
      </c>
      <c r="V1254" s="12">
        <f t="shared" si="79"/>
        <v>0.58499999999999996</v>
      </c>
      <c r="W1254" s="12">
        <f t="shared" si="80"/>
        <v>3.4188034188034191</v>
      </c>
      <c r="X1254" s="12">
        <f t="shared" si="81"/>
        <v>2.9220542041054864</v>
      </c>
      <c r="Y1254" s="32"/>
      <c r="AA1254" s="12"/>
      <c r="AD1254" s="12" t="s">
        <v>302</v>
      </c>
      <c r="AE1254" s="12" t="s">
        <v>507</v>
      </c>
      <c r="AF1254" s="12" t="s">
        <v>508</v>
      </c>
      <c r="AG1254" s="12" t="s">
        <v>509</v>
      </c>
      <c r="AH1254" s="12" t="s">
        <v>352</v>
      </c>
      <c r="AI1254" s="12" t="s">
        <v>361</v>
      </c>
      <c r="AJ1254" s="12" t="s">
        <v>344</v>
      </c>
      <c r="AK1254" s="12" t="s">
        <v>368</v>
      </c>
      <c r="AL1254" s="12" t="s">
        <v>148</v>
      </c>
      <c r="AM1254" s="12" t="s">
        <v>347</v>
      </c>
      <c r="AN1254" s="12" t="s">
        <v>510</v>
      </c>
    </row>
    <row r="1255" spans="1:40" ht="15" customHeight="1" x14ac:dyDescent="0.25">
      <c r="A1255" s="12">
        <v>132770029</v>
      </c>
      <c r="B1255" s="30" t="s">
        <v>577</v>
      </c>
      <c r="C1255" s="30" t="s">
        <v>576</v>
      </c>
      <c r="D1255" s="30"/>
      <c r="E1255" s="12" t="s">
        <v>51</v>
      </c>
      <c r="F1255" s="10" t="s">
        <v>120</v>
      </c>
      <c r="G1255" s="17" t="s">
        <v>302</v>
      </c>
      <c r="H1255" s="10" t="s">
        <v>245</v>
      </c>
      <c r="I1255" s="26" t="s">
        <v>132</v>
      </c>
      <c r="J1255" s="18" t="s">
        <v>328</v>
      </c>
      <c r="K1255" s="12" t="s">
        <v>121</v>
      </c>
      <c r="L1255" s="12">
        <v>45.401052</v>
      </c>
      <c r="M1255" s="12">
        <v>2.3971309999999999</v>
      </c>
      <c r="N1255" s="11">
        <v>41430</v>
      </c>
      <c r="O1255" s="6" t="s">
        <v>55</v>
      </c>
      <c r="P1255" s="29">
        <v>1.23</v>
      </c>
      <c r="Q1255" s="54" t="s">
        <v>161</v>
      </c>
      <c r="R1255" s="15" t="s">
        <v>11</v>
      </c>
      <c r="S1255" s="16" t="s">
        <v>601</v>
      </c>
      <c r="T1255" s="53" t="s">
        <v>161</v>
      </c>
      <c r="U1255" s="12">
        <f t="shared" si="78"/>
        <v>1.23</v>
      </c>
      <c r="V1255" s="12">
        <f t="shared" si="79"/>
        <v>0.61499999999999999</v>
      </c>
      <c r="W1255" s="12">
        <f t="shared" si="80"/>
        <v>3.2520325203252032</v>
      </c>
      <c r="X1255" s="12">
        <f t="shared" si="81"/>
        <v>2.6439288783131736</v>
      </c>
      <c r="Y1255" s="32"/>
      <c r="AA1255" s="12"/>
      <c r="AD1255" s="12" t="s">
        <v>302</v>
      </c>
      <c r="AE1255" s="12" t="s">
        <v>507</v>
      </c>
      <c r="AF1255" s="12" t="s">
        <v>508</v>
      </c>
      <c r="AG1255" s="12" t="s">
        <v>509</v>
      </c>
      <c r="AH1255" s="12" t="s">
        <v>352</v>
      </c>
      <c r="AI1255" s="12" t="s">
        <v>361</v>
      </c>
      <c r="AJ1255" s="12" t="s">
        <v>344</v>
      </c>
      <c r="AK1255" s="12" t="s">
        <v>368</v>
      </c>
      <c r="AL1255" s="12" t="s">
        <v>148</v>
      </c>
      <c r="AM1255" s="12" t="s">
        <v>347</v>
      </c>
      <c r="AN1255" s="12" t="s">
        <v>510</v>
      </c>
    </row>
    <row r="1256" spans="1:40" ht="15" customHeight="1" x14ac:dyDescent="0.25">
      <c r="A1256" s="12">
        <v>132770029</v>
      </c>
      <c r="B1256" s="30" t="s">
        <v>577</v>
      </c>
      <c r="C1256" s="30" t="s">
        <v>576</v>
      </c>
      <c r="D1256" s="30"/>
      <c r="E1256" s="12" t="s">
        <v>51</v>
      </c>
      <c r="F1256" s="10" t="s">
        <v>120</v>
      </c>
      <c r="G1256" s="17" t="s">
        <v>302</v>
      </c>
      <c r="H1256" s="10" t="s">
        <v>245</v>
      </c>
      <c r="I1256" s="26" t="s">
        <v>132</v>
      </c>
      <c r="J1256" s="18" t="s">
        <v>328</v>
      </c>
      <c r="K1256" s="12" t="s">
        <v>121</v>
      </c>
      <c r="L1256" s="12">
        <v>45.401052</v>
      </c>
      <c r="M1256" s="12">
        <v>2.3971309999999999</v>
      </c>
      <c r="N1256" s="11">
        <v>41430</v>
      </c>
      <c r="O1256" s="6" t="s">
        <v>56</v>
      </c>
      <c r="P1256" s="29">
        <v>1.48</v>
      </c>
      <c r="Q1256" s="54" t="s">
        <v>161</v>
      </c>
      <c r="R1256" s="15" t="s">
        <v>11</v>
      </c>
      <c r="S1256" s="16" t="s">
        <v>601</v>
      </c>
      <c r="T1256" s="53" t="s">
        <v>161</v>
      </c>
      <c r="U1256" s="12">
        <f t="shared" si="78"/>
        <v>1.48</v>
      </c>
      <c r="V1256" s="12">
        <f t="shared" si="79"/>
        <v>0.74</v>
      </c>
      <c r="W1256" s="12">
        <f t="shared" si="80"/>
        <v>2.7027027027027026</v>
      </c>
      <c r="X1256" s="12">
        <f t="shared" si="81"/>
        <v>1.8261504747991235</v>
      </c>
      <c r="Y1256" s="32"/>
      <c r="AA1256" s="12"/>
      <c r="AD1256" s="12" t="s">
        <v>302</v>
      </c>
      <c r="AE1256" s="12" t="s">
        <v>507</v>
      </c>
      <c r="AF1256" s="12" t="s">
        <v>508</v>
      </c>
      <c r="AG1256" s="12" t="s">
        <v>509</v>
      </c>
      <c r="AH1256" s="12" t="s">
        <v>352</v>
      </c>
      <c r="AI1256" s="12" t="s">
        <v>361</v>
      </c>
      <c r="AJ1256" s="12" t="s">
        <v>344</v>
      </c>
      <c r="AK1256" s="12" t="s">
        <v>368</v>
      </c>
      <c r="AL1256" s="12" t="s">
        <v>148</v>
      </c>
      <c r="AM1256" s="12" t="s">
        <v>347</v>
      </c>
      <c r="AN1256" s="12" t="s">
        <v>510</v>
      </c>
    </row>
    <row r="1257" spans="1:40" ht="15" customHeight="1" x14ac:dyDescent="0.25">
      <c r="A1257" s="12">
        <v>132770029</v>
      </c>
      <c r="B1257" s="30" t="s">
        <v>577</v>
      </c>
      <c r="C1257" s="30" t="s">
        <v>576</v>
      </c>
      <c r="D1257" s="30"/>
      <c r="E1257" s="12" t="s">
        <v>51</v>
      </c>
      <c r="F1257" s="10" t="s">
        <v>120</v>
      </c>
      <c r="G1257" s="17" t="s">
        <v>302</v>
      </c>
      <c r="H1257" s="10" t="s">
        <v>245</v>
      </c>
      <c r="I1257" s="26" t="s">
        <v>132</v>
      </c>
      <c r="J1257" s="18" t="s">
        <v>328</v>
      </c>
      <c r="K1257" s="12" t="s">
        <v>121</v>
      </c>
      <c r="L1257" s="12">
        <v>45.401052</v>
      </c>
      <c r="M1257" s="12">
        <v>2.3971309999999999</v>
      </c>
      <c r="N1257" s="11">
        <v>41430</v>
      </c>
      <c r="O1257" s="6" t="s">
        <v>62</v>
      </c>
      <c r="P1257" s="29">
        <v>1.53</v>
      </c>
      <c r="Q1257" s="54" t="s">
        <v>161</v>
      </c>
      <c r="R1257" s="15" t="s">
        <v>11</v>
      </c>
      <c r="S1257" s="16" t="s">
        <v>601</v>
      </c>
      <c r="T1257" s="53" t="s">
        <v>161</v>
      </c>
      <c r="U1257" s="12">
        <f t="shared" si="78"/>
        <v>1.53</v>
      </c>
      <c r="V1257" s="12">
        <f t="shared" si="79"/>
        <v>0.76500000000000001</v>
      </c>
      <c r="W1257" s="12">
        <f t="shared" si="80"/>
        <v>2.6143790849673203</v>
      </c>
      <c r="X1257" s="12">
        <f t="shared" si="81"/>
        <v>1.7087444999786408</v>
      </c>
      <c r="Y1257" s="32"/>
      <c r="AA1257" s="12"/>
      <c r="AD1257" s="12" t="s">
        <v>302</v>
      </c>
      <c r="AE1257" s="12" t="s">
        <v>507</v>
      </c>
      <c r="AF1257" s="12" t="s">
        <v>508</v>
      </c>
      <c r="AG1257" s="12" t="s">
        <v>509</v>
      </c>
      <c r="AH1257" s="12" t="s">
        <v>352</v>
      </c>
      <c r="AI1257" s="12" t="s">
        <v>361</v>
      </c>
      <c r="AJ1257" s="12" t="s">
        <v>344</v>
      </c>
      <c r="AK1257" s="12" t="s">
        <v>368</v>
      </c>
      <c r="AL1257" s="12" t="s">
        <v>148</v>
      </c>
      <c r="AM1257" s="12" t="s">
        <v>347</v>
      </c>
      <c r="AN1257" s="12" t="s">
        <v>510</v>
      </c>
    </row>
    <row r="1258" spans="1:40" ht="15" customHeight="1" x14ac:dyDescent="0.25">
      <c r="A1258" s="12">
        <v>132770029</v>
      </c>
      <c r="B1258" s="30" t="s">
        <v>577</v>
      </c>
      <c r="C1258" s="30" t="s">
        <v>576</v>
      </c>
      <c r="D1258" s="30"/>
      <c r="E1258" s="12" t="s">
        <v>51</v>
      </c>
      <c r="F1258" s="10" t="s">
        <v>120</v>
      </c>
      <c r="G1258" s="17" t="s">
        <v>302</v>
      </c>
      <c r="H1258" s="10" t="s">
        <v>245</v>
      </c>
      <c r="I1258" s="26" t="s">
        <v>132</v>
      </c>
      <c r="J1258" s="18" t="s">
        <v>328</v>
      </c>
      <c r="K1258" s="12" t="s">
        <v>121</v>
      </c>
      <c r="L1258" s="12">
        <v>45.401052</v>
      </c>
      <c r="M1258" s="12">
        <v>2.3971309999999999</v>
      </c>
      <c r="N1258" s="11">
        <v>41430</v>
      </c>
      <c r="O1258" s="6" t="s">
        <v>59</v>
      </c>
      <c r="P1258" s="29">
        <v>3.85</v>
      </c>
      <c r="Q1258" s="12">
        <v>1.4418249999999999</v>
      </c>
      <c r="R1258" s="15" t="s">
        <v>11</v>
      </c>
      <c r="S1258" s="48" t="s">
        <v>161</v>
      </c>
      <c r="T1258" s="53" t="s">
        <v>161</v>
      </c>
      <c r="U1258" s="12">
        <f t="shared" si="78"/>
        <v>3.85</v>
      </c>
      <c r="V1258" s="12">
        <f t="shared" si="79"/>
        <v>1.4418249999999999</v>
      </c>
      <c r="W1258" s="12">
        <f t="shared" si="80"/>
        <v>1.8519771603990707</v>
      </c>
      <c r="X1258" s="12">
        <f t="shared" si="81"/>
        <v>0.4810330286750833</v>
      </c>
      <c r="Y1258" s="32"/>
      <c r="AA1258" s="12"/>
      <c r="AD1258" s="12" t="s">
        <v>302</v>
      </c>
      <c r="AE1258" s="12" t="s">
        <v>507</v>
      </c>
      <c r="AF1258" s="12" t="s">
        <v>508</v>
      </c>
      <c r="AG1258" s="12" t="s">
        <v>509</v>
      </c>
      <c r="AH1258" s="12" t="s">
        <v>352</v>
      </c>
      <c r="AI1258" s="12" t="s">
        <v>361</v>
      </c>
      <c r="AJ1258" s="12" t="s">
        <v>344</v>
      </c>
      <c r="AK1258" s="12" t="s">
        <v>368</v>
      </c>
      <c r="AL1258" s="12" t="s">
        <v>148</v>
      </c>
      <c r="AM1258" s="12" t="s">
        <v>347</v>
      </c>
      <c r="AN1258" s="12" t="s">
        <v>510</v>
      </c>
    </row>
    <row r="1259" spans="1:40" ht="15" customHeight="1" x14ac:dyDescent="0.25">
      <c r="A1259" s="12">
        <v>132770029</v>
      </c>
      <c r="B1259" s="30" t="s">
        <v>577</v>
      </c>
      <c r="C1259" s="30" t="s">
        <v>576</v>
      </c>
      <c r="D1259" s="30"/>
      <c r="E1259" s="12" t="s">
        <v>51</v>
      </c>
      <c r="F1259" s="10" t="s">
        <v>120</v>
      </c>
      <c r="G1259" s="17" t="s">
        <v>302</v>
      </c>
      <c r="H1259" s="10" t="s">
        <v>245</v>
      </c>
      <c r="I1259" s="26" t="s">
        <v>132</v>
      </c>
      <c r="J1259" s="18" t="s">
        <v>328</v>
      </c>
      <c r="K1259" s="12" t="s">
        <v>121</v>
      </c>
      <c r="L1259" s="12">
        <v>45.401052</v>
      </c>
      <c r="M1259" s="12">
        <v>2.3971309999999999</v>
      </c>
      <c r="N1259" s="11">
        <v>41430</v>
      </c>
      <c r="O1259" s="6" t="s">
        <v>58</v>
      </c>
      <c r="P1259" s="29">
        <v>4.21</v>
      </c>
      <c r="Q1259" s="54" t="s">
        <v>161</v>
      </c>
      <c r="R1259" s="15" t="s">
        <v>11</v>
      </c>
      <c r="S1259" s="16" t="s">
        <v>601</v>
      </c>
      <c r="T1259" s="53" t="s">
        <v>161</v>
      </c>
      <c r="U1259" s="12">
        <f t="shared" si="78"/>
        <v>4.21</v>
      </c>
      <c r="V1259" s="12">
        <f t="shared" si="79"/>
        <v>2.105</v>
      </c>
      <c r="W1259" s="12">
        <f t="shared" si="80"/>
        <v>0.95011876484560565</v>
      </c>
      <c r="X1259" s="12">
        <f t="shared" si="81"/>
        <v>0.22568141682793486</v>
      </c>
      <c r="Y1259" s="32"/>
      <c r="AA1259" s="12"/>
      <c r="AD1259" s="12" t="s">
        <v>302</v>
      </c>
      <c r="AE1259" s="12" t="s">
        <v>507</v>
      </c>
      <c r="AF1259" s="12" t="s">
        <v>508</v>
      </c>
      <c r="AG1259" s="12" t="s">
        <v>509</v>
      </c>
      <c r="AH1259" s="12" t="s">
        <v>352</v>
      </c>
      <c r="AI1259" s="12" t="s">
        <v>361</v>
      </c>
      <c r="AJ1259" s="12" t="s">
        <v>344</v>
      </c>
      <c r="AK1259" s="12" t="s">
        <v>368</v>
      </c>
      <c r="AL1259" s="12" t="s">
        <v>148</v>
      </c>
      <c r="AM1259" s="12" t="s">
        <v>347</v>
      </c>
      <c r="AN1259" s="12" t="s">
        <v>510</v>
      </c>
    </row>
    <row r="1260" spans="1:40" ht="15" customHeight="1" x14ac:dyDescent="0.25">
      <c r="A1260" s="12">
        <v>132770029</v>
      </c>
      <c r="B1260" s="30" t="s">
        <v>577</v>
      </c>
      <c r="C1260" s="30" t="s">
        <v>576</v>
      </c>
      <c r="D1260" s="30"/>
      <c r="E1260" s="12" t="s">
        <v>51</v>
      </c>
      <c r="F1260" s="10" t="s">
        <v>120</v>
      </c>
      <c r="G1260" s="17" t="s">
        <v>302</v>
      </c>
      <c r="H1260" s="10" t="s">
        <v>245</v>
      </c>
      <c r="I1260" s="26" t="s">
        <v>132</v>
      </c>
      <c r="J1260" s="18" t="s">
        <v>328</v>
      </c>
      <c r="K1260" s="12" t="s">
        <v>121</v>
      </c>
      <c r="L1260" s="12">
        <v>45.401052</v>
      </c>
      <c r="M1260" s="12">
        <v>2.3971309999999999</v>
      </c>
      <c r="N1260" s="11">
        <v>41430</v>
      </c>
      <c r="O1260" s="6" t="s">
        <v>60</v>
      </c>
      <c r="P1260" s="29">
        <v>11.9</v>
      </c>
      <c r="Q1260" s="12">
        <v>4.80403</v>
      </c>
      <c r="R1260" s="15" t="s">
        <v>11</v>
      </c>
      <c r="S1260" s="48" t="s">
        <v>161</v>
      </c>
      <c r="T1260" s="53" t="s">
        <v>161</v>
      </c>
      <c r="U1260" s="12">
        <f t="shared" si="78"/>
        <v>11.9</v>
      </c>
      <c r="V1260" s="12">
        <f t="shared" si="79"/>
        <v>4.80403</v>
      </c>
      <c r="W1260" s="12">
        <f t="shared" si="80"/>
        <v>0.51562686863982865</v>
      </c>
      <c r="X1260" s="12">
        <f t="shared" si="81"/>
        <v>4.332998896133014E-2</v>
      </c>
      <c r="Y1260" s="32"/>
      <c r="AA1260" s="12"/>
      <c r="AD1260" s="12" t="s">
        <v>302</v>
      </c>
      <c r="AE1260" s="12" t="s">
        <v>507</v>
      </c>
      <c r="AF1260" s="12" t="s">
        <v>508</v>
      </c>
      <c r="AG1260" s="12" t="s">
        <v>509</v>
      </c>
      <c r="AH1260" s="12" t="s">
        <v>352</v>
      </c>
      <c r="AI1260" s="12" t="s">
        <v>361</v>
      </c>
      <c r="AJ1260" s="12" t="s">
        <v>344</v>
      </c>
      <c r="AK1260" s="12" t="s">
        <v>368</v>
      </c>
      <c r="AL1260" s="12" t="s">
        <v>148</v>
      </c>
      <c r="AM1260" s="12" t="s">
        <v>347</v>
      </c>
      <c r="AN1260" s="12" t="s">
        <v>510</v>
      </c>
    </row>
    <row r="1261" spans="1:40" ht="15" customHeight="1" x14ac:dyDescent="0.25">
      <c r="A1261" s="12">
        <v>132770029</v>
      </c>
      <c r="B1261" s="30" t="s">
        <v>577</v>
      </c>
      <c r="C1261" s="30" t="s">
        <v>576</v>
      </c>
      <c r="D1261" s="30"/>
      <c r="E1261" s="12" t="s">
        <v>51</v>
      </c>
      <c r="F1261" s="10" t="s">
        <v>120</v>
      </c>
      <c r="G1261" s="17" t="s">
        <v>302</v>
      </c>
      <c r="H1261" s="10" t="s">
        <v>245</v>
      </c>
      <c r="I1261" s="26" t="s">
        <v>132</v>
      </c>
      <c r="J1261" s="18" t="s">
        <v>328</v>
      </c>
      <c r="K1261" s="12" t="s">
        <v>121</v>
      </c>
      <c r="L1261" s="12">
        <v>45.401052</v>
      </c>
      <c r="M1261" s="12">
        <v>2.3971309999999999</v>
      </c>
      <c r="N1261" s="11">
        <v>41430</v>
      </c>
      <c r="O1261" s="6" t="s">
        <v>12</v>
      </c>
      <c r="P1261" s="29">
        <v>11.9</v>
      </c>
      <c r="Q1261" s="12">
        <v>2.13367</v>
      </c>
      <c r="R1261" s="15" t="s">
        <v>11</v>
      </c>
      <c r="S1261" s="48" t="s">
        <v>161</v>
      </c>
      <c r="T1261" s="53" t="s">
        <v>161</v>
      </c>
      <c r="U1261" s="12">
        <f t="shared" si="78"/>
        <v>11.9</v>
      </c>
      <c r="V1261" s="12">
        <f t="shared" si="79"/>
        <v>2.13367</v>
      </c>
      <c r="W1261" s="12">
        <f t="shared" si="80"/>
        <v>2.6139210098321306</v>
      </c>
      <c r="X1261" s="12">
        <f t="shared" si="81"/>
        <v>0.21965722771698576</v>
      </c>
      <c r="Y1261" s="32"/>
      <c r="AA1261" s="12"/>
      <c r="AD1261" s="12" t="s">
        <v>302</v>
      </c>
      <c r="AE1261" s="12" t="s">
        <v>507</v>
      </c>
      <c r="AF1261" s="12" t="s">
        <v>508</v>
      </c>
      <c r="AG1261" s="12" t="s">
        <v>509</v>
      </c>
      <c r="AH1261" s="12" t="s">
        <v>352</v>
      </c>
      <c r="AI1261" s="12" t="s">
        <v>361</v>
      </c>
      <c r="AJ1261" s="12" t="s">
        <v>344</v>
      </c>
      <c r="AK1261" s="12" t="s">
        <v>368</v>
      </c>
      <c r="AL1261" s="12" t="s">
        <v>148</v>
      </c>
      <c r="AM1261" s="12" t="s">
        <v>347</v>
      </c>
      <c r="AN1261" s="12" t="s">
        <v>510</v>
      </c>
    </row>
    <row r="1262" spans="1:40" ht="15" customHeight="1" x14ac:dyDescent="0.25">
      <c r="A1262" s="12">
        <v>132770029</v>
      </c>
      <c r="B1262" s="30" t="s">
        <v>577</v>
      </c>
      <c r="C1262" s="30" t="s">
        <v>576</v>
      </c>
      <c r="D1262" s="30"/>
      <c r="E1262" s="12" t="s">
        <v>51</v>
      </c>
      <c r="F1262" s="10" t="s">
        <v>120</v>
      </c>
      <c r="G1262" s="17" t="s">
        <v>302</v>
      </c>
      <c r="H1262" s="10" t="s">
        <v>245</v>
      </c>
      <c r="I1262" s="26" t="s">
        <v>132</v>
      </c>
      <c r="J1262" s="18" t="s">
        <v>328</v>
      </c>
      <c r="K1262" s="12" t="s">
        <v>121</v>
      </c>
      <c r="L1262" s="12">
        <v>45.401052</v>
      </c>
      <c r="M1262" s="12">
        <v>2.3971309999999999</v>
      </c>
      <c r="N1262" s="11">
        <v>41430</v>
      </c>
      <c r="O1262" s="6" t="s">
        <v>22</v>
      </c>
      <c r="P1262" s="29">
        <v>12.829000000000001</v>
      </c>
      <c r="Q1262" s="54" t="s">
        <v>161</v>
      </c>
      <c r="R1262" s="15" t="s">
        <v>11</v>
      </c>
      <c r="S1262" s="16" t="s">
        <v>601</v>
      </c>
      <c r="T1262" s="53" t="s">
        <v>161</v>
      </c>
      <c r="U1262" s="12">
        <f t="shared" si="78"/>
        <v>12.829000000000001</v>
      </c>
      <c r="V1262" s="12">
        <f t="shared" si="79"/>
        <v>6.4145000000000003</v>
      </c>
      <c r="W1262" s="12">
        <f t="shared" si="80"/>
        <v>0.31179359264167122</v>
      </c>
      <c r="X1262" s="12">
        <f t="shared" si="81"/>
        <v>2.4303811103100099E-2</v>
      </c>
      <c r="Y1262" s="32"/>
      <c r="AA1262" s="12"/>
      <c r="AD1262" s="12" t="s">
        <v>302</v>
      </c>
      <c r="AE1262" s="12" t="s">
        <v>507</v>
      </c>
      <c r="AF1262" s="12" t="s">
        <v>508</v>
      </c>
      <c r="AG1262" s="12" t="s">
        <v>509</v>
      </c>
      <c r="AH1262" s="12" t="s">
        <v>352</v>
      </c>
      <c r="AI1262" s="12" t="s">
        <v>361</v>
      </c>
      <c r="AJ1262" s="12" t="s">
        <v>344</v>
      </c>
      <c r="AK1262" s="12" t="s">
        <v>368</v>
      </c>
      <c r="AL1262" s="12" t="s">
        <v>148</v>
      </c>
      <c r="AM1262" s="12" t="s">
        <v>347</v>
      </c>
      <c r="AN1262" s="12" t="s">
        <v>510</v>
      </c>
    </row>
    <row r="1263" spans="1:40" ht="15" customHeight="1" x14ac:dyDescent="0.25">
      <c r="A1263" s="12">
        <v>132770029</v>
      </c>
      <c r="B1263" s="30" t="s">
        <v>577</v>
      </c>
      <c r="C1263" s="30" t="s">
        <v>576</v>
      </c>
      <c r="D1263" s="30"/>
      <c r="E1263" s="12" t="s">
        <v>51</v>
      </c>
      <c r="F1263" s="10" t="s">
        <v>120</v>
      </c>
      <c r="G1263" s="17" t="s">
        <v>302</v>
      </c>
      <c r="H1263" s="10" t="s">
        <v>245</v>
      </c>
      <c r="I1263" s="26" t="s">
        <v>132</v>
      </c>
      <c r="J1263" s="18" t="s">
        <v>328</v>
      </c>
      <c r="K1263" s="12" t="s">
        <v>121</v>
      </c>
      <c r="L1263" s="12">
        <v>45.401052</v>
      </c>
      <c r="M1263" s="12">
        <v>2.3971309999999999</v>
      </c>
      <c r="N1263" s="11">
        <v>41430</v>
      </c>
      <c r="O1263" s="6" t="s">
        <v>21</v>
      </c>
      <c r="P1263" s="29">
        <v>19.8</v>
      </c>
      <c r="Q1263" s="12">
        <v>2.58588</v>
      </c>
      <c r="R1263" s="15" t="s">
        <v>11</v>
      </c>
      <c r="S1263" s="48" t="s">
        <v>161</v>
      </c>
      <c r="T1263" s="53" t="s">
        <v>161</v>
      </c>
      <c r="U1263" s="12">
        <f t="shared" si="78"/>
        <v>19.8</v>
      </c>
      <c r="V1263" s="12">
        <f t="shared" si="79"/>
        <v>2.58588</v>
      </c>
      <c r="W1263" s="12">
        <f t="shared" si="80"/>
        <v>2.96106851081066</v>
      </c>
      <c r="X1263" s="12">
        <f t="shared" si="81"/>
        <v>0.14954891468740705</v>
      </c>
      <c r="Y1263" s="32"/>
      <c r="AA1263" s="12"/>
      <c r="AD1263" s="12" t="s">
        <v>302</v>
      </c>
      <c r="AE1263" s="12" t="s">
        <v>507</v>
      </c>
      <c r="AF1263" s="12" t="s">
        <v>508</v>
      </c>
      <c r="AG1263" s="12" t="s">
        <v>509</v>
      </c>
      <c r="AH1263" s="12" t="s">
        <v>352</v>
      </c>
      <c r="AI1263" s="12" t="s">
        <v>361</v>
      </c>
      <c r="AJ1263" s="12" t="s">
        <v>344</v>
      </c>
      <c r="AK1263" s="12" t="s">
        <v>368</v>
      </c>
      <c r="AL1263" s="12" t="s">
        <v>148</v>
      </c>
      <c r="AM1263" s="12" t="s">
        <v>347</v>
      </c>
      <c r="AN1263" s="12" t="s">
        <v>510</v>
      </c>
    </row>
    <row r="1264" spans="1:40" ht="15" customHeight="1" x14ac:dyDescent="0.25">
      <c r="A1264" s="12">
        <v>132770029</v>
      </c>
      <c r="B1264" s="30" t="s">
        <v>577</v>
      </c>
      <c r="C1264" s="30" t="s">
        <v>576</v>
      </c>
      <c r="D1264" s="30"/>
      <c r="E1264" s="12" t="s">
        <v>51</v>
      </c>
      <c r="F1264" s="10" t="s">
        <v>120</v>
      </c>
      <c r="G1264" s="17" t="s">
        <v>302</v>
      </c>
      <c r="H1264" s="10" t="s">
        <v>245</v>
      </c>
      <c r="I1264" s="26" t="s">
        <v>132</v>
      </c>
      <c r="J1264" s="18" t="s">
        <v>328</v>
      </c>
      <c r="K1264" s="12" t="s">
        <v>121</v>
      </c>
      <c r="L1264" s="12">
        <v>45.401052</v>
      </c>
      <c r="M1264" s="12">
        <v>2.3971309999999999</v>
      </c>
      <c r="N1264" s="11">
        <v>41430</v>
      </c>
      <c r="O1264" s="6" t="s">
        <v>63</v>
      </c>
      <c r="P1264" s="29">
        <v>20.5</v>
      </c>
      <c r="Q1264" s="12">
        <v>2.5912000000000002</v>
      </c>
      <c r="R1264" s="12" t="s">
        <v>64</v>
      </c>
      <c r="S1264" s="48" t="s">
        <v>161</v>
      </c>
      <c r="T1264" s="53" t="s">
        <v>161</v>
      </c>
      <c r="U1264" s="12">
        <f t="shared" si="78"/>
        <v>20.5</v>
      </c>
      <c r="V1264" s="12">
        <f t="shared" si="79"/>
        <v>2.5912000000000002</v>
      </c>
      <c r="W1264" s="12">
        <f t="shared" si="80"/>
        <v>3.0531770627752741</v>
      </c>
      <c r="X1264" s="12">
        <f t="shared" si="81"/>
        <v>0.14893546647684264</v>
      </c>
      <c r="Y1264" s="32"/>
      <c r="AA1264" s="12"/>
      <c r="AD1264" s="12" t="s">
        <v>302</v>
      </c>
      <c r="AE1264" s="12" t="s">
        <v>507</v>
      </c>
      <c r="AF1264" s="12" t="s">
        <v>508</v>
      </c>
      <c r="AG1264" s="12" t="s">
        <v>509</v>
      </c>
      <c r="AH1264" s="12" t="s">
        <v>352</v>
      </c>
      <c r="AI1264" s="12" t="s">
        <v>361</v>
      </c>
      <c r="AJ1264" s="12" t="s">
        <v>344</v>
      </c>
      <c r="AK1264" s="12" t="s">
        <v>368</v>
      </c>
      <c r="AL1264" s="12" t="s">
        <v>148</v>
      </c>
      <c r="AM1264" s="12" t="s">
        <v>347</v>
      </c>
      <c r="AN1264" s="12" t="s">
        <v>510</v>
      </c>
    </row>
    <row r="1265" spans="1:40" ht="15" customHeight="1" x14ac:dyDescent="0.25">
      <c r="A1265" s="12">
        <v>132770029</v>
      </c>
      <c r="B1265" s="30" t="s">
        <v>577</v>
      </c>
      <c r="C1265" s="30" t="s">
        <v>576</v>
      </c>
      <c r="D1265" s="30"/>
      <c r="E1265" s="12" t="s">
        <v>51</v>
      </c>
      <c r="F1265" s="10" t="s">
        <v>120</v>
      </c>
      <c r="G1265" s="17" t="s">
        <v>302</v>
      </c>
      <c r="H1265" s="10" t="s">
        <v>245</v>
      </c>
      <c r="I1265" s="26" t="s">
        <v>132</v>
      </c>
      <c r="J1265" s="18" t="s">
        <v>328</v>
      </c>
      <c r="K1265" s="12" t="s">
        <v>121</v>
      </c>
      <c r="L1265" s="12">
        <v>45.401052</v>
      </c>
      <c r="M1265" s="12">
        <v>2.3971309999999999</v>
      </c>
      <c r="N1265" s="11">
        <v>41430</v>
      </c>
      <c r="O1265" s="6" t="s">
        <v>54</v>
      </c>
      <c r="P1265" s="29">
        <v>40.549999999999997</v>
      </c>
      <c r="Q1265" s="12">
        <v>14.354699999999999</v>
      </c>
      <c r="R1265" s="15" t="s">
        <v>11</v>
      </c>
      <c r="S1265" s="48" t="s">
        <v>161</v>
      </c>
      <c r="T1265" s="53" t="s">
        <v>161</v>
      </c>
      <c r="U1265" s="12">
        <f t="shared" si="78"/>
        <v>40.549999999999997</v>
      </c>
      <c r="V1265" s="12">
        <f t="shared" si="79"/>
        <v>14.354699999999999</v>
      </c>
      <c r="W1265" s="12">
        <f t="shared" si="80"/>
        <v>0.19678981497782239</v>
      </c>
      <c r="X1265" s="12">
        <f t="shared" si="81"/>
        <v>4.8530163989598616E-3</v>
      </c>
      <c r="Y1265" s="32"/>
      <c r="AA1265" s="12"/>
      <c r="AD1265" s="12" t="s">
        <v>302</v>
      </c>
      <c r="AE1265" s="12" t="s">
        <v>507</v>
      </c>
      <c r="AF1265" s="12" t="s">
        <v>508</v>
      </c>
      <c r="AG1265" s="12" t="s">
        <v>509</v>
      </c>
      <c r="AH1265" s="12" t="s">
        <v>352</v>
      </c>
      <c r="AI1265" s="12" t="s">
        <v>361</v>
      </c>
      <c r="AJ1265" s="12" t="s">
        <v>344</v>
      </c>
      <c r="AK1265" s="12" t="s">
        <v>368</v>
      </c>
      <c r="AL1265" s="12" t="s">
        <v>148</v>
      </c>
      <c r="AM1265" s="12" t="s">
        <v>347</v>
      </c>
      <c r="AN1265" s="12" t="s">
        <v>510</v>
      </c>
    </row>
    <row r="1266" spans="1:40" ht="15" customHeight="1" x14ac:dyDescent="0.25">
      <c r="A1266" s="12">
        <v>132770029</v>
      </c>
      <c r="B1266" s="30" t="s">
        <v>577</v>
      </c>
      <c r="C1266" s="30" t="s">
        <v>576</v>
      </c>
      <c r="D1266" s="30"/>
      <c r="E1266" s="12" t="s">
        <v>51</v>
      </c>
      <c r="F1266" s="10" t="s">
        <v>120</v>
      </c>
      <c r="G1266" s="17" t="s">
        <v>302</v>
      </c>
      <c r="H1266" s="10" t="s">
        <v>245</v>
      </c>
      <c r="I1266" s="26" t="s">
        <v>132</v>
      </c>
      <c r="J1266" s="18" t="s">
        <v>328</v>
      </c>
      <c r="K1266" s="12" t="s">
        <v>121</v>
      </c>
      <c r="L1266" s="12">
        <v>45.401052</v>
      </c>
      <c r="M1266" s="12">
        <v>2.3971309999999999</v>
      </c>
      <c r="N1266" s="11">
        <v>41430</v>
      </c>
      <c r="O1266" s="6" t="s">
        <v>16</v>
      </c>
      <c r="P1266" s="29">
        <v>65.3</v>
      </c>
      <c r="Q1266" s="12">
        <v>8.2408599999999996</v>
      </c>
      <c r="R1266" s="15" t="s">
        <v>11</v>
      </c>
      <c r="S1266" s="48" t="s">
        <v>161</v>
      </c>
      <c r="T1266" s="53" t="s">
        <v>606</v>
      </c>
      <c r="U1266" s="12">
        <f t="shared" si="78"/>
        <v>65.3</v>
      </c>
      <c r="V1266" s="12">
        <f t="shared" si="79"/>
        <v>8.2408599999999996</v>
      </c>
      <c r="W1266" s="12">
        <f t="shared" si="80"/>
        <v>0.96154166791010043</v>
      </c>
      <c r="X1266" s="12">
        <f t="shared" si="81"/>
        <v>1.4724987257428797E-2</v>
      </c>
      <c r="Y1266" s="32"/>
      <c r="AA1266" s="12"/>
      <c r="AD1266" s="12" t="s">
        <v>302</v>
      </c>
      <c r="AE1266" s="12" t="s">
        <v>507</v>
      </c>
      <c r="AF1266" s="12" t="s">
        <v>508</v>
      </c>
      <c r="AG1266" s="12" t="s">
        <v>509</v>
      </c>
      <c r="AH1266" s="12" t="s">
        <v>352</v>
      </c>
      <c r="AI1266" s="12" t="s">
        <v>361</v>
      </c>
      <c r="AJ1266" s="12" t="s">
        <v>344</v>
      </c>
      <c r="AK1266" s="12" t="s">
        <v>368</v>
      </c>
      <c r="AL1266" s="12" t="s">
        <v>148</v>
      </c>
      <c r="AM1266" s="12" t="s">
        <v>347</v>
      </c>
      <c r="AN1266" s="12" t="s">
        <v>510</v>
      </c>
    </row>
    <row r="1267" spans="1:40" ht="15" customHeight="1" x14ac:dyDescent="0.25">
      <c r="A1267" s="12">
        <v>132770029</v>
      </c>
      <c r="B1267" s="30" t="s">
        <v>577</v>
      </c>
      <c r="C1267" s="30" t="s">
        <v>576</v>
      </c>
      <c r="D1267" s="30"/>
      <c r="E1267" s="12" t="s">
        <v>51</v>
      </c>
      <c r="F1267" s="10" t="s">
        <v>120</v>
      </c>
      <c r="G1267" s="17" t="s">
        <v>302</v>
      </c>
      <c r="H1267" s="10" t="s">
        <v>245</v>
      </c>
      <c r="I1267" s="26" t="s">
        <v>132</v>
      </c>
      <c r="J1267" s="18" t="s">
        <v>328</v>
      </c>
      <c r="K1267" s="12" t="s">
        <v>121</v>
      </c>
      <c r="L1267" s="12">
        <v>45.401052</v>
      </c>
      <c r="M1267" s="12">
        <v>2.3971309999999999</v>
      </c>
      <c r="N1267" s="11">
        <v>41430</v>
      </c>
      <c r="O1267" s="6" t="s">
        <v>19</v>
      </c>
      <c r="P1267" s="29">
        <v>66.5</v>
      </c>
      <c r="Q1267" s="12">
        <v>12.2227</v>
      </c>
      <c r="R1267" s="15" t="s">
        <v>11</v>
      </c>
      <c r="S1267" s="48" t="s">
        <v>161</v>
      </c>
      <c r="T1267" s="53" t="s">
        <v>161</v>
      </c>
      <c r="U1267" s="12">
        <f t="shared" si="78"/>
        <v>66.5</v>
      </c>
      <c r="V1267" s="12">
        <f t="shared" si="79"/>
        <v>12.2227</v>
      </c>
      <c r="W1267" s="12">
        <f t="shared" si="80"/>
        <v>0.4451304874651566</v>
      </c>
      <c r="X1267" s="12">
        <f t="shared" si="81"/>
        <v>6.6936915408294228E-3</v>
      </c>
      <c r="Y1267" s="32"/>
      <c r="AA1267" s="12"/>
      <c r="AD1267" s="12" t="s">
        <v>302</v>
      </c>
      <c r="AE1267" s="12" t="s">
        <v>507</v>
      </c>
      <c r="AF1267" s="12" t="s">
        <v>508</v>
      </c>
      <c r="AG1267" s="12" t="s">
        <v>509</v>
      </c>
      <c r="AH1267" s="12" t="s">
        <v>352</v>
      </c>
      <c r="AI1267" s="12" t="s">
        <v>361</v>
      </c>
      <c r="AJ1267" s="12" t="s">
        <v>344</v>
      </c>
      <c r="AK1267" s="12" t="s">
        <v>368</v>
      </c>
      <c r="AL1267" s="12" t="s">
        <v>148</v>
      </c>
      <c r="AM1267" s="12" t="s">
        <v>347</v>
      </c>
      <c r="AN1267" s="12" t="s">
        <v>510</v>
      </c>
    </row>
    <row r="1268" spans="1:40" ht="15" customHeight="1" x14ac:dyDescent="0.25">
      <c r="A1268" s="12">
        <v>132770029</v>
      </c>
      <c r="B1268" s="30" t="s">
        <v>577</v>
      </c>
      <c r="C1268" s="30" t="s">
        <v>576</v>
      </c>
      <c r="D1268" s="30"/>
      <c r="E1268" s="12" t="s">
        <v>51</v>
      </c>
      <c r="F1268" s="10" t="s">
        <v>120</v>
      </c>
      <c r="G1268" s="17" t="s">
        <v>302</v>
      </c>
      <c r="H1268" s="10" t="s">
        <v>245</v>
      </c>
      <c r="I1268" s="26" t="s">
        <v>132</v>
      </c>
      <c r="J1268" s="18" t="s">
        <v>328</v>
      </c>
      <c r="K1268" s="12" t="s">
        <v>121</v>
      </c>
      <c r="L1268" s="12">
        <v>45.401052</v>
      </c>
      <c r="M1268" s="12">
        <v>2.3971309999999999</v>
      </c>
      <c r="N1268" s="11">
        <v>41430</v>
      </c>
      <c r="O1268" s="6" t="s">
        <v>13</v>
      </c>
      <c r="P1268" s="29">
        <v>70.3</v>
      </c>
      <c r="Q1268" s="12">
        <v>26.158629999999999</v>
      </c>
      <c r="R1268" s="15" t="s">
        <v>11</v>
      </c>
      <c r="S1268" s="48" t="s">
        <v>161</v>
      </c>
      <c r="T1268" s="53" t="s">
        <v>605</v>
      </c>
      <c r="U1268" s="12">
        <f t="shared" si="78"/>
        <v>70.3</v>
      </c>
      <c r="V1268" s="12">
        <f t="shared" si="79"/>
        <v>26.158629999999999</v>
      </c>
      <c r="W1268" s="12">
        <f t="shared" si="80"/>
        <v>0.10273663453781054</v>
      </c>
      <c r="X1268" s="12">
        <f t="shared" si="81"/>
        <v>1.4614030517469494E-3</v>
      </c>
      <c r="Y1268" s="32"/>
      <c r="AA1268" s="12"/>
      <c r="AD1268" s="12" t="s">
        <v>302</v>
      </c>
      <c r="AE1268" s="12" t="s">
        <v>507</v>
      </c>
      <c r="AF1268" s="12" t="s">
        <v>508</v>
      </c>
      <c r="AG1268" s="12" t="s">
        <v>509</v>
      </c>
      <c r="AH1268" s="12" t="s">
        <v>352</v>
      </c>
      <c r="AI1268" s="12" t="s">
        <v>361</v>
      </c>
      <c r="AJ1268" s="12" t="s">
        <v>344</v>
      </c>
      <c r="AK1268" s="12" t="s">
        <v>368</v>
      </c>
      <c r="AL1268" s="12" t="s">
        <v>148</v>
      </c>
      <c r="AM1268" s="12" t="s">
        <v>347</v>
      </c>
      <c r="AN1268" s="12" t="s">
        <v>510</v>
      </c>
    </row>
    <row r="1269" spans="1:40" ht="15" customHeight="1" x14ac:dyDescent="0.25">
      <c r="A1269" s="12">
        <v>132770029</v>
      </c>
      <c r="B1269" s="30" t="s">
        <v>577</v>
      </c>
      <c r="C1269" s="30" t="s">
        <v>576</v>
      </c>
      <c r="D1269" s="30"/>
      <c r="E1269" s="12" t="s">
        <v>51</v>
      </c>
      <c r="F1269" s="10" t="s">
        <v>120</v>
      </c>
      <c r="G1269" s="17" t="s">
        <v>302</v>
      </c>
      <c r="H1269" s="10" t="s">
        <v>245</v>
      </c>
      <c r="I1269" s="26" t="s">
        <v>132</v>
      </c>
      <c r="J1269" s="18" t="s">
        <v>328</v>
      </c>
      <c r="K1269" s="12" t="s">
        <v>121</v>
      </c>
      <c r="L1269" s="12">
        <v>45.401052</v>
      </c>
      <c r="M1269" s="12">
        <v>2.3971309999999999</v>
      </c>
      <c r="N1269" s="11">
        <v>41430</v>
      </c>
      <c r="O1269" s="6" t="s">
        <v>20</v>
      </c>
      <c r="P1269" s="29">
        <v>72</v>
      </c>
      <c r="Q1269" s="12">
        <v>13.219200000000001</v>
      </c>
      <c r="R1269" s="15" t="s">
        <v>11</v>
      </c>
      <c r="S1269" s="48" t="s">
        <v>161</v>
      </c>
      <c r="T1269" s="53" t="s">
        <v>161</v>
      </c>
      <c r="U1269" s="12">
        <f t="shared" si="78"/>
        <v>72</v>
      </c>
      <c r="V1269" s="12">
        <f t="shared" si="79"/>
        <v>13.219200000000001</v>
      </c>
      <c r="W1269" s="12">
        <f t="shared" si="80"/>
        <v>0.41202365450873857</v>
      </c>
      <c r="X1269" s="12">
        <f t="shared" si="81"/>
        <v>5.7225507570658135E-3</v>
      </c>
      <c r="Y1269" s="32"/>
      <c r="AA1269" s="12"/>
      <c r="AD1269" s="12" t="s">
        <v>302</v>
      </c>
      <c r="AE1269" s="12" t="s">
        <v>507</v>
      </c>
      <c r="AF1269" s="12" t="s">
        <v>508</v>
      </c>
      <c r="AG1269" s="12" t="s">
        <v>509</v>
      </c>
      <c r="AH1269" s="12" t="s">
        <v>352</v>
      </c>
      <c r="AI1269" s="12" t="s">
        <v>361</v>
      </c>
      <c r="AJ1269" s="12" t="s">
        <v>344</v>
      </c>
      <c r="AK1269" s="12" t="s">
        <v>368</v>
      </c>
      <c r="AL1269" s="12" t="s">
        <v>148</v>
      </c>
      <c r="AM1269" s="12" t="s">
        <v>347</v>
      </c>
      <c r="AN1269" s="12" t="s">
        <v>510</v>
      </c>
    </row>
    <row r="1270" spans="1:40" ht="15" customHeight="1" x14ac:dyDescent="0.25">
      <c r="A1270" s="12">
        <v>132770029</v>
      </c>
      <c r="B1270" s="30" t="s">
        <v>577</v>
      </c>
      <c r="C1270" s="30" t="s">
        <v>576</v>
      </c>
      <c r="D1270" s="30"/>
      <c r="E1270" s="12" t="s">
        <v>51</v>
      </c>
      <c r="F1270" s="10" t="s">
        <v>120</v>
      </c>
      <c r="G1270" s="17" t="s">
        <v>302</v>
      </c>
      <c r="H1270" s="10" t="s">
        <v>245</v>
      </c>
      <c r="I1270" s="26" t="s">
        <v>132</v>
      </c>
      <c r="J1270" s="18" t="s">
        <v>328</v>
      </c>
      <c r="K1270" s="12" t="s">
        <v>121</v>
      </c>
      <c r="L1270" s="12">
        <v>45.401052</v>
      </c>
      <c r="M1270" s="12">
        <v>2.3971309999999999</v>
      </c>
      <c r="N1270" s="11">
        <v>41430</v>
      </c>
      <c r="O1270" s="6" t="s">
        <v>18</v>
      </c>
      <c r="P1270" s="29">
        <v>72.900000000000006</v>
      </c>
      <c r="Q1270" s="12">
        <v>9.5571900000000003</v>
      </c>
      <c r="R1270" s="15" t="s">
        <v>11</v>
      </c>
      <c r="S1270" s="48" t="s">
        <v>161</v>
      </c>
      <c r="T1270" s="53" t="s">
        <v>161</v>
      </c>
      <c r="U1270" s="12">
        <f t="shared" si="78"/>
        <v>72.900000000000006</v>
      </c>
      <c r="V1270" s="12">
        <f t="shared" si="79"/>
        <v>9.5571900000000003</v>
      </c>
      <c r="W1270" s="12">
        <f t="shared" si="80"/>
        <v>0.79811796823501502</v>
      </c>
      <c r="X1270" s="12">
        <f t="shared" si="81"/>
        <v>1.0948120277572221E-2</v>
      </c>
      <c r="Y1270" s="32"/>
      <c r="AA1270" s="12"/>
      <c r="AD1270" s="12" t="s">
        <v>302</v>
      </c>
      <c r="AE1270" s="12" t="s">
        <v>507</v>
      </c>
      <c r="AF1270" s="12" t="s">
        <v>508</v>
      </c>
      <c r="AG1270" s="12" t="s">
        <v>509</v>
      </c>
      <c r="AH1270" s="12" t="s">
        <v>352</v>
      </c>
      <c r="AI1270" s="12" t="s">
        <v>361</v>
      </c>
      <c r="AJ1270" s="12" t="s">
        <v>344</v>
      </c>
      <c r="AK1270" s="12" t="s">
        <v>368</v>
      </c>
      <c r="AL1270" s="12" t="s">
        <v>148</v>
      </c>
      <c r="AM1270" s="12" t="s">
        <v>347</v>
      </c>
      <c r="AN1270" s="12" t="s">
        <v>510</v>
      </c>
    </row>
    <row r="1271" spans="1:40" ht="15" customHeight="1" x14ac:dyDescent="0.25">
      <c r="A1271" s="12">
        <v>132770029</v>
      </c>
      <c r="B1271" s="30" t="s">
        <v>577</v>
      </c>
      <c r="C1271" s="30" t="s">
        <v>576</v>
      </c>
      <c r="D1271" s="30"/>
      <c r="E1271" s="12" t="s">
        <v>51</v>
      </c>
      <c r="F1271" s="10" t="s">
        <v>120</v>
      </c>
      <c r="G1271" s="17" t="s">
        <v>302</v>
      </c>
      <c r="H1271" s="10" t="s">
        <v>245</v>
      </c>
      <c r="I1271" s="26" t="s">
        <v>132</v>
      </c>
      <c r="J1271" s="18" t="s">
        <v>328</v>
      </c>
      <c r="K1271" s="12" t="s">
        <v>121</v>
      </c>
      <c r="L1271" s="12">
        <v>45.401052</v>
      </c>
      <c r="M1271" s="12">
        <v>2.3971309999999999</v>
      </c>
      <c r="N1271" s="11">
        <v>41430</v>
      </c>
      <c r="O1271" s="6" t="s">
        <v>15</v>
      </c>
      <c r="P1271" s="29">
        <v>78.3</v>
      </c>
      <c r="Q1271" s="12">
        <v>9.8658000000000001</v>
      </c>
      <c r="R1271" s="15" t="s">
        <v>11</v>
      </c>
      <c r="S1271" s="48" t="s">
        <v>161</v>
      </c>
      <c r="T1271" s="53" t="s">
        <v>161</v>
      </c>
      <c r="U1271" s="12">
        <f t="shared" si="78"/>
        <v>78.3</v>
      </c>
      <c r="V1271" s="12">
        <f t="shared" si="79"/>
        <v>9.8658000000000001</v>
      </c>
      <c r="W1271" s="12">
        <f t="shared" si="80"/>
        <v>0.80444646521396501</v>
      </c>
      <c r="X1271" s="12">
        <f t="shared" si="81"/>
        <v>1.0273901216014878E-2</v>
      </c>
      <c r="Y1271" s="32"/>
      <c r="AA1271" s="12"/>
      <c r="AD1271" s="12" t="s">
        <v>302</v>
      </c>
      <c r="AE1271" s="12" t="s">
        <v>507</v>
      </c>
      <c r="AF1271" s="12" t="s">
        <v>508</v>
      </c>
      <c r="AG1271" s="12" t="s">
        <v>509</v>
      </c>
      <c r="AH1271" s="12" t="s">
        <v>352</v>
      </c>
      <c r="AI1271" s="12" t="s">
        <v>361</v>
      </c>
      <c r="AJ1271" s="12" t="s">
        <v>344</v>
      </c>
      <c r="AK1271" s="12" t="s">
        <v>368</v>
      </c>
      <c r="AL1271" s="12" t="s">
        <v>148</v>
      </c>
      <c r="AM1271" s="12" t="s">
        <v>347</v>
      </c>
      <c r="AN1271" s="12" t="s">
        <v>510</v>
      </c>
    </row>
    <row r="1272" spans="1:40" ht="15" customHeight="1" x14ac:dyDescent="0.25">
      <c r="A1272" s="12">
        <v>132770029</v>
      </c>
      <c r="B1272" s="30" t="s">
        <v>577</v>
      </c>
      <c r="C1272" s="30" t="s">
        <v>576</v>
      </c>
      <c r="D1272" s="30"/>
      <c r="E1272" s="12" t="s">
        <v>51</v>
      </c>
      <c r="F1272" s="10" t="s">
        <v>120</v>
      </c>
      <c r="G1272" s="17" t="s">
        <v>302</v>
      </c>
      <c r="H1272" s="10" t="s">
        <v>245</v>
      </c>
      <c r="I1272" s="26" t="s">
        <v>132</v>
      </c>
      <c r="J1272" s="18" t="s">
        <v>328</v>
      </c>
      <c r="K1272" s="12" t="s">
        <v>121</v>
      </c>
      <c r="L1272" s="12">
        <v>45.401052</v>
      </c>
      <c r="M1272" s="12">
        <v>2.3971309999999999</v>
      </c>
      <c r="N1272" s="11">
        <v>41430</v>
      </c>
      <c r="O1272" s="6" t="s">
        <v>14</v>
      </c>
      <c r="P1272" s="29">
        <v>110</v>
      </c>
      <c r="Q1272" s="12">
        <v>36.146000000000001</v>
      </c>
      <c r="R1272" s="15" t="s">
        <v>11</v>
      </c>
      <c r="S1272" s="48" t="s">
        <v>161</v>
      </c>
      <c r="T1272" s="53" t="s">
        <v>161</v>
      </c>
      <c r="U1272" s="12">
        <f t="shared" si="78"/>
        <v>110</v>
      </c>
      <c r="V1272" s="12">
        <f t="shared" si="79"/>
        <v>36.146000000000001</v>
      </c>
      <c r="W1272" s="12">
        <f t="shared" si="80"/>
        <v>8.4192265633737579E-2</v>
      </c>
      <c r="X1272" s="12">
        <f t="shared" si="81"/>
        <v>7.6538423303397799E-4</v>
      </c>
      <c r="Y1272" s="32"/>
      <c r="AA1272" s="12"/>
      <c r="AD1272" s="12" t="s">
        <v>302</v>
      </c>
      <c r="AE1272" s="12" t="s">
        <v>507</v>
      </c>
      <c r="AF1272" s="12" t="s">
        <v>508</v>
      </c>
      <c r="AG1272" s="12" t="s">
        <v>509</v>
      </c>
      <c r="AH1272" s="12" t="s">
        <v>352</v>
      </c>
      <c r="AI1272" s="12" t="s">
        <v>361</v>
      </c>
      <c r="AJ1272" s="12" t="s">
        <v>344</v>
      </c>
      <c r="AK1272" s="12" t="s">
        <v>368</v>
      </c>
      <c r="AL1272" s="12" t="s">
        <v>148</v>
      </c>
      <c r="AM1272" s="12" t="s">
        <v>347</v>
      </c>
      <c r="AN1272" s="12" t="s">
        <v>510</v>
      </c>
    </row>
    <row r="1273" spans="1:40" ht="15" customHeight="1" x14ac:dyDescent="0.25">
      <c r="A1273" s="12">
        <v>132770029</v>
      </c>
      <c r="B1273" s="30" t="s">
        <v>577</v>
      </c>
      <c r="C1273" s="30" t="s">
        <v>576</v>
      </c>
      <c r="D1273" s="30"/>
      <c r="E1273" s="12" t="s">
        <v>51</v>
      </c>
      <c r="F1273" s="10" t="s">
        <v>120</v>
      </c>
      <c r="G1273" s="17" t="s">
        <v>302</v>
      </c>
      <c r="H1273" s="10" t="s">
        <v>245</v>
      </c>
      <c r="I1273" s="26" t="s">
        <v>132</v>
      </c>
      <c r="J1273" s="18" t="s">
        <v>328</v>
      </c>
      <c r="K1273" s="12" t="s">
        <v>121</v>
      </c>
      <c r="L1273" s="12">
        <v>45.401052</v>
      </c>
      <c r="M1273" s="12">
        <v>2.3971309999999999</v>
      </c>
      <c r="N1273" s="11">
        <v>41430</v>
      </c>
      <c r="O1273" s="6" t="s">
        <v>65</v>
      </c>
      <c r="P1273" s="29">
        <v>118</v>
      </c>
      <c r="Q1273" s="54" t="s">
        <v>161</v>
      </c>
      <c r="R1273" s="15" t="s">
        <v>11</v>
      </c>
      <c r="S1273" s="16" t="s">
        <v>601</v>
      </c>
      <c r="T1273" s="53" t="s">
        <v>161</v>
      </c>
      <c r="U1273" s="12">
        <f t="shared" si="78"/>
        <v>118</v>
      </c>
      <c r="V1273" s="12">
        <f t="shared" si="79"/>
        <v>59</v>
      </c>
      <c r="W1273" s="12">
        <f t="shared" si="80"/>
        <v>3.3898305084745763E-2</v>
      </c>
      <c r="X1273" s="12">
        <f t="shared" si="81"/>
        <v>2.8727377190462512E-4</v>
      </c>
      <c r="Y1273" s="32"/>
      <c r="AA1273" s="12"/>
      <c r="AD1273" s="12" t="s">
        <v>302</v>
      </c>
      <c r="AE1273" s="12" t="s">
        <v>507</v>
      </c>
      <c r="AF1273" s="12" t="s">
        <v>508</v>
      </c>
      <c r="AG1273" s="12" t="s">
        <v>509</v>
      </c>
      <c r="AH1273" s="12" t="s">
        <v>352</v>
      </c>
      <c r="AI1273" s="12" t="s">
        <v>361</v>
      </c>
      <c r="AJ1273" s="12" t="s">
        <v>344</v>
      </c>
      <c r="AK1273" s="12" t="s">
        <v>368</v>
      </c>
      <c r="AL1273" s="12" t="s">
        <v>148</v>
      </c>
      <c r="AM1273" s="12" t="s">
        <v>347</v>
      </c>
      <c r="AN1273" s="12" t="s">
        <v>510</v>
      </c>
    </row>
    <row r="1274" spans="1:40" ht="15" customHeight="1" x14ac:dyDescent="0.25">
      <c r="A1274" s="12">
        <v>132770029</v>
      </c>
      <c r="B1274" s="30" t="s">
        <v>577</v>
      </c>
      <c r="C1274" s="30" t="s">
        <v>576</v>
      </c>
      <c r="D1274" s="30"/>
      <c r="E1274" s="12" t="s">
        <v>51</v>
      </c>
      <c r="F1274" s="10" t="s">
        <v>120</v>
      </c>
      <c r="G1274" s="17" t="s">
        <v>302</v>
      </c>
      <c r="H1274" s="10" t="s">
        <v>245</v>
      </c>
      <c r="I1274" s="26" t="s">
        <v>132</v>
      </c>
      <c r="J1274" s="18" t="s">
        <v>328</v>
      </c>
      <c r="K1274" s="12" t="s">
        <v>121</v>
      </c>
      <c r="L1274" s="12">
        <v>45.401052</v>
      </c>
      <c r="M1274" s="12">
        <v>2.3971309999999999</v>
      </c>
      <c r="N1274" s="11">
        <v>41430</v>
      </c>
      <c r="O1274" s="6" t="s">
        <v>17</v>
      </c>
      <c r="P1274" s="29">
        <v>130</v>
      </c>
      <c r="Q1274" s="12">
        <v>17.056000000000001</v>
      </c>
      <c r="R1274" s="15" t="s">
        <v>11</v>
      </c>
      <c r="S1274" s="48" t="s">
        <v>161</v>
      </c>
      <c r="T1274" s="53" t="s">
        <v>161</v>
      </c>
      <c r="U1274" s="12">
        <f t="shared" si="78"/>
        <v>130</v>
      </c>
      <c r="V1274" s="12">
        <f t="shared" si="79"/>
        <v>17.056000000000001</v>
      </c>
      <c r="W1274" s="12">
        <f t="shared" si="80"/>
        <v>0.44687800302018021</v>
      </c>
      <c r="X1274" s="12">
        <f t="shared" si="81"/>
        <v>3.4375231001552327E-3</v>
      </c>
      <c r="Y1274" s="32"/>
      <c r="AA1274" s="12"/>
      <c r="AD1274" s="12" t="s">
        <v>302</v>
      </c>
      <c r="AE1274" s="12" t="s">
        <v>507</v>
      </c>
      <c r="AF1274" s="12" t="s">
        <v>508</v>
      </c>
      <c r="AG1274" s="12" t="s">
        <v>509</v>
      </c>
      <c r="AH1274" s="12" t="s">
        <v>352</v>
      </c>
      <c r="AI1274" s="12" t="s">
        <v>361</v>
      </c>
      <c r="AJ1274" s="12" t="s">
        <v>344</v>
      </c>
      <c r="AK1274" s="12" t="s">
        <v>368</v>
      </c>
      <c r="AL1274" s="12" t="s">
        <v>148</v>
      </c>
      <c r="AM1274" s="12" t="s">
        <v>347</v>
      </c>
      <c r="AN1274" s="12" t="s">
        <v>510</v>
      </c>
    </row>
    <row r="1275" spans="1:40" ht="15" customHeight="1" x14ac:dyDescent="0.25">
      <c r="A1275" s="12">
        <v>132770029</v>
      </c>
      <c r="B1275" s="30" t="s">
        <v>577</v>
      </c>
      <c r="C1275" s="30" t="s">
        <v>576</v>
      </c>
      <c r="D1275" s="30"/>
      <c r="E1275" s="12" t="s">
        <v>51</v>
      </c>
      <c r="F1275" s="10" t="s">
        <v>120</v>
      </c>
      <c r="G1275" s="17" t="s">
        <v>302</v>
      </c>
      <c r="H1275" s="10" t="s">
        <v>245</v>
      </c>
      <c r="I1275" s="26" t="s">
        <v>132</v>
      </c>
      <c r="J1275" s="18" t="s">
        <v>328</v>
      </c>
      <c r="K1275" s="12" t="s">
        <v>121</v>
      </c>
      <c r="L1275" s="12">
        <v>45.401052</v>
      </c>
      <c r="M1275" s="12">
        <v>2.3971309999999999</v>
      </c>
      <c r="N1275" s="11">
        <v>41430</v>
      </c>
      <c r="O1275" s="6" t="s">
        <v>10</v>
      </c>
      <c r="P1275" s="29">
        <v>635</v>
      </c>
      <c r="Q1275" s="12">
        <v>80.263999999999996</v>
      </c>
      <c r="R1275" s="15" t="s">
        <v>11</v>
      </c>
      <c r="S1275" s="48" t="s">
        <v>161</v>
      </c>
      <c r="T1275" s="53" t="s">
        <v>161</v>
      </c>
      <c r="U1275" s="12">
        <f t="shared" si="78"/>
        <v>635</v>
      </c>
      <c r="V1275" s="12">
        <f t="shared" si="79"/>
        <v>80.263999999999996</v>
      </c>
      <c r="W1275" s="12">
        <f t="shared" si="80"/>
        <v>9.8567133522666356E-2</v>
      </c>
      <c r="X1275" s="12">
        <f t="shared" si="81"/>
        <v>1.552238323191596E-4</v>
      </c>
      <c r="Y1275" s="32"/>
      <c r="AA1275" s="12"/>
      <c r="AD1275" s="12" t="s">
        <v>302</v>
      </c>
      <c r="AE1275" s="12" t="s">
        <v>507</v>
      </c>
      <c r="AF1275" s="12" t="s">
        <v>508</v>
      </c>
      <c r="AG1275" s="12" t="s">
        <v>509</v>
      </c>
      <c r="AH1275" s="12" t="s">
        <v>352</v>
      </c>
      <c r="AI1275" s="12" t="s">
        <v>361</v>
      </c>
      <c r="AJ1275" s="12" t="s">
        <v>344</v>
      </c>
      <c r="AK1275" s="12" t="s">
        <v>368</v>
      </c>
      <c r="AL1275" s="12" t="s">
        <v>148</v>
      </c>
      <c r="AM1275" s="12" t="s">
        <v>347</v>
      </c>
      <c r="AN1275" s="12" t="s">
        <v>510</v>
      </c>
    </row>
    <row r="1276" spans="1:40" ht="15" customHeight="1" x14ac:dyDescent="0.25">
      <c r="A1276" s="12">
        <v>132770030</v>
      </c>
      <c r="B1276" s="30" t="s">
        <v>577</v>
      </c>
      <c r="C1276" s="30" t="s">
        <v>576</v>
      </c>
      <c r="D1276" s="30"/>
      <c r="E1276" s="12" t="s">
        <v>51</v>
      </c>
      <c r="F1276" s="10" t="s">
        <v>122</v>
      </c>
      <c r="G1276" s="17" t="s">
        <v>303</v>
      </c>
      <c r="H1276" s="10" t="s">
        <v>245</v>
      </c>
      <c r="I1276" s="26" t="s">
        <v>132</v>
      </c>
      <c r="J1276" s="18" t="s">
        <v>328</v>
      </c>
      <c r="K1276" s="12" t="s">
        <v>121</v>
      </c>
      <c r="L1276" s="12">
        <v>45.401052</v>
      </c>
      <c r="M1276" s="12">
        <v>2.3971309999999999</v>
      </c>
      <c r="N1276" s="11">
        <v>41430</v>
      </c>
      <c r="O1276" s="6" t="s">
        <v>61</v>
      </c>
      <c r="P1276" s="29">
        <v>0.63</v>
      </c>
      <c r="Q1276" s="54" t="s">
        <v>161</v>
      </c>
      <c r="R1276" s="15" t="s">
        <v>11</v>
      </c>
      <c r="S1276" s="16" t="s">
        <v>601</v>
      </c>
      <c r="T1276" s="53" t="s">
        <v>161</v>
      </c>
      <c r="U1276" s="12">
        <f t="shared" si="78"/>
        <v>0.63</v>
      </c>
      <c r="V1276" s="12">
        <f t="shared" si="79"/>
        <v>0.315</v>
      </c>
      <c r="W1276" s="12">
        <f t="shared" si="80"/>
        <v>6.3492063492063489</v>
      </c>
      <c r="X1276" s="12">
        <f t="shared" si="81"/>
        <v>10.078105316200553</v>
      </c>
      <c r="Y1276" s="32"/>
      <c r="AA1276" s="12"/>
      <c r="AD1276" s="12" t="s">
        <v>303</v>
      </c>
      <c r="AE1276" s="12" t="s">
        <v>507</v>
      </c>
      <c r="AF1276" s="12" t="s">
        <v>508</v>
      </c>
      <c r="AG1276" s="12" t="s">
        <v>509</v>
      </c>
      <c r="AH1276" s="12" t="s">
        <v>352</v>
      </c>
      <c r="AI1276" s="12" t="s">
        <v>361</v>
      </c>
      <c r="AJ1276" s="12" t="s">
        <v>344</v>
      </c>
      <c r="AK1276" s="12" t="s">
        <v>368</v>
      </c>
      <c r="AL1276" s="12" t="s">
        <v>148</v>
      </c>
      <c r="AM1276" s="12" t="s">
        <v>347</v>
      </c>
      <c r="AN1276" s="12" t="s">
        <v>510</v>
      </c>
    </row>
    <row r="1277" spans="1:40" ht="15" customHeight="1" x14ac:dyDescent="0.25">
      <c r="A1277" s="12">
        <v>132770030</v>
      </c>
      <c r="B1277" s="30" t="s">
        <v>577</v>
      </c>
      <c r="C1277" s="30" t="s">
        <v>576</v>
      </c>
      <c r="D1277" s="30"/>
      <c r="E1277" s="12" t="s">
        <v>51</v>
      </c>
      <c r="F1277" s="10" t="s">
        <v>122</v>
      </c>
      <c r="G1277" s="17" t="s">
        <v>303</v>
      </c>
      <c r="H1277" s="10" t="s">
        <v>245</v>
      </c>
      <c r="I1277" s="26" t="s">
        <v>132</v>
      </c>
      <c r="J1277" s="18" t="s">
        <v>328</v>
      </c>
      <c r="K1277" s="12" t="s">
        <v>121</v>
      </c>
      <c r="L1277" s="12">
        <v>45.401052</v>
      </c>
      <c r="M1277" s="12">
        <v>2.3971309999999999</v>
      </c>
      <c r="N1277" s="11">
        <v>41430</v>
      </c>
      <c r="O1277" s="6" t="s">
        <v>55</v>
      </c>
      <c r="P1277" s="29">
        <v>0.77900000000000003</v>
      </c>
      <c r="Q1277" s="54" t="s">
        <v>161</v>
      </c>
      <c r="R1277" s="15" t="s">
        <v>11</v>
      </c>
      <c r="S1277" s="16" t="s">
        <v>601</v>
      </c>
      <c r="T1277" s="53" t="s">
        <v>161</v>
      </c>
      <c r="U1277" s="12">
        <f t="shared" si="78"/>
        <v>0.77900000000000003</v>
      </c>
      <c r="V1277" s="12">
        <f t="shared" si="79"/>
        <v>0.38950000000000001</v>
      </c>
      <c r="W1277" s="12">
        <f t="shared" si="80"/>
        <v>5.1347881899871624</v>
      </c>
      <c r="X1277" s="12">
        <f t="shared" si="81"/>
        <v>6.5915124390079107</v>
      </c>
      <c r="Y1277" s="32"/>
      <c r="AA1277" s="12"/>
      <c r="AD1277" s="12" t="s">
        <v>303</v>
      </c>
      <c r="AE1277" s="12" t="s">
        <v>507</v>
      </c>
      <c r="AF1277" s="12" t="s">
        <v>508</v>
      </c>
      <c r="AG1277" s="12" t="s">
        <v>509</v>
      </c>
      <c r="AH1277" s="12" t="s">
        <v>352</v>
      </c>
      <c r="AI1277" s="12" t="s">
        <v>361</v>
      </c>
      <c r="AJ1277" s="12" t="s">
        <v>344</v>
      </c>
      <c r="AK1277" s="12" t="s">
        <v>368</v>
      </c>
      <c r="AL1277" s="12" t="s">
        <v>148</v>
      </c>
      <c r="AM1277" s="12" t="s">
        <v>347</v>
      </c>
      <c r="AN1277" s="12" t="s">
        <v>510</v>
      </c>
    </row>
    <row r="1278" spans="1:40" ht="15" customHeight="1" x14ac:dyDescent="0.25">
      <c r="A1278" s="12">
        <v>132770030</v>
      </c>
      <c r="B1278" s="30" t="s">
        <v>577</v>
      </c>
      <c r="C1278" s="30" t="s">
        <v>576</v>
      </c>
      <c r="D1278" s="30"/>
      <c r="E1278" s="12" t="s">
        <v>51</v>
      </c>
      <c r="F1278" s="10" t="s">
        <v>122</v>
      </c>
      <c r="G1278" s="17" t="s">
        <v>303</v>
      </c>
      <c r="H1278" s="10" t="s">
        <v>245</v>
      </c>
      <c r="I1278" s="26" t="s">
        <v>132</v>
      </c>
      <c r="J1278" s="18" t="s">
        <v>328</v>
      </c>
      <c r="K1278" s="12" t="s">
        <v>121</v>
      </c>
      <c r="L1278" s="12">
        <v>45.401052</v>
      </c>
      <c r="M1278" s="12">
        <v>2.3971309999999999</v>
      </c>
      <c r="N1278" s="11">
        <v>41430</v>
      </c>
      <c r="O1278" s="6" t="s">
        <v>57</v>
      </c>
      <c r="P1278" s="29">
        <v>0.871</v>
      </c>
      <c r="Q1278" s="54" t="s">
        <v>161</v>
      </c>
      <c r="R1278" s="15" t="s">
        <v>11</v>
      </c>
      <c r="S1278" s="16" t="s">
        <v>601</v>
      </c>
      <c r="T1278" s="53" t="s">
        <v>161</v>
      </c>
      <c r="U1278" s="12">
        <f t="shared" si="78"/>
        <v>0.871</v>
      </c>
      <c r="V1278" s="12">
        <f t="shared" si="79"/>
        <v>0.4355</v>
      </c>
      <c r="W1278" s="12">
        <f t="shared" si="80"/>
        <v>4.5924225028702637</v>
      </c>
      <c r="X1278" s="12">
        <f t="shared" si="81"/>
        <v>5.2725861112172954</v>
      </c>
      <c r="Y1278" s="32"/>
      <c r="AA1278" s="12"/>
      <c r="AD1278" s="12" t="s">
        <v>303</v>
      </c>
      <c r="AE1278" s="12" t="s">
        <v>507</v>
      </c>
      <c r="AF1278" s="12" t="s">
        <v>508</v>
      </c>
      <c r="AG1278" s="12" t="s">
        <v>509</v>
      </c>
      <c r="AH1278" s="12" t="s">
        <v>352</v>
      </c>
      <c r="AI1278" s="12" t="s">
        <v>361</v>
      </c>
      <c r="AJ1278" s="12" t="s">
        <v>344</v>
      </c>
      <c r="AK1278" s="12" t="s">
        <v>368</v>
      </c>
      <c r="AL1278" s="12" t="s">
        <v>148</v>
      </c>
      <c r="AM1278" s="12" t="s">
        <v>347</v>
      </c>
      <c r="AN1278" s="12" t="s">
        <v>510</v>
      </c>
    </row>
    <row r="1279" spans="1:40" ht="15" customHeight="1" x14ac:dyDescent="0.25">
      <c r="A1279" s="12">
        <v>132770030</v>
      </c>
      <c r="B1279" s="30" t="s">
        <v>577</v>
      </c>
      <c r="C1279" s="30" t="s">
        <v>576</v>
      </c>
      <c r="D1279" s="30"/>
      <c r="E1279" s="12" t="s">
        <v>51</v>
      </c>
      <c r="F1279" s="10" t="s">
        <v>122</v>
      </c>
      <c r="G1279" s="17" t="s">
        <v>303</v>
      </c>
      <c r="H1279" s="10" t="s">
        <v>245</v>
      </c>
      <c r="I1279" s="26" t="s">
        <v>132</v>
      </c>
      <c r="J1279" s="18" t="s">
        <v>328</v>
      </c>
      <c r="K1279" s="12" t="s">
        <v>121</v>
      </c>
      <c r="L1279" s="12">
        <v>45.401052</v>
      </c>
      <c r="M1279" s="12">
        <v>2.3971309999999999</v>
      </c>
      <c r="N1279" s="11">
        <v>41430</v>
      </c>
      <c r="O1279" s="6" t="s">
        <v>62</v>
      </c>
      <c r="P1279" s="29">
        <v>0.92300000000000004</v>
      </c>
      <c r="Q1279" s="54" t="s">
        <v>161</v>
      </c>
      <c r="R1279" s="15" t="s">
        <v>11</v>
      </c>
      <c r="S1279" s="16" t="s">
        <v>601</v>
      </c>
      <c r="T1279" s="53" t="s">
        <v>161</v>
      </c>
      <c r="U1279" s="12">
        <f t="shared" si="78"/>
        <v>0.92300000000000004</v>
      </c>
      <c r="V1279" s="12">
        <f t="shared" si="79"/>
        <v>0.46150000000000002</v>
      </c>
      <c r="W1279" s="12">
        <f t="shared" si="80"/>
        <v>4.3336944745395449</v>
      </c>
      <c r="X1279" s="12">
        <f t="shared" si="81"/>
        <v>4.6952269496636454</v>
      </c>
      <c r="Y1279" s="32"/>
      <c r="AA1279" s="12"/>
      <c r="AD1279" s="12" t="s">
        <v>303</v>
      </c>
      <c r="AE1279" s="12" t="s">
        <v>507</v>
      </c>
      <c r="AF1279" s="12" t="s">
        <v>508</v>
      </c>
      <c r="AG1279" s="12" t="s">
        <v>509</v>
      </c>
      <c r="AH1279" s="12" t="s">
        <v>352</v>
      </c>
      <c r="AI1279" s="12" t="s">
        <v>361</v>
      </c>
      <c r="AJ1279" s="12" t="s">
        <v>344</v>
      </c>
      <c r="AK1279" s="12" t="s">
        <v>368</v>
      </c>
      <c r="AL1279" s="12" t="s">
        <v>148</v>
      </c>
      <c r="AM1279" s="12" t="s">
        <v>347</v>
      </c>
      <c r="AN1279" s="12" t="s">
        <v>510</v>
      </c>
    </row>
    <row r="1280" spans="1:40" ht="15" customHeight="1" x14ac:dyDescent="0.25">
      <c r="A1280" s="12">
        <v>132770030</v>
      </c>
      <c r="B1280" s="30" t="s">
        <v>577</v>
      </c>
      <c r="C1280" s="30" t="s">
        <v>576</v>
      </c>
      <c r="D1280" s="30"/>
      <c r="E1280" s="12" t="s">
        <v>51</v>
      </c>
      <c r="F1280" s="10" t="s">
        <v>122</v>
      </c>
      <c r="G1280" s="17" t="s">
        <v>303</v>
      </c>
      <c r="H1280" s="10" t="s">
        <v>245</v>
      </c>
      <c r="I1280" s="26" t="s">
        <v>132</v>
      </c>
      <c r="J1280" s="18" t="s">
        <v>328</v>
      </c>
      <c r="K1280" s="12" t="s">
        <v>121</v>
      </c>
      <c r="L1280" s="12">
        <v>45.401052</v>
      </c>
      <c r="M1280" s="12">
        <v>2.3971309999999999</v>
      </c>
      <c r="N1280" s="11">
        <v>41430</v>
      </c>
      <c r="O1280" s="6" t="s">
        <v>56</v>
      </c>
      <c r="P1280" s="29">
        <v>0.94599999999999995</v>
      </c>
      <c r="Q1280" s="54" t="s">
        <v>161</v>
      </c>
      <c r="R1280" s="15" t="s">
        <v>11</v>
      </c>
      <c r="S1280" s="16" t="s">
        <v>601</v>
      </c>
      <c r="T1280" s="53" t="s">
        <v>161</v>
      </c>
      <c r="U1280" s="12">
        <f t="shared" si="78"/>
        <v>0.94599999999999995</v>
      </c>
      <c r="V1280" s="12">
        <f t="shared" si="79"/>
        <v>0.47299999999999998</v>
      </c>
      <c r="W1280" s="12">
        <f t="shared" si="80"/>
        <v>4.2283298097251585</v>
      </c>
      <c r="X1280" s="12">
        <f t="shared" si="81"/>
        <v>4.469693244952599</v>
      </c>
      <c r="Y1280" s="32"/>
      <c r="AA1280" s="12"/>
      <c r="AD1280" s="12" t="s">
        <v>303</v>
      </c>
      <c r="AE1280" s="12" t="s">
        <v>507</v>
      </c>
      <c r="AF1280" s="12" t="s">
        <v>508</v>
      </c>
      <c r="AG1280" s="12" t="s">
        <v>509</v>
      </c>
      <c r="AH1280" s="12" t="s">
        <v>352</v>
      </c>
      <c r="AI1280" s="12" t="s">
        <v>361</v>
      </c>
      <c r="AJ1280" s="12" t="s">
        <v>344</v>
      </c>
      <c r="AK1280" s="12" t="s">
        <v>368</v>
      </c>
      <c r="AL1280" s="12" t="s">
        <v>148</v>
      </c>
      <c r="AM1280" s="12" t="s">
        <v>347</v>
      </c>
      <c r="AN1280" s="12" t="s">
        <v>510</v>
      </c>
    </row>
    <row r="1281" spans="1:40" ht="15" customHeight="1" x14ac:dyDescent="0.25">
      <c r="A1281" s="12">
        <v>132770030</v>
      </c>
      <c r="B1281" s="30" t="s">
        <v>577</v>
      </c>
      <c r="C1281" s="30" t="s">
        <v>576</v>
      </c>
      <c r="D1281" s="30"/>
      <c r="E1281" s="12" t="s">
        <v>51</v>
      </c>
      <c r="F1281" s="10" t="s">
        <v>122</v>
      </c>
      <c r="G1281" s="17" t="s">
        <v>303</v>
      </c>
      <c r="H1281" s="10" t="s">
        <v>245</v>
      </c>
      <c r="I1281" s="26" t="s">
        <v>132</v>
      </c>
      <c r="J1281" s="18" t="s">
        <v>328</v>
      </c>
      <c r="K1281" s="12" t="s">
        <v>121</v>
      </c>
      <c r="L1281" s="12">
        <v>45.401052</v>
      </c>
      <c r="M1281" s="12">
        <v>2.3971309999999999</v>
      </c>
      <c r="N1281" s="11">
        <v>41430</v>
      </c>
      <c r="O1281" s="6" t="s">
        <v>58</v>
      </c>
      <c r="P1281" s="29">
        <v>2.65</v>
      </c>
      <c r="Q1281" s="54" t="s">
        <v>161</v>
      </c>
      <c r="R1281" s="15" t="s">
        <v>11</v>
      </c>
      <c r="S1281" s="16" t="s">
        <v>601</v>
      </c>
      <c r="T1281" s="53" t="s">
        <v>161</v>
      </c>
      <c r="U1281" s="12">
        <f t="shared" si="78"/>
        <v>2.65</v>
      </c>
      <c r="V1281" s="12">
        <f t="shared" si="79"/>
        <v>1.325</v>
      </c>
      <c r="W1281" s="12">
        <f t="shared" si="80"/>
        <v>1.5094339622641508</v>
      </c>
      <c r="X1281" s="12">
        <f t="shared" si="81"/>
        <v>0.56959772160911359</v>
      </c>
      <c r="Y1281" s="32"/>
      <c r="AA1281" s="12"/>
      <c r="AD1281" s="12" t="s">
        <v>303</v>
      </c>
      <c r="AE1281" s="12" t="s">
        <v>507</v>
      </c>
      <c r="AF1281" s="12" t="s">
        <v>508</v>
      </c>
      <c r="AG1281" s="12" t="s">
        <v>509</v>
      </c>
      <c r="AH1281" s="12" t="s">
        <v>352</v>
      </c>
      <c r="AI1281" s="12" t="s">
        <v>361</v>
      </c>
      <c r="AJ1281" s="12" t="s">
        <v>344</v>
      </c>
      <c r="AK1281" s="12" t="s">
        <v>368</v>
      </c>
      <c r="AL1281" s="12" t="s">
        <v>148</v>
      </c>
      <c r="AM1281" s="12" t="s">
        <v>347</v>
      </c>
      <c r="AN1281" s="12" t="s">
        <v>510</v>
      </c>
    </row>
    <row r="1282" spans="1:40" ht="15" customHeight="1" x14ac:dyDescent="0.25">
      <c r="A1282" s="12">
        <v>132770030</v>
      </c>
      <c r="B1282" s="30" t="s">
        <v>577</v>
      </c>
      <c r="C1282" s="30" t="s">
        <v>576</v>
      </c>
      <c r="D1282" s="30"/>
      <c r="E1282" s="12" t="s">
        <v>51</v>
      </c>
      <c r="F1282" s="10" t="s">
        <v>122</v>
      </c>
      <c r="G1282" s="17" t="s">
        <v>303</v>
      </c>
      <c r="H1282" s="10" t="s">
        <v>245</v>
      </c>
      <c r="I1282" s="26" t="s">
        <v>132</v>
      </c>
      <c r="J1282" s="18" t="s">
        <v>328</v>
      </c>
      <c r="K1282" s="12" t="s">
        <v>121</v>
      </c>
      <c r="L1282" s="12">
        <v>45.401052</v>
      </c>
      <c r="M1282" s="12">
        <v>2.3971309999999999</v>
      </c>
      <c r="N1282" s="11">
        <v>41430</v>
      </c>
      <c r="O1282" s="6" t="s">
        <v>59</v>
      </c>
      <c r="P1282" s="29">
        <v>4.9800000000000004</v>
      </c>
      <c r="Q1282" s="12">
        <v>1.10805</v>
      </c>
      <c r="R1282" s="15" t="s">
        <v>11</v>
      </c>
      <c r="S1282" s="48" t="s">
        <v>161</v>
      </c>
      <c r="T1282" s="53" t="s">
        <v>161</v>
      </c>
      <c r="U1282" s="12">
        <f t="shared" ref="U1282:U1345" si="82">IF(Q1282="",P1282,P1282)</f>
        <v>4.9800000000000004</v>
      </c>
      <c r="V1282" s="12">
        <f t="shared" ref="V1282:V1345" si="83">IF(Q1282="",P1282/2,Q1282)</f>
        <v>1.10805</v>
      </c>
      <c r="W1282" s="12">
        <f t="shared" si="80"/>
        <v>4.0561184264896992</v>
      </c>
      <c r="X1282" s="12">
        <f t="shared" si="81"/>
        <v>0.8144816117449194</v>
      </c>
      <c r="Y1282" s="32"/>
      <c r="AA1282" s="12"/>
      <c r="AD1282" s="12" t="s">
        <v>303</v>
      </c>
      <c r="AE1282" s="12" t="s">
        <v>507</v>
      </c>
      <c r="AF1282" s="12" t="s">
        <v>508</v>
      </c>
      <c r="AG1282" s="12" t="s">
        <v>509</v>
      </c>
      <c r="AH1282" s="12" t="s">
        <v>352</v>
      </c>
      <c r="AI1282" s="12" t="s">
        <v>361</v>
      </c>
      <c r="AJ1282" s="12" t="s">
        <v>344</v>
      </c>
      <c r="AK1282" s="12" t="s">
        <v>368</v>
      </c>
      <c r="AL1282" s="12" t="s">
        <v>148</v>
      </c>
      <c r="AM1282" s="12" t="s">
        <v>347</v>
      </c>
      <c r="AN1282" s="12" t="s">
        <v>510</v>
      </c>
    </row>
    <row r="1283" spans="1:40" ht="15" customHeight="1" x14ac:dyDescent="0.25">
      <c r="A1283" s="12">
        <v>132770030</v>
      </c>
      <c r="B1283" s="30" t="s">
        <v>577</v>
      </c>
      <c r="C1283" s="30" t="s">
        <v>576</v>
      </c>
      <c r="D1283" s="30"/>
      <c r="E1283" s="12" t="s">
        <v>51</v>
      </c>
      <c r="F1283" s="10" t="s">
        <v>122</v>
      </c>
      <c r="G1283" s="17" t="s">
        <v>303</v>
      </c>
      <c r="H1283" s="10" t="s">
        <v>245</v>
      </c>
      <c r="I1283" s="26" t="s">
        <v>132</v>
      </c>
      <c r="J1283" s="18" t="s">
        <v>328</v>
      </c>
      <c r="K1283" s="12" t="s">
        <v>121</v>
      </c>
      <c r="L1283" s="12">
        <v>45.401052</v>
      </c>
      <c r="M1283" s="12">
        <v>2.3971309999999999</v>
      </c>
      <c r="N1283" s="11">
        <v>41430</v>
      </c>
      <c r="O1283" s="6" t="s">
        <v>12</v>
      </c>
      <c r="P1283" s="29">
        <v>12.9</v>
      </c>
      <c r="Q1283" s="12">
        <v>2.05755</v>
      </c>
      <c r="R1283" s="15" t="s">
        <v>11</v>
      </c>
      <c r="S1283" s="48" t="s">
        <v>161</v>
      </c>
      <c r="T1283" s="53" t="s">
        <v>161</v>
      </c>
      <c r="U1283" s="12">
        <f t="shared" si="82"/>
        <v>12.9</v>
      </c>
      <c r="V1283" s="12">
        <f t="shared" si="83"/>
        <v>2.05755</v>
      </c>
      <c r="W1283" s="12">
        <f t="shared" si="80"/>
        <v>3.0471154900192112</v>
      </c>
      <c r="X1283" s="12">
        <f t="shared" si="81"/>
        <v>0.23621050310226441</v>
      </c>
      <c r="Y1283" s="32"/>
      <c r="AA1283" s="12"/>
      <c r="AD1283" s="12" t="s">
        <v>303</v>
      </c>
      <c r="AE1283" s="12" t="s">
        <v>507</v>
      </c>
      <c r="AF1283" s="12" t="s">
        <v>508</v>
      </c>
      <c r="AG1283" s="12" t="s">
        <v>509</v>
      </c>
      <c r="AH1283" s="12" t="s">
        <v>352</v>
      </c>
      <c r="AI1283" s="12" t="s">
        <v>361</v>
      </c>
      <c r="AJ1283" s="12" t="s">
        <v>344</v>
      </c>
      <c r="AK1283" s="12" t="s">
        <v>368</v>
      </c>
      <c r="AL1283" s="12" t="s">
        <v>148</v>
      </c>
      <c r="AM1283" s="12" t="s">
        <v>347</v>
      </c>
      <c r="AN1283" s="12" t="s">
        <v>510</v>
      </c>
    </row>
    <row r="1284" spans="1:40" ht="15" customHeight="1" x14ac:dyDescent="0.25">
      <c r="A1284" s="12">
        <v>132770030</v>
      </c>
      <c r="B1284" s="30" t="s">
        <v>577</v>
      </c>
      <c r="C1284" s="30" t="s">
        <v>576</v>
      </c>
      <c r="D1284" s="30"/>
      <c r="E1284" s="12" t="s">
        <v>51</v>
      </c>
      <c r="F1284" s="10" t="s">
        <v>122</v>
      </c>
      <c r="G1284" s="17" t="s">
        <v>303</v>
      </c>
      <c r="H1284" s="10" t="s">
        <v>245</v>
      </c>
      <c r="I1284" s="26" t="s">
        <v>132</v>
      </c>
      <c r="J1284" s="18" t="s">
        <v>328</v>
      </c>
      <c r="K1284" s="12" t="s">
        <v>121</v>
      </c>
      <c r="L1284" s="12">
        <v>45.401052</v>
      </c>
      <c r="M1284" s="12">
        <v>2.3971309999999999</v>
      </c>
      <c r="N1284" s="11">
        <v>41430</v>
      </c>
      <c r="O1284" s="6" t="s">
        <v>22</v>
      </c>
      <c r="P1284" s="29">
        <v>16.378</v>
      </c>
      <c r="Q1284" s="54" t="s">
        <v>161</v>
      </c>
      <c r="R1284" s="15" t="s">
        <v>11</v>
      </c>
      <c r="S1284" s="16" t="s">
        <v>601</v>
      </c>
      <c r="T1284" s="53" t="s">
        <v>161</v>
      </c>
      <c r="U1284" s="12">
        <f t="shared" si="82"/>
        <v>16.378</v>
      </c>
      <c r="V1284" s="12">
        <f t="shared" si="83"/>
        <v>8.1890000000000001</v>
      </c>
      <c r="W1284" s="12">
        <f t="shared" si="80"/>
        <v>0.24423006472096717</v>
      </c>
      <c r="X1284" s="12">
        <f t="shared" si="81"/>
        <v>1.4912081128401951E-2</v>
      </c>
      <c r="Y1284" s="32"/>
      <c r="AA1284" s="12"/>
      <c r="AD1284" s="12" t="s">
        <v>303</v>
      </c>
      <c r="AE1284" s="12" t="s">
        <v>507</v>
      </c>
      <c r="AF1284" s="12" t="s">
        <v>508</v>
      </c>
      <c r="AG1284" s="12" t="s">
        <v>509</v>
      </c>
      <c r="AH1284" s="12" t="s">
        <v>352</v>
      </c>
      <c r="AI1284" s="12" t="s">
        <v>361</v>
      </c>
      <c r="AJ1284" s="12" t="s">
        <v>344</v>
      </c>
      <c r="AK1284" s="12" t="s">
        <v>368</v>
      </c>
      <c r="AL1284" s="12" t="s">
        <v>148</v>
      </c>
      <c r="AM1284" s="12" t="s">
        <v>347</v>
      </c>
      <c r="AN1284" s="12" t="s">
        <v>510</v>
      </c>
    </row>
    <row r="1285" spans="1:40" ht="15" customHeight="1" x14ac:dyDescent="0.25">
      <c r="A1285" s="12">
        <v>132770030</v>
      </c>
      <c r="B1285" s="30" t="s">
        <v>577</v>
      </c>
      <c r="C1285" s="30" t="s">
        <v>576</v>
      </c>
      <c r="D1285" s="30"/>
      <c r="E1285" s="12" t="s">
        <v>51</v>
      </c>
      <c r="F1285" s="10" t="s">
        <v>122</v>
      </c>
      <c r="G1285" s="17" t="s">
        <v>303</v>
      </c>
      <c r="H1285" s="10" t="s">
        <v>245</v>
      </c>
      <c r="I1285" s="26" t="s">
        <v>132</v>
      </c>
      <c r="J1285" s="18" t="s">
        <v>328</v>
      </c>
      <c r="K1285" s="12" t="s">
        <v>121</v>
      </c>
      <c r="L1285" s="12">
        <v>45.401052</v>
      </c>
      <c r="M1285" s="12">
        <v>2.3971309999999999</v>
      </c>
      <c r="N1285" s="11">
        <v>41430</v>
      </c>
      <c r="O1285" s="6" t="s">
        <v>60</v>
      </c>
      <c r="P1285" s="29">
        <v>19.7</v>
      </c>
      <c r="Q1285" s="12">
        <v>5.89621</v>
      </c>
      <c r="R1285" s="15" t="s">
        <v>11</v>
      </c>
      <c r="S1285" s="48" t="s">
        <v>161</v>
      </c>
      <c r="T1285" s="53" t="s">
        <v>161</v>
      </c>
      <c r="U1285" s="12">
        <f t="shared" si="82"/>
        <v>19.7</v>
      </c>
      <c r="V1285" s="12">
        <f t="shared" si="83"/>
        <v>5.89621</v>
      </c>
      <c r="W1285" s="12">
        <f t="shared" si="80"/>
        <v>0.5666571071423806</v>
      </c>
      <c r="X1285" s="12">
        <f t="shared" si="81"/>
        <v>2.8764320159511705E-2</v>
      </c>
      <c r="Y1285" s="32"/>
      <c r="AA1285" s="12"/>
      <c r="AD1285" s="12" t="s">
        <v>303</v>
      </c>
      <c r="AE1285" s="12" t="s">
        <v>507</v>
      </c>
      <c r="AF1285" s="12" t="s">
        <v>508</v>
      </c>
      <c r="AG1285" s="12" t="s">
        <v>509</v>
      </c>
      <c r="AH1285" s="12" t="s">
        <v>352</v>
      </c>
      <c r="AI1285" s="12" t="s">
        <v>361</v>
      </c>
      <c r="AJ1285" s="12" t="s">
        <v>344</v>
      </c>
      <c r="AK1285" s="12" t="s">
        <v>368</v>
      </c>
      <c r="AL1285" s="12" t="s">
        <v>148</v>
      </c>
      <c r="AM1285" s="12" t="s">
        <v>347</v>
      </c>
      <c r="AN1285" s="12" t="s">
        <v>510</v>
      </c>
    </row>
    <row r="1286" spans="1:40" ht="15" customHeight="1" x14ac:dyDescent="0.25">
      <c r="A1286" s="12">
        <v>132770030</v>
      </c>
      <c r="B1286" s="30" t="s">
        <v>577</v>
      </c>
      <c r="C1286" s="30" t="s">
        <v>576</v>
      </c>
      <c r="D1286" s="30"/>
      <c r="E1286" s="12" t="s">
        <v>51</v>
      </c>
      <c r="F1286" s="10" t="s">
        <v>122</v>
      </c>
      <c r="G1286" s="17" t="s">
        <v>303</v>
      </c>
      <c r="H1286" s="10" t="s">
        <v>245</v>
      </c>
      <c r="I1286" s="26" t="s">
        <v>132</v>
      </c>
      <c r="J1286" s="18" t="s">
        <v>328</v>
      </c>
      <c r="K1286" s="12" t="s">
        <v>121</v>
      </c>
      <c r="L1286" s="12">
        <v>45.401052</v>
      </c>
      <c r="M1286" s="12">
        <v>2.3971309999999999</v>
      </c>
      <c r="N1286" s="11">
        <v>41430</v>
      </c>
      <c r="O1286" s="6" t="s">
        <v>63</v>
      </c>
      <c r="P1286" s="29">
        <v>24</v>
      </c>
      <c r="Q1286" s="12">
        <v>2.9832000000000001</v>
      </c>
      <c r="R1286" s="15" t="s">
        <v>64</v>
      </c>
      <c r="S1286" s="48" t="s">
        <v>161</v>
      </c>
      <c r="T1286" s="53" t="s">
        <v>161</v>
      </c>
      <c r="U1286" s="12">
        <f t="shared" si="82"/>
        <v>24</v>
      </c>
      <c r="V1286" s="12">
        <f t="shared" si="83"/>
        <v>2.9832000000000001</v>
      </c>
      <c r="W1286" s="12">
        <f t="shared" ref="W1286:W1349" si="84">U1286/V1286^2</f>
        <v>2.6967860997720243</v>
      </c>
      <c r="X1286" s="12">
        <f t="shared" ref="X1286:X1349" si="85">1/V1286^2</f>
        <v>0.112366087490501</v>
      </c>
      <c r="Y1286" s="32"/>
      <c r="AA1286" s="12"/>
      <c r="AD1286" s="12" t="s">
        <v>303</v>
      </c>
      <c r="AE1286" s="12" t="s">
        <v>507</v>
      </c>
      <c r="AF1286" s="12" t="s">
        <v>508</v>
      </c>
      <c r="AG1286" s="12" t="s">
        <v>509</v>
      </c>
      <c r="AH1286" s="12" t="s">
        <v>352</v>
      </c>
      <c r="AI1286" s="12" t="s">
        <v>361</v>
      </c>
      <c r="AJ1286" s="12" t="s">
        <v>344</v>
      </c>
      <c r="AK1286" s="12" t="s">
        <v>368</v>
      </c>
      <c r="AL1286" s="12" t="s">
        <v>148</v>
      </c>
      <c r="AM1286" s="12" t="s">
        <v>347</v>
      </c>
      <c r="AN1286" s="12" t="s">
        <v>510</v>
      </c>
    </row>
    <row r="1287" spans="1:40" ht="15" customHeight="1" x14ac:dyDescent="0.25">
      <c r="A1287" s="12">
        <v>132770030</v>
      </c>
      <c r="B1287" s="30" t="s">
        <v>577</v>
      </c>
      <c r="C1287" s="30" t="s">
        <v>576</v>
      </c>
      <c r="D1287" s="30"/>
      <c r="E1287" s="12" t="s">
        <v>51</v>
      </c>
      <c r="F1287" s="10" t="s">
        <v>122</v>
      </c>
      <c r="G1287" s="17" t="s">
        <v>303</v>
      </c>
      <c r="H1287" s="10" t="s">
        <v>245</v>
      </c>
      <c r="I1287" s="26" t="s">
        <v>132</v>
      </c>
      <c r="J1287" s="18" t="s">
        <v>328</v>
      </c>
      <c r="K1287" s="12" t="s">
        <v>121</v>
      </c>
      <c r="L1287" s="12">
        <v>45.401052</v>
      </c>
      <c r="M1287" s="12">
        <v>2.3971309999999999</v>
      </c>
      <c r="N1287" s="11">
        <v>41430</v>
      </c>
      <c r="O1287" s="6" t="s">
        <v>21</v>
      </c>
      <c r="P1287" s="29">
        <v>25.1</v>
      </c>
      <c r="Q1287" s="12">
        <v>3.3332799999999998</v>
      </c>
      <c r="R1287" s="15" t="s">
        <v>11</v>
      </c>
      <c r="S1287" s="48" t="s">
        <v>161</v>
      </c>
      <c r="T1287" s="53" t="s">
        <v>161</v>
      </c>
      <c r="U1287" s="12">
        <f t="shared" si="82"/>
        <v>25.1</v>
      </c>
      <c r="V1287" s="12">
        <f t="shared" si="83"/>
        <v>3.3332799999999998</v>
      </c>
      <c r="W1287" s="12">
        <f t="shared" si="84"/>
        <v>2.2590722897349491</v>
      </c>
      <c r="X1287" s="12">
        <f t="shared" si="85"/>
        <v>9.000288006912148E-2</v>
      </c>
      <c r="Y1287" s="32"/>
      <c r="AA1287" s="12"/>
      <c r="AD1287" s="12" t="s">
        <v>303</v>
      </c>
      <c r="AE1287" s="12" t="s">
        <v>507</v>
      </c>
      <c r="AF1287" s="12" t="s">
        <v>508</v>
      </c>
      <c r="AG1287" s="12" t="s">
        <v>509</v>
      </c>
      <c r="AH1287" s="12" t="s">
        <v>352</v>
      </c>
      <c r="AI1287" s="12" t="s">
        <v>361</v>
      </c>
      <c r="AJ1287" s="12" t="s">
        <v>344</v>
      </c>
      <c r="AK1287" s="12" t="s">
        <v>368</v>
      </c>
      <c r="AL1287" s="12" t="s">
        <v>148</v>
      </c>
      <c r="AM1287" s="12" t="s">
        <v>347</v>
      </c>
      <c r="AN1287" s="12" t="s">
        <v>510</v>
      </c>
    </row>
    <row r="1288" spans="1:40" ht="15" customHeight="1" x14ac:dyDescent="0.25">
      <c r="A1288" s="12">
        <v>132770030</v>
      </c>
      <c r="B1288" s="30" t="s">
        <v>577</v>
      </c>
      <c r="C1288" s="30" t="s">
        <v>576</v>
      </c>
      <c r="D1288" s="30"/>
      <c r="E1288" s="12" t="s">
        <v>51</v>
      </c>
      <c r="F1288" s="10" t="s">
        <v>122</v>
      </c>
      <c r="G1288" s="17" t="s">
        <v>303</v>
      </c>
      <c r="H1288" s="10" t="s">
        <v>245</v>
      </c>
      <c r="I1288" s="26" t="s">
        <v>132</v>
      </c>
      <c r="J1288" s="18" t="s">
        <v>328</v>
      </c>
      <c r="K1288" s="12" t="s">
        <v>121</v>
      </c>
      <c r="L1288" s="12">
        <v>45.401052</v>
      </c>
      <c r="M1288" s="12">
        <v>2.3971309999999999</v>
      </c>
      <c r="N1288" s="11">
        <v>41430</v>
      </c>
      <c r="O1288" s="6" t="s">
        <v>54</v>
      </c>
      <c r="P1288" s="29">
        <v>27.5</v>
      </c>
      <c r="Q1288" s="12">
        <v>9.1052499999999998</v>
      </c>
      <c r="R1288" s="15" t="s">
        <v>11</v>
      </c>
      <c r="S1288" s="48" t="s">
        <v>161</v>
      </c>
      <c r="T1288" s="53" t="s">
        <v>161</v>
      </c>
      <c r="U1288" s="12">
        <f t="shared" si="82"/>
        <v>27.5</v>
      </c>
      <c r="V1288" s="12">
        <f t="shared" si="83"/>
        <v>9.1052499999999998</v>
      </c>
      <c r="W1288" s="12">
        <f t="shared" si="84"/>
        <v>0.33170265268664928</v>
      </c>
      <c r="X1288" s="12">
        <f t="shared" si="85"/>
        <v>1.2061914643150883E-2</v>
      </c>
      <c r="Y1288" s="32"/>
      <c r="AA1288" s="12"/>
      <c r="AD1288" s="12" t="s">
        <v>303</v>
      </c>
      <c r="AE1288" s="12" t="s">
        <v>507</v>
      </c>
      <c r="AF1288" s="12" t="s">
        <v>508</v>
      </c>
      <c r="AG1288" s="12" t="s">
        <v>509</v>
      </c>
      <c r="AH1288" s="12" t="s">
        <v>352</v>
      </c>
      <c r="AI1288" s="12" t="s">
        <v>361</v>
      </c>
      <c r="AJ1288" s="12" t="s">
        <v>344</v>
      </c>
      <c r="AK1288" s="12" t="s">
        <v>368</v>
      </c>
      <c r="AL1288" s="12" t="s">
        <v>148</v>
      </c>
      <c r="AM1288" s="12" t="s">
        <v>347</v>
      </c>
      <c r="AN1288" s="12" t="s">
        <v>510</v>
      </c>
    </row>
    <row r="1289" spans="1:40" ht="15" customHeight="1" x14ac:dyDescent="0.25">
      <c r="A1289" s="12">
        <v>132770030</v>
      </c>
      <c r="B1289" s="30" t="s">
        <v>577</v>
      </c>
      <c r="C1289" s="30" t="s">
        <v>576</v>
      </c>
      <c r="D1289" s="30"/>
      <c r="E1289" s="12" t="s">
        <v>51</v>
      </c>
      <c r="F1289" s="10" t="s">
        <v>122</v>
      </c>
      <c r="G1289" s="17" t="s">
        <v>303</v>
      </c>
      <c r="H1289" s="10" t="s">
        <v>245</v>
      </c>
      <c r="I1289" s="26" t="s">
        <v>132</v>
      </c>
      <c r="J1289" s="18" t="s">
        <v>328</v>
      </c>
      <c r="K1289" s="12" t="s">
        <v>121</v>
      </c>
      <c r="L1289" s="12">
        <v>45.401052</v>
      </c>
      <c r="M1289" s="12">
        <v>2.3971309999999999</v>
      </c>
      <c r="N1289" s="11">
        <v>41430</v>
      </c>
      <c r="O1289" s="6" t="s">
        <v>13</v>
      </c>
      <c r="P1289" s="29">
        <v>84.5</v>
      </c>
      <c r="Q1289" s="12">
        <v>24.302199999999999</v>
      </c>
      <c r="R1289" s="15" t="s">
        <v>11</v>
      </c>
      <c r="S1289" s="48" t="s">
        <v>161</v>
      </c>
      <c r="T1289" s="53" t="s">
        <v>605</v>
      </c>
      <c r="U1289" s="12">
        <f t="shared" si="82"/>
        <v>84.5</v>
      </c>
      <c r="V1289" s="12">
        <f t="shared" si="83"/>
        <v>24.302199999999999</v>
      </c>
      <c r="W1289" s="12">
        <f t="shared" si="84"/>
        <v>0.14307558411837668</v>
      </c>
      <c r="X1289" s="12">
        <f t="shared" si="85"/>
        <v>1.6932021789157004E-3</v>
      </c>
      <c r="Y1289" s="32"/>
      <c r="AA1289" s="12"/>
      <c r="AD1289" s="12" t="s">
        <v>303</v>
      </c>
      <c r="AE1289" s="12" t="s">
        <v>507</v>
      </c>
      <c r="AF1289" s="12" t="s">
        <v>508</v>
      </c>
      <c r="AG1289" s="12" t="s">
        <v>509</v>
      </c>
      <c r="AH1289" s="12" t="s">
        <v>352</v>
      </c>
      <c r="AI1289" s="12" t="s">
        <v>361</v>
      </c>
      <c r="AJ1289" s="12" t="s">
        <v>344</v>
      </c>
      <c r="AK1289" s="12" t="s">
        <v>368</v>
      </c>
      <c r="AL1289" s="12" t="s">
        <v>148</v>
      </c>
      <c r="AM1289" s="12" t="s">
        <v>347</v>
      </c>
      <c r="AN1289" s="12" t="s">
        <v>510</v>
      </c>
    </row>
    <row r="1290" spans="1:40" ht="15" customHeight="1" x14ac:dyDescent="0.25">
      <c r="A1290" s="12">
        <v>132770030</v>
      </c>
      <c r="B1290" s="30" t="s">
        <v>577</v>
      </c>
      <c r="C1290" s="30" t="s">
        <v>576</v>
      </c>
      <c r="D1290" s="30"/>
      <c r="E1290" s="12" t="s">
        <v>51</v>
      </c>
      <c r="F1290" s="10" t="s">
        <v>122</v>
      </c>
      <c r="G1290" s="17" t="s">
        <v>303</v>
      </c>
      <c r="H1290" s="10" t="s">
        <v>245</v>
      </c>
      <c r="I1290" s="26" t="s">
        <v>132</v>
      </c>
      <c r="J1290" s="18" t="s">
        <v>328</v>
      </c>
      <c r="K1290" s="12" t="s">
        <v>121</v>
      </c>
      <c r="L1290" s="12">
        <v>45.401052</v>
      </c>
      <c r="M1290" s="12">
        <v>2.3971309999999999</v>
      </c>
      <c r="N1290" s="11">
        <v>41430</v>
      </c>
      <c r="O1290" s="6" t="s">
        <v>18</v>
      </c>
      <c r="P1290" s="29">
        <v>86.1</v>
      </c>
      <c r="Q1290" s="12">
        <v>11.04663</v>
      </c>
      <c r="R1290" s="15" t="s">
        <v>11</v>
      </c>
      <c r="S1290" s="48" t="s">
        <v>161</v>
      </c>
      <c r="T1290" s="53" t="s">
        <v>161</v>
      </c>
      <c r="U1290" s="12">
        <f t="shared" si="82"/>
        <v>86.1</v>
      </c>
      <c r="V1290" s="12">
        <f t="shared" si="83"/>
        <v>11.04663</v>
      </c>
      <c r="W1290" s="12">
        <f t="shared" si="84"/>
        <v>0.70557557084120581</v>
      </c>
      <c r="X1290" s="12">
        <f t="shared" si="85"/>
        <v>8.1948382211522158E-3</v>
      </c>
      <c r="Y1290" s="32"/>
      <c r="AA1290" s="12"/>
      <c r="AD1290" s="12" t="s">
        <v>303</v>
      </c>
      <c r="AE1290" s="12" t="s">
        <v>507</v>
      </c>
      <c r="AF1290" s="12" t="s">
        <v>508</v>
      </c>
      <c r="AG1290" s="12" t="s">
        <v>509</v>
      </c>
      <c r="AH1290" s="12" t="s">
        <v>352</v>
      </c>
      <c r="AI1290" s="12" t="s">
        <v>361</v>
      </c>
      <c r="AJ1290" s="12" t="s">
        <v>344</v>
      </c>
      <c r="AK1290" s="12" t="s">
        <v>368</v>
      </c>
      <c r="AL1290" s="12" t="s">
        <v>148</v>
      </c>
      <c r="AM1290" s="12" t="s">
        <v>347</v>
      </c>
      <c r="AN1290" s="12" t="s">
        <v>510</v>
      </c>
    </row>
    <row r="1291" spans="1:40" ht="15" customHeight="1" x14ac:dyDescent="0.25">
      <c r="A1291" s="12">
        <v>132770030</v>
      </c>
      <c r="B1291" s="30" t="s">
        <v>577</v>
      </c>
      <c r="C1291" s="30" t="s">
        <v>576</v>
      </c>
      <c r="D1291" s="30"/>
      <c r="E1291" s="12" t="s">
        <v>51</v>
      </c>
      <c r="F1291" s="10" t="s">
        <v>122</v>
      </c>
      <c r="G1291" s="17" t="s">
        <v>303</v>
      </c>
      <c r="H1291" s="10" t="s">
        <v>245</v>
      </c>
      <c r="I1291" s="26" t="s">
        <v>132</v>
      </c>
      <c r="J1291" s="18" t="s">
        <v>328</v>
      </c>
      <c r="K1291" s="12" t="s">
        <v>121</v>
      </c>
      <c r="L1291" s="12">
        <v>45.401052</v>
      </c>
      <c r="M1291" s="12">
        <v>2.3971309999999999</v>
      </c>
      <c r="N1291" s="11">
        <v>41430</v>
      </c>
      <c r="O1291" s="6" t="s">
        <v>20</v>
      </c>
      <c r="P1291" s="29">
        <v>87.5</v>
      </c>
      <c r="Q1291" s="12">
        <v>12.775</v>
      </c>
      <c r="R1291" s="15" t="s">
        <v>11</v>
      </c>
      <c r="S1291" s="48" t="s">
        <v>161</v>
      </c>
      <c r="T1291" s="53" t="s">
        <v>161</v>
      </c>
      <c r="U1291" s="12">
        <f t="shared" si="82"/>
        <v>87.5</v>
      </c>
      <c r="V1291" s="12">
        <f t="shared" si="83"/>
        <v>12.775</v>
      </c>
      <c r="W1291" s="12">
        <f t="shared" si="84"/>
        <v>0.53614990751414093</v>
      </c>
      <c r="X1291" s="12">
        <f t="shared" si="85"/>
        <v>6.1274275144473254E-3</v>
      </c>
      <c r="Y1291" s="32"/>
      <c r="AA1291" s="12"/>
      <c r="AD1291" s="12" t="s">
        <v>303</v>
      </c>
      <c r="AE1291" s="12" t="s">
        <v>507</v>
      </c>
      <c r="AF1291" s="12" t="s">
        <v>508</v>
      </c>
      <c r="AG1291" s="12" t="s">
        <v>509</v>
      </c>
      <c r="AH1291" s="12" t="s">
        <v>352</v>
      </c>
      <c r="AI1291" s="12" t="s">
        <v>361</v>
      </c>
      <c r="AJ1291" s="12" t="s">
        <v>344</v>
      </c>
      <c r="AK1291" s="12" t="s">
        <v>368</v>
      </c>
      <c r="AL1291" s="12" t="s">
        <v>148</v>
      </c>
      <c r="AM1291" s="12" t="s">
        <v>347</v>
      </c>
      <c r="AN1291" s="12" t="s">
        <v>510</v>
      </c>
    </row>
    <row r="1292" spans="1:40" ht="15" customHeight="1" x14ac:dyDescent="0.25">
      <c r="A1292" s="12">
        <v>132770030</v>
      </c>
      <c r="B1292" s="30" t="s">
        <v>577</v>
      </c>
      <c r="C1292" s="30" t="s">
        <v>576</v>
      </c>
      <c r="D1292" s="30"/>
      <c r="E1292" s="12" t="s">
        <v>51</v>
      </c>
      <c r="F1292" s="10" t="s">
        <v>122</v>
      </c>
      <c r="G1292" s="17" t="s">
        <v>303</v>
      </c>
      <c r="H1292" s="10" t="s">
        <v>245</v>
      </c>
      <c r="I1292" s="26" t="s">
        <v>132</v>
      </c>
      <c r="J1292" s="18" t="s">
        <v>328</v>
      </c>
      <c r="K1292" s="12" t="s">
        <v>121</v>
      </c>
      <c r="L1292" s="12">
        <v>45.401052</v>
      </c>
      <c r="M1292" s="12">
        <v>2.3971309999999999</v>
      </c>
      <c r="N1292" s="11">
        <v>41430</v>
      </c>
      <c r="O1292" s="6" t="s">
        <v>19</v>
      </c>
      <c r="P1292" s="29">
        <v>88</v>
      </c>
      <c r="Q1292" s="12">
        <v>16.130400000000002</v>
      </c>
      <c r="R1292" s="15" t="s">
        <v>11</v>
      </c>
      <c r="S1292" s="48" t="s">
        <v>161</v>
      </c>
      <c r="T1292" s="53" t="s">
        <v>161</v>
      </c>
      <c r="U1292" s="12">
        <f t="shared" si="82"/>
        <v>88</v>
      </c>
      <c r="V1292" s="12">
        <f t="shared" si="83"/>
        <v>16.130400000000002</v>
      </c>
      <c r="W1292" s="12">
        <f t="shared" si="84"/>
        <v>0.33821463636555738</v>
      </c>
      <c r="X1292" s="12">
        <f t="shared" si="85"/>
        <v>3.8433481405176972E-3</v>
      </c>
      <c r="Y1292" s="32"/>
      <c r="AA1292" s="12"/>
      <c r="AD1292" s="12" t="s">
        <v>303</v>
      </c>
      <c r="AE1292" s="12" t="s">
        <v>507</v>
      </c>
      <c r="AF1292" s="12" t="s">
        <v>508</v>
      </c>
      <c r="AG1292" s="12" t="s">
        <v>509</v>
      </c>
      <c r="AH1292" s="12" t="s">
        <v>352</v>
      </c>
      <c r="AI1292" s="12" t="s">
        <v>361</v>
      </c>
      <c r="AJ1292" s="12" t="s">
        <v>344</v>
      </c>
      <c r="AK1292" s="12" t="s">
        <v>368</v>
      </c>
      <c r="AL1292" s="12" t="s">
        <v>148</v>
      </c>
      <c r="AM1292" s="12" t="s">
        <v>347</v>
      </c>
      <c r="AN1292" s="12" t="s">
        <v>510</v>
      </c>
    </row>
    <row r="1293" spans="1:40" ht="15" customHeight="1" x14ac:dyDescent="0.25">
      <c r="A1293" s="12">
        <v>132770030</v>
      </c>
      <c r="B1293" s="30" t="s">
        <v>577</v>
      </c>
      <c r="C1293" s="30" t="s">
        <v>576</v>
      </c>
      <c r="D1293" s="30"/>
      <c r="E1293" s="12" t="s">
        <v>51</v>
      </c>
      <c r="F1293" s="10" t="s">
        <v>122</v>
      </c>
      <c r="G1293" s="17" t="s">
        <v>303</v>
      </c>
      <c r="H1293" s="10" t="s">
        <v>245</v>
      </c>
      <c r="I1293" s="26" t="s">
        <v>132</v>
      </c>
      <c r="J1293" s="18" t="s">
        <v>328</v>
      </c>
      <c r="K1293" s="12" t="s">
        <v>121</v>
      </c>
      <c r="L1293" s="12">
        <v>45.401052</v>
      </c>
      <c r="M1293" s="12">
        <v>2.3971309999999999</v>
      </c>
      <c r="N1293" s="11">
        <v>41430</v>
      </c>
      <c r="O1293" s="6" t="s">
        <v>16</v>
      </c>
      <c r="P1293" s="29">
        <v>94.7</v>
      </c>
      <c r="Q1293" s="12">
        <v>11.5534</v>
      </c>
      <c r="R1293" s="15" t="s">
        <v>11</v>
      </c>
      <c r="S1293" s="48" t="s">
        <v>161</v>
      </c>
      <c r="T1293" s="53" t="s">
        <v>606</v>
      </c>
      <c r="U1293" s="12">
        <f t="shared" si="82"/>
        <v>94.7</v>
      </c>
      <c r="V1293" s="12">
        <f t="shared" si="83"/>
        <v>11.5534</v>
      </c>
      <c r="W1293" s="12">
        <f t="shared" si="84"/>
        <v>0.70946399427661211</v>
      </c>
      <c r="X1293" s="12">
        <f t="shared" si="85"/>
        <v>7.4917000451595788E-3</v>
      </c>
      <c r="Y1293" s="32"/>
      <c r="AA1293" s="12"/>
      <c r="AD1293" s="12" t="s">
        <v>303</v>
      </c>
      <c r="AE1293" s="12" t="s">
        <v>507</v>
      </c>
      <c r="AF1293" s="12" t="s">
        <v>508</v>
      </c>
      <c r="AG1293" s="12" t="s">
        <v>509</v>
      </c>
      <c r="AH1293" s="12" t="s">
        <v>352</v>
      </c>
      <c r="AI1293" s="12" t="s">
        <v>361</v>
      </c>
      <c r="AJ1293" s="12" t="s">
        <v>344</v>
      </c>
      <c r="AK1293" s="12" t="s">
        <v>368</v>
      </c>
      <c r="AL1293" s="12" t="s">
        <v>148</v>
      </c>
      <c r="AM1293" s="12" t="s">
        <v>347</v>
      </c>
      <c r="AN1293" s="12" t="s">
        <v>510</v>
      </c>
    </row>
    <row r="1294" spans="1:40" ht="15" customHeight="1" x14ac:dyDescent="0.25">
      <c r="A1294" s="12">
        <v>132770030</v>
      </c>
      <c r="B1294" s="30" t="s">
        <v>577</v>
      </c>
      <c r="C1294" s="30" t="s">
        <v>576</v>
      </c>
      <c r="D1294" s="30"/>
      <c r="E1294" s="12" t="s">
        <v>51</v>
      </c>
      <c r="F1294" s="10" t="s">
        <v>122</v>
      </c>
      <c r="G1294" s="17" t="s">
        <v>303</v>
      </c>
      <c r="H1294" s="10" t="s">
        <v>245</v>
      </c>
      <c r="I1294" s="26" t="s">
        <v>132</v>
      </c>
      <c r="J1294" s="18" t="s">
        <v>328</v>
      </c>
      <c r="K1294" s="12" t="s">
        <v>121</v>
      </c>
      <c r="L1294" s="12">
        <v>45.401052</v>
      </c>
      <c r="M1294" s="12">
        <v>2.3971309999999999</v>
      </c>
      <c r="N1294" s="11">
        <v>41430</v>
      </c>
      <c r="O1294" s="6" t="s">
        <v>65</v>
      </c>
      <c r="P1294" s="29">
        <v>103</v>
      </c>
      <c r="Q1294" s="12">
        <v>55.280099999999997</v>
      </c>
      <c r="R1294" s="15" t="s">
        <v>11</v>
      </c>
      <c r="S1294" s="48" t="s">
        <v>161</v>
      </c>
      <c r="T1294" s="53" t="s">
        <v>161</v>
      </c>
      <c r="U1294" s="12">
        <f t="shared" si="82"/>
        <v>103</v>
      </c>
      <c r="V1294" s="12">
        <f t="shared" si="83"/>
        <v>55.280099999999997</v>
      </c>
      <c r="W1294" s="12">
        <f t="shared" si="84"/>
        <v>3.3705407699689695E-2</v>
      </c>
      <c r="X1294" s="12">
        <f t="shared" si="85"/>
        <v>3.2723696795815239E-4</v>
      </c>
      <c r="Y1294" s="32"/>
      <c r="AA1294" s="12"/>
      <c r="AD1294" s="12" t="s">
        <v>303</v>
      </c>
      <c r="AE1294" s="12" t="s">
        <v>507</v>
      </c>
      <c r="AF1294" s="12" t="s">
        <v>508</v>
      </c>
      <c r="AG1294" s="12" t="s">
        <v>509</v>
      </c>
      <c r="AH1294" s="12" t="s">
        <v>352</v>
      </c>
      <c r="AI1294" s="12" t="s">
        <v>361</v>
      </c>
      <c r="AJ1294" s="12" t="s">
        <v>344</v>
      </c>
      <c r="AK1294" s="12" t="s">
        <v>368</v>
      </c>
      <c r="AL1294" s="12" t="s">
        <v>148</v>
      </c>
      <c r="AM1294" s="12" t="s">
        <v>347</v>
      </c>
      <c r="AN1294" s="12" t="s">
        <v>510</v>
      </c>
    </row>
    <row r="1295" spans="1:40" ht="15" customHeight="1" x14ac:dyDescent="0.25">
      <c r="A1295" s="12">
        <v>132770030</v>
      </c>
      <c r="B1295" s="30" t="s">
        <v>577</v>
      </c>
      <c r="C1295" s="30" t="s">
        <v>576</v>
      </c>
      <c r="D1295" s="30"/>
      <c r="E1295" s="12" t="s">
        <v>51</v>
      </c>
      <c r="F1295" s="10" t="s">
        <v>122</v>
      </c>
      <c r="G1295" s="17" t="s">
        <v>303</v>
      </c>
      <c r="H1295" s="10" t="s">
        <v>245</v>
      </c>
      <c r="I1295" s="26" t="s">
        <v>132</v>
      </c>
      <c r="J1295" s="18" t="s">
        <v>328</v>
      </c>
      <c r="K1295" s="12" t="s">
        <v>121</v>
      </c>
      <c r="L1295" s="12">
        <v>45.401052</v>
      </c>
      <c r="M1295" s="12">
        <v>2.3971309999999999</v>
      </c>
      <c r="N1295" s="11">
        <v>41430</v>
      </c>
      <c r="O1295" s="6" t="s">
        <v>15</v>
      </c>
      <c r="P1295" s="29">
        <v>109</v>
      </c>
      <c r="Q1295" s="12">
        <v>13.210800000000001</v>
      </c>
      <c r="R1295" s="15" t="s">
        <v>11</v>
      </c>
      <c r="S1295" s="48" t="s">
        <v>161</v>
      </c>
      <c r="T1295" s="53" t="s">
        <v>161</v>
      </c>
      <c r="U1295" s="12">
        <f t="shared" si="82"/>
        <v>109</v>
      </c>
      <c r="V1295" s="12">
        <f t="shared" si="83"/>
        <v>13.210800000000001</v>
      </c>
      <c r="W1295" s="12">
        <f t="shared" si="84"/>
        <v>0.62455150956098415</v>
      </c>
      <c r="X1295" s="12">
        <f t="shared" si="85"/>
        <v>5.7298303629448087E-3</v>
      </c>
      <c r="Y1295" s="32"/>
      <c r="AA1295" s="12"/>
      <c r="AD1295" s="12" t="s">
        <v>303</v>
      </c>
      <c r="AE1295" s="12" t="s">
        <v>507</v>
      </c>
      <c r="AF1295" s="12" t="s">
        <v>508</v>
      </c>
      <c r="AG1295" s="12" t="s">
        <v>509</v>
      </c>
      <c r="AH1295" s="12" t="s">
        <v>352</v>
      </c>
      <c r="AI1295" s="12" t="s">
        <v>361</v>
      </c>
      <c r="AJ1295" s="12" t="s">
        <v>344</v>
      </c>
      <c r="AK1295" s="12" t="s">
        <v>368</v>
      </c>
      <c r="AL1295" s="12" t="s">
        <v>148</v>
      </c>
      <c r="AM1295" s="12" t="s">
        <v>347</v>
      </c>
      <c r="AN1295" s="12" t="s">
        <v>510</v>
      </c>
    </row>
    <row r="1296" spans="1:40" ht="15" customHeight="1" x14ac:dyDescent="0.25">
      <c r="A1296" s="12">
        <v>132770030</v>
      </c>
      <c r="B1296" s="30" t="s">
        <v>577</v>
      </c>
      <c r="C1296" s="30" t="s">
        <v>576</v>
      </c>
      <c r="D1296" s="30"/>
      <c r="E1296" s="12" t="s">
        <v>51</v>
      </c>
      <c r="F1296" s="10" t="s">
        <v>122</v>
      </c>
      <c r="G1296" s="17" t="s">
        <v>303</v>
      </c>
      <c r="H1296" s="10" t="s">
        <v>245</v>
      </c>
      <c r="I1296" s="26" t="s">
        <v>132</v>
      </c>
      <c r="J1296" s="18" t="s">
        <v>328</v>
      </c>
      <c r="K1296" s="12" t="s">
        <v>121</v>
      </c>
      <c r="L1296" s="12">
        <v>45.401052</v>
      </c>
      <c r="M1296" s="12">
        <v>2.3971309999999999</v>
      </c>
      <c r="N1296" s="11">
        <v>41430</v>
      </c>
      <c r="O1296" s="6" t="s">
        <v>17</v>
      </c>
      <c r="P1296" s="29">
        <v>138</v>
      </c>
      <c r="Q1296" s="12">
        <v>17.733000000000001</v>
      </c>
      <c r="R1296" s="15" t="s">
        <v>11</v>
      </c>
      <c r="S1296" s="48" t="s">
        <v>161</v>
      </c>
      <c r="T1296" s="53" t="s">
        <v>161</v>
      </c>
      <c r="U1296" s="12">
        <f t="shared" si="82"/>
        <v>138</v>
      </c>
      <c r="V1296" s="12">
        <f t="shared" si="83"/>
        <v>17.733000000000001</v>
      </c>
      <c r="W1296" s="12">
        <f t="shared" si="84"/>
        <v>0.43884854042266819</v>
      </c>
      <c r="X1296" s="12">
        <f t="shared" si="85"/>
        <v>3.180061887120784E-3</v>
      </c>
      <c r="Y1296" s="32"/>
      <c r="AA1296" s="12"/>
      <c r="AD1296" s="12" t="s">
        <v>303</v>
      </c>
      <c r="AE1296" s="12" t="s">
        <v>507</v>
      </c>
      <c r="AF1296" s="12" t="s">
        <v>508</v>
      </c>
      <c r="AG1296" s="12" t="s">
        <v>509</v>
      </c>
      <c r="AH1296" s="12" t="s">
        <v>352</v>
      </c>
      <c r="AI1296" s="12" t="s">
        <v>361</v>
      </c>
      <c r="AJ1296" s="12" t="s">
        <v>344</v>
      </c>
      <c r="AK1296" s="12" t="s">
        <v>368</v>
      </c>
      <c r="AL1296" s="12" t="s">
        <v>148</v>
      </c>
      <c r="AM1296" s="12" t="s">
        <v>347</v>
      </c>
      <c r="AN1296" s="12" t="s">
        <v>510</v>
      </c>
    </row>
    <row r="1297" spans="1:40" ht="15" customHeight="1" x14ac:dyDescent="0.25">
      <c r="A1297" s="12">
        <v>132770030</v>
      </c>
      <c r="B1297" s="30" t="s">
        <v>577</v>
      </c>
      <c r="C1297" s="30" t="s">
        <v>576</v>
      </c>
      <c r="D1297" s="30"/>
      <c r="E1297" s="12" t="s">
        <v>51</v>
      </c>
      <c r="F1297" s="10" t="s">
        <v>122</v>
      </c>
      <c r="G1297" s="17" t="s">
        <v>303</v>
      </c>
      <c r="H1297" s="10" t="s">
        <v>245</v>
      </c>
      <c r="I1297" s="26" t="s">
        <v>132</v>
      </c>
      <c r="J1297" s="18" t="s">
        <v>328</v>
      </c>
      <c r="K1297" s="12" t="s">
        <v>121</v>
      </c>
      <c r="L1297" s="12">
        <v>45.401052</v>
      </c>
      <c r="M1297" s="12">
        <v>2.3971309999999999</v>
      </c>
      <c r="N1297" s="11">
        <v>41430</v>
      </c>
      <c r="O1297" s="6" t="s">
        <v>14</v>
      </c>
      <c r="P1297" s="29">
        <v>140</v>
      </c>
      <c r="Q1297" s="12">
        <v>32.228000000000002</v>
      </c>
      <c r="R1297" s="15" t="s">
        <v>11</v>
      </c>
      <c r="S1297" s="48" t="s">
        <v>161</v>
      </c>
      <c r="T1297" s="53" t="s">
        <v>161</v>
      </c>
      <c r="U1297" s="12">
        <f t="shared" si="82"/>
        <v>140</v>
      </c>
      <c r="V1297" s="12">
        <f t="shared" si="83"/>
        <v>32.228000000000002</v>
      </c>
      <c r="W1297" s="12">
        <f t="shared" si="84"/>
        <v>0.13479113359019851</v>
      </c>
      <c r="X1297" s="12">
        <f t="shared" si="85"/>
        <v>9.6279381135856072E-4</v>
      </c>
      <c r="Y1297" s="32"/>
      <c r="AA1297" s="12"/>
      <c r="AD1297" s="12" t="s">
        <v>303</v>
      </c>
      <c r="AE1297" s="12" t="s">
        <v>507</v>
      </c>
      <c r="AF1297" s="12" t="s">
        <v>508</v>
      </c>
      <c r="AG1297" s="12" t="s">
        <v>509</v>
      </c>
      <c r="AH1297" s="12" t="s">
        <v>352</v>
      </c>
      <c r="AI1297" s="12" t="s">
        <v>361</v>
      </c>
      <c r="AJ1297" s="12" t="s">
        <v>344</v>
      </c>
      <c r="AK1297" s="12" t="s">
        <v>368</v>
      </c>
      <c r="AL1297" s="12" t="s">
        <v>148</v>
      </c>
      <c r="AM1297" s="12" t="s">
        <v>347</v>
      </c>
      <c r="AN1297" s="12" t="s">
        <v>510</v>
      </c>
    </row>
    <row r="1298" spans="1:40" ht="15" customHeight="1" x14ac:dyDescent="0.25">
      <c r="A1298" s="12">
        <v>132770030</v>
      </c>
      <c r="B1298" s="30" t="s">
        <v>577</v>
      </c>
      <c r="C1298" s="30" t="s">
        <v>576</v>
      </c>
      <c r="D1298" s="30"/>
      <c r="E1298" s="12" t="s">
        <v>51</v>
      </c>
      <c r="F1298" s="10" t="s">
        <v>122</v>
      </c>
      <c r="G1298" s="17" t="s">
        <v>303</v>
      </c>
      <c r="H1298" s="10" t="s">
        <v>245</v>
      </c>
      <c r="I1298" s="26" t="s">
        <v>132</v>
      </c>
      <c r="J1298" s="18" t="s">
        <v>328</v>
      </c>
      <c r="K1298" s="12" t="s">
        <v>121</v>
      </c>
      <c r="L1298" s="12">
        <v>45.401052</v>
      </c>
      <c r="M1298" s="12">
        <v>2.3971309999999999</v>
      </c>
      <c r="N1298" s="11">
        <v>41430</v>
      </c>
      <c r="O1298" s="6" t="s">
        <v>10</v>
      </c>
      <c r="P1298" s="29">
        <v>744</v>
      </c>
      <c r="Q1298" s="12">
        <v>92.479200000000006</v>
      </c>
      <c r="R1298" s="15" t="s">
        <v>11</v>
      </c>
      <c r="S1298" s="48" t="s">
        <v>161</v>
      </c>
      <c r="T1298" s="53" t="s">
        <v>161</v>
      </c>
      <c r="U1298" s="12">
        <f t="shared" si="82"/>
        <v>744</v>
      </c>
      <c r="V1298" s="12">
        <f t="shared" si="83"/>
        <v>92.479200000000006</v>
      </c>
      <c r="W1298" s="12">
        <f t="shared" si="84"/>
        <v>8.6993099992645942E-2</v>
      </c>
      <c r="X1298" s="12">
        <f t="shared" si="85"/>
        <v>1.1692620966753486E-4</v>
      </c>
      <c r="Y1298" s="32"/>
      <c r="AA1298" s="12"/>
      <c r="AD1298" s="12" t="s">
        <v>303</v>
      </c>
      <c r="AE1298" s="12" t="s">
        <v>507</v>
      </c>
      <c r="AF1298" s="12" t="s">
        <v>508</v>
      </c>
      <c r="AG1298" s="12" t="s">
        <v>509</v>
      </c>
      <c r="AH1298" s="12" t="s">
        <v>352</v>
      </c>
      <c r="AI1298" s="12" t="s">
        <v>361</v>
      </c>
      <c r="AJ1298" s="12" t="s">
        <v>344</v>
      </c>
      <c r="AK1298" s="12" t="s">
        <v>368</v>
      </c>
      <c r="AL1298" s="12" t="s">
        <v>148</v>
      </c>
      <c r="AM1298" s="12" t="s">
        <v>347</v>
      </c>
      <c r="AN1298" s="12" t="s">
        <v>510</v>
      </c>
    </row>
    <row r="1299" spans="1:40" ht="15" customHeight="1" x14ac:dyDescent="0.25">
      <c r="A1299" s="12">
        <v>132770031</v>
      </c>
      <c r="B1299" s="30" t="s">
        <v>577</v>
      </c>
      <c r="C1299" s="30" t="s">
        <v>576</v>
      </c>
      <c r="D1299" s="30"/>
      <c r="E1299" s="12" t="s">
        <v>51</v>
      </c>
      <c r="F1299" s="10" t="s">
        <v>123</v>
      </c>
      <c r="G1299" s="17" t="s">
        <v>304</v>
      </c>
      <c r="H1299" s="10" t="s">
        <v>245</v>
      </c>
      <c r="I1299" s="26" t="s">
        <v>132</v>
      </c>
      <c r="J1299" s="18" t="s">
        <v>328</v>
      </c>
      <c r="K1299" s="12" t="s">
        <v>88</v>
      </c>
      <c r="L1299" s="12">
        <v>45.392470000000003</v>
      </c>
      <c r="M1299" s="12">
        <v>2.3635999999999999</v>
      </c>
      <c r="N1299" s="11">
        <v>41430.447916666664</v>
      </c>
      <c r="O1299" s="6" t="s">
        <v>57</v>
      </c>
      <c r="P1299" s="29">
        <v>4.25</v>
      </c>
      <c r="Q1299" s="54" t="s">
        <v>161</v>
      </c>
      <c r="R1299" s="15" t="s">
        <v>11</v>
      </c>
      <c r="S1299" s="16" t="s">
        <v>601</v>
      </c>
      <c r="T1299" s="53" t="s">
        <v>161</v>
      </c>
      <c r="U1299" s="12">
        <f t="shared" si="82"/>
        <v>4.25</v>
      </c>
      <c r="V1299" s="12">
        <f t="shared" si="83"/>
        <v>2.125</v>
      </c>
      <c r="W1299" s="12">
        <f t="shared" si="84"/>
        <v>0.94117647058823528</v>
      </c>
      <c r="X1299" s="12">
        <f t="shared" si="85"/>
        <v>0.22145328719723184</v>
      </c>
      <c r="Y1299" s="32"/>
      <c r="AA1299" s="12"/>
      <c r="AD1299" s="12" t="s">
        <v>304</v>
      </c>
      <c r="AE1299" s="12" t="s">
        <v>493</v>
      </c>
      <c r="AF1299" s="12" t="s">
        <v>494</v>
      </c>
      <c r="AG1299" s="12" t="s">
        <v>402</v>
      </c>
      <c r="AH1299" s="12" t="s">
        <v>374</v>
      </c>
      <c r="AI1299" s="12" t="s">
        <v>403</v>
      </c>
      <c r="AJ1299" s="12" t="s">
        <v>376</v>
      </c>
      <c r="AK1299" s="12" t="s">
        <v>368</v>
      </c>
      <c r="AL1299" s="12">
        <v>14</v>
      </c>
      <c r="AM1299" s="12" t="s">
        <v>404</v>
      </c>
      <c r="AN1299" s="12" t="s">
        <v>405</v>
      </c>
    </row>
    <row r="1300" spans="1:40" ht="15" customHeight="1" x14ac:dyDescent="0.25">
      <c r="A1300" s="12">
        <v>132770031</v>
      </c>
      <c r="B1300" s="30" t="s">
        <v>577</v>
      </c>
      <c r="C1300" s="30" t="s">
        <v>576</v>
      </c>
      <c r="D1300" s="30"/>
      <c r="E1300" s="12" t="s">
        <v>51</v>
      </c>
      <c r="F1300" s="10" t="s">
        <v>123</v>
      </c>
      <c r="G1300" s="17" t="s">
        <v>304</v>
      </c>
      <c r="H1300" s="10" t="s">
        <v>245</v>
      </c>
      <c r="I1300" s="26" t="s">
        <v>132</v>
      </c>
      <c r="J1300" s="18" t="s">
        <v>328</v>
      </c>
      <c r="K1300" s="12" t="s">
        <v>88</v>
      </c>
      <c r="L1300" s="12">
        <v>45.392470000000003</v>
      </c>
      <c r="M1300" s="12">
        <v>2.3635999999999999</v>
      </c>
      <c r="N1300" s="11">
        <v>41430.447916666664</v>
      </c>
      <c r="O1300" s="6" t="s">
        <v>55</v>
      </c>
      <c r="P1300" s="29">
        <v>4.76</v>
      </c>
      <c r="Q1300" s="54" t="s">
        <v>161</v>
      </c>
      <c r="R1300" s="15" t="s">
        <v>11</v>
      </c>
      <c r="S1300" s="16" t="s">
        <v>601</v>
      </c>
      <c r="T1300" s="53" t="s">
        <v>161</v>
      </c>
      <c r="U1300" s="12">
        <f t="shared" si="82"/>
        <v>4.76</v>
      </c>
      <c r="V1300" s="12">
        <f t="shared" si="83"/>
        <v>2.38</v>
      </c>
      <c r="W1300" s="12">
        <f t="shared" si="84"/>
        <v>0.84033613445378152</v>
      </c>
      <c r="X1300" s="12">
        <f t="shared" si="85"/>
        <v>0.17654120471718099</v>
      </c>
      <c r="Y1300" s="32"/>
      <c r="AA1300" s="12"/>
      <c r="AD1300" s="12" t="s">
        <v>304</v>
      </c>
      <c r="AE1300" s="12" t="s">
        <v>493</v>
      </c>
      <c r="AF1300" s="12" t="s">
        <v>494</v>
      </c>
      <c r="AG1300" s="12" t="s">
        <v>402</v>
      </c>
      <c r="AH1300" s="12" t="s">
        <v>374</v>
      </c>
      <c r="AI1300" s="12" t="s">
        <v>403</v>
      </c>
      <c r="AJ1300" s="12" t="s">
        <v>376</v>
      </c>
      <c r="AK1300" s="12" t="s">
        <v>368</v>
      </c>
      <c r="AL1300" s="12">
        <v>14</v>
      </c>
      <c r="AM1300" s="12" t="s">
        <v>404</v>
      </c>
      <c r="AN1300" s="12" t="s">
        <v>405</v>
      </c>
    </row>
    <row r="1301" spans="1:40" ht="15" customHeight="1" x14ac:dyDescent="0.25">
      <c r="A1301" s="12">
        <v>132770031</v>
      </c>
      <c r="B1301" s="30" t="s">
        <v>577</v>
      </c>
      <c r="C1301" s="30" t="s">
        <v>576</v>
      </c>
      <c r="D1301" s="30"/>
      <c r="E1301" s="12" t="s">
        <v>51</v>
      </c>
      <c r="F1301" s="10" t="s">
        <v>123</v>
      </c>
      <c r="G1301" s="17" t="s">
        <v>304</v>
      </c>
      <c r="H1301" s="10" t="s">
        <v>245</v>
      </c>
      <c r="I1301" s="26" t="s">
        <v>132</v>
      </c>
      <c r="J1301" s="18" t="s">
        <v>328</v>
      </c>
      <c r="K1301" s="12" t="s">
        <v>88</v>
      </c>
      <c r="L1301" s="12">
        <v>45.392470000000003</v>
      </c>
      <c r="M1301" s="12">
        <v>2.3635999999999999</v>
      </c>
      <c r="N1301" s="11">
        <v>41430.447916666664</v>
      </c>
      <c r="O1301" s="6" t="s">
        <v>61</v>
      </c>
      <c r="P1301" s="29">
        <v>5.0999999999999996</v>
      </c>
      <c r="Q1301" s="54" t="s">
        <v>161</v>
      </c>
      <c r="R1301" s="15" t="s">
        <v>11</v>
      </c>
      <c r="S1301" s="16" t="s">
        <v>601</v>
      </c>
      <c r="T1301" s="53" t="s">
        <v>161</v>
      </c>
      <c r="U1301" s="12">
        <f t="shared" si="82"/>
        <v>5.0999999999999996</v>
      </c>
      <c r="V1301" s="12">
        <f t="shared" si="83"/>
        <v>2.5499999999999998</v>
      </c>
      <c r="W1301" s="12">
        <f t="shared" si="84"/>
        <v>0.78431372549019607</v>
      </c>
      <c r="X1301" s="12">
        <f t="shared" si="85"/>
        <v>0.15378700499807768</v>
      </c>
      <c r="Y1301" s="32"/>
      <c r="AA1301" s="12"/>
      <c r="AD1301" s="12" t="s">
        <v>304</v>
      </c>
      <c r="AE1301" s="12" t="s">
        <v>493</v>
      </c>
      <c r="AF1301" s="12" t="s">
        <v>494</v>
      </c>
      <c r="AG1301" s="12" t="s">
        <v>402</v>
      </c>
      <c r="AH1301" s="12" t="s">
        <v>374</v>
      </c>
      <c r="AI1301" s="12" t="s">
        <v>403</v>
      </c>
      <c r="AJ1301" s="12" t="s">
        <v>376</v>
      </c>
      <c r="AK1301" s="12" t="s">
        <v>368</v>
      </c>
      <c r="AL1301" s="12">
        <v>14</v>
      </c>
      <c r="AM1301" s="12" t="s">
        <v>404</v>
      </c>
      <c r="AN1301" s="12" t="s">
        <v>405</v>
      </c>
    </row>
    <row r="1302" spans="1:40" ht="15" customHeight="1" x14ac:dyDescent="0.25">
      <c r="A1302" s="12">
        <v>132770031</v>
      </c>
      <c r="B1302" s="30" t="s">
        <v>577</v>
      </c>
      <c r="C1302" s="30" t="s">
        <v>576</v>
      </c>
      <c r="D1302" s="30"/>
      <c r="E1302" s="12" t="s">
        <v>51</v>
      </c>
      <c r="F1302" s="10" t="s">
        <v>123</v>
      </c>
      <c r="G1302" s="17" t="s">
        <v>304</v>
      </c>
      <c r="H1302" s="10" t="s">
        <v>245</v>
      </c>
      <c r="I1302" s="26" t="s">
        <v>132</v>
      </c>
      <c r="J1302" s="18" t="s">
        <v>328</v>
      </c>
      <c r="K1302" s="12" t="s">
        <v>88</v>
      </c>
      <c r="L1302" s="12">
        <v>45.392470000000003</v>
      </c>
      <c r="M1302" s="12">
        <v>2.3635999999999999</v>
      </c>
      <c r="N1302" s="11">
        <v>41430.447916666664</v>
      </c>
      <c r="O1302" s="6" t="s">
        <v>56</v>
      </c>
      <c r="P1302" s="29">
        <v>6.6</v>
      </c>
      <c r="Q1302" s="54" t="s">
        <v>161</v>
      </c>
      <c r="R1302" s="15" t="s">
        <v>11</v>
      </c>
      <c r="S1302" s="16" t="s">
        <v>601</v>
      </c>
      <c r="T1302" s="53" t="s">
        <v>161</v>
      </c>
      <c r="U1302" s="12">
        <f t="shared" si="82"/>
        <v>6.6</v>
      </c>
      <c r="V1302" s="12">
        <f t="shared" si="83"/>
        <v>3.3</v>
      </c>
      <c r="W1302" s="12">
        <f t="shared" si="84"/>
        <v>0.60606060606060608</v>
      </c>
      <c r="X1302" s="12">
        <f t="shared" si="85"/>
        <v>9.1827364554637289E-2</v>
      </c>
      <c r="Y1302" s="32"/>
      <c r="AA1302" s="12"/>
      <c r="AD1302" s="12" t="s">
        <v>304</v>
      </c>
      <c r="AE1302" s="12" t="s">
        <v>493</v>
      </c>
      <c r="AF1302" s="12" t="s">
        <v>494</v>
      </c>
      <c r="AG1302" s="12" t="s">
        <v>402</v>
      </c>
      <c r="AH1302" s="12" t="s">
        <v>374</v>
      </c>
      <c r="AI1302" s="12" t="s">
        <v>403</v>
      </c>
      <c r="AJ1302" s="12" t="s">
        <v>376</v>
      </c>
      <c r="AK1302" s="12" t="s">
        <v>368</v>
      </c>
      <c r="AL1302" s="12">
        <v>14</v>
      </c>
      <c r="AM1302" s="12" t="s">
        <v>404</v>
      </c>
      <c r="AN1302" s="12" t="s">
        <v>405</v>
      </c>
    </row>
    <row r="1303" spans="1:40" ht="15" customHeight="1" x14ac:dyDescent="0.25">
      <c r="A1303" s="12">
        <v>132770031</v>
      </c>
      <c r="B1303" s="30" t="s">
        <v>577</v>
      </c>
      <c r="C1303" s="30" t="s">
        <v>576</v>
      </c>
      <c r="D1303" s="30"/>
      <c r="E1303" s="12" t="s">
        <v>51</v>
      </c>
      <c r="F1303" s="10" t="s">
        <v>123</v>
      </c>
      <c r="G1303" s="17" t="s">
        <v>304</v>
      </c>
      <c r="H1303" s="10" t="s">
        <v>245</v>
      </c>
      <c r="I1303" s="26" t="s">
        <v>132</v>
      </c>
      <c r="J1303" s="18" t="s">
        <v>328</v>
      </c>
      <c r="K1303" s="12" t="s">
        <v>88</v>
      </c>
      <c r="L1303" s="12">
        <v>45.392470000000003</v>
      </c>
      <c r="M1303" s="12">
        <v>2.3635999999999999</v>
      </c>
      <c r="N1303" s="11">
        <v>41430.447916666664</v>
      </c>
      <c r="O1303" s="6" t="s">
        <v>62</v>
      </c>
      <c r="P1303" s="29">
        <v>7.29</v>
      </c>
      <c r="Q1303" s="54" t="s">
        <v>161</v>
      </c>
      <c r="R1303" s="15" t="s">
        <v>11</v>
      </c>
      <c r="S1303" s="16" t="s">
        <v>601</v>
      </c>
      <c r="T1303" s="53" t="s">
        <v>161</v>
      </c>
      <c r="U1303" s="12">
        <f t="shared" si="82"/>
        <v>7.29</v>
      </c>
      <c r="V1303" s="12">
        <f t="shared" si="83"/>
        <v>3.645</v>
      </c>
      <c r="W1303" s="12">
        <f t="shared" si="84"/>
        <v>0.54869684499314131</v>
      </c>
      <c r="X1303" s="12">
        <f t="shared" si="85"/>
        <v>7.5267056926356823E-2</v>
      </c>
      <c r="Y1303" s="32"/>
      <c r="AA1303" s="12"/>
      <c r="AD1303" s="12" t="s">
        <v>304</v>
      </c>
      <c r="AE1303" s="12" t="s">
        <v>493</v>
      </c>
      <c r="AF1303" s="12" t="s">
        <v>494</v>
      </c>
      <c r="AG1303" s="12" t="s">
        <v>402</v>
      </c>
      <c r="AH1303" s="12" t="s">
        <v>374</v>
      </c>
      <c r="AI1303" s="12" t="s">
        <v>403</v>
      </c>
      <c r="AJ1303" s="12" t="s">
        <v>376</v>
      </c>
      <c r="AK1303" s="12" t="s">
        <v>368</v>
      </c>
      <c r="AL1303" s="12">
        <v>14</v>
      </c>
      <c r="AM1303" s="12" t="s">
        <v>404</v>
      </c>
      <c r="AN1303" s="12" t="s">
        <v>405</v>
      </c>
    </row>
    <row r="1304" spans="1:40" ht="15" customHeight="1" x14ac:dyDescent="0.25">
      <c r="A1304" s="12">
        <v>132770031</v>
      </c>
      <c r="B1304" s="30" t="s">
        <v>577</v>
      </c>
      <c r="C1304" s="30" t="s">
        <v>576</v>
      </c>
      <c r="D1304" s="30"/>
      <c r="E1304" s="12" t="s">
        <v>51</v>
      </c>
      <c r="F1304" s="10" t="s">
        <v>123</v>
      </c>
      <c r="G1304" s="17" t="s">
        <v>304</v>
      </c>
      <c r="H1304" s="10" t="s">
        <v>245</v>
      </c>
      <c r="I1304" s="26" t="s">
        <v>132</v>
      </c>
      <c r="J1304" s="18" t="s">
        <v>328</v>
      </c>
      <c r="K1304" s="12" t="s">
        <v>88</v>
      </c>
      <c r="L1304" s="12">
        <v>45.392470000000003</v>
      </c>
      <c r="M1304" s="12">
        <v>2.3635999999999999</v>
      </c>
      <c r="N1304" s="11">
        <v>41430.447916666664</v>
      </c>
      <c r="O1304" s="6" t="s">
        <v>59</v>
      </c>
      <c r="P1304" s="29">
        <v>17.600000000000001</v>
      </c>
      <c r="Q1304" s="54" t="s">
        <v>161</v>
      </c>
      <c r="R1304" s="15" t="s">
        <v>11</v>
      </c>
      <c r="S1304" s="16" t="s">
        <v>601</v>
      </c>
      <c r="T1304" s="53" t="s">
        <v>161</v>
      </c>
      <c r="U1304" s="12">
        <f t="shared" si="82"/>
        <v>17.600000000000001</v>
      </c>
      <c r="V1304" s="12">
        <f t="shared" si="83"/>
        <v>8.8000000000000007</v>
      </c>
      <c r="W1304" s="12">
        <f t="shared" si="84"/>
        <v>0.22727272727272727</v>
      </c>
      <c r="X1304" s="12">
        <f t="shared" si="85"/>
        <v>1.2913223140495866E-2</v>
      </c>
      <c r="Y1304" s="32"/>
      <c r="AA1304" s="12"/>
      <c r="AD1304" s="12" t="s">
        <v>304</v>
      </c>
      <c r="AE1304" s="12" t="s">
        <v>493</v>
      </c>
      <c r="AF1304" s="12" t="s">
        <v>494</v>
      </c>
      <c r="AG1304" s="12" t="s">
        <v>402</v>
      </c>
      <c r="AH1304" s="12" t="s">
        <v>374</v>
      </c>
      <c r="AI1304" s="12" t="s">
        <v>403</v>
      </c>
      <c r="AJ1304" s="12" t="s">
        <v>376</v>
      </c>
      <c r="AK1304" s="12" t="s">
        <v>368</v>
      </c>
      <c r="AL1304" s="12">
        <v>14</v>
      </c>
      <c r="AM1304" s="12" t="s">
        <v>404</v>
      </c>
      <c r="AN1304" s="12" t="s">
        <v>405</v>
      </c>
    </row>
    <row r="1305" spans="1:40" ht="15" customHeight="1" x14ac:dyDescent="0.25">
      <c r="A1305" s="12">
        <v>132770031</v>
      </c>
      <c r="B1305" s="30" t="s">
        <v>577</v>
      </c>
      <c r="C1305" s="30" t="s">
        <v>576</v>
      </c>
      <c r="D1305" s="30"/>
      <c r="E1305" s="12" t="s">
        <v>51</v>
      </c>
      <c r="F1305" s="10" t="s">
        <v>123</v>
      </c>
      <c r="G1305" s="17" t="s">
        <v>304</v>
      </c>
      <c r="H1305" s="10" t="s">
        <v>245</v>
      </c>
      <c r="I1305" s="26" t="s">
        <v>132</v>
      </c>
      <c r="J1305" s="18" t="s">
        <v>328</v>
      </c>
      <c r="K1305" s="12" t="s">
        <v>88</v>
      </c>
      <c r="L1305" s="12">
        <v>45.392470000000003</v>
      </c>
      <c r="M1305" s="12">
        <v>2.3635999999999999</v>
      </c>
      <c r="N1305" s="11">
        <v>41430.447916666664</v>
      </c>
      <c r="O1305" s="6" t="s">
        <v>12</v>
      </c>
      <c r="P1305" s="29">
        <v>17.899999999999999</v>
      </c>
      <c r="Q1305" s="12">
        <v>8.9356799999999996</v>
      </c>
      <c r="R1305" s="15" t="s">
        <v>11</v>
      </c>
      <c r="S1305" s="48" t="s">
        <v>161</v>
      </c>
      <c r="T1305" s="53" t="s">
        <v>161</v>
      </c>
      <c r="U1305" s="12">
        <f t="shared" si="82"/>
        <v>17.899999999999999</v>
      </c>
      <c r="V1305" s="12">
        <f t="shared" si="83"/>
        <v>8.9356799999999996</v>
      </c>
      <c r="W1305" s="12">
        <f t="shared" si="84"/>
        <v>0.22418049081940358</v>
      </c>
      <c r="X1305" s="12">
        <f t="shared" si="85"/>
        <v>1.2524049766447129E-2</v>
      </c>
      <c r="Y1305" s="32"/>
      <c r="AA1305" s="12"/>
      <c r="AD1305" s="12" t="s">
        <v>304</v>
      </c>
      <c r="AE1305" s="12" t="s">
        <v>493</v>
      </c>
      <c r="AF1305" s="12" t="s">
        <v>494</v>
      </c>
      <c r="AG1305" s="12" t="s">
        <v>402</v>
      </c>
      <c r="AH1305" s="12" t="s">
        <v>374</v>
      </c>
      <c r="AI1305" s="12" t="s">
        <v>403</v>
      </c>
      <c r="AJ1305" s="12" t="s">
        <v>376</v>
      </c>
      <c r="AK1305" s="12" t="s">
        <v>368</v>
      </c>
      <c r="AL1305" s="12">
        <v>14</v>
      </c>
      <c r="AM1305" s="12" t="s">
        <v>404</v>
      </c>
      <c r="AN1305" s="12" t="s">
        <v>405</v>
      </c>
    </row>
    <row r="1306" spans="1:40" ht="15" customHeight="1" x14ac:dyDescent="0.25">
      <c r="A1306" s="12">
        <v>132770031</v>
      </c>
      <c r="B1306" s="30" t="s">
        <v>577</v>
      </c>
      <c r="C1306" s="30" t="s">
        <v>576</v>
      </c>
      <c r="D1306" s="30"/>
      <c r="E1306" s="12" t="s">
        <v>51</v>
      </c>
      <c r="F1306" s="10" t="s">
        <v>123</v>
      </c>
      <c r="G1306" s="17" t="s">
        <v>304</v>
      </c>
      <c r="H1306" s="10" t="s">
        <v>245</v>
      </c>
      <c r="I1306" s="26" t="s">
        <v>132</v>
      </c>
      <c r="J1306" s="18" t="s">
        <v>328</v>
      </c>
      <c r="K1306" s="12" t="s">
        <v>88</v>
      </c>
      <c r="L1306" s="12">
        <v>45.392470000000003</v>
      </c>
      <c r="M1306" s="12">
        <v>2.3635999999999999</v>
      </c>
      <c r="N1306" s="11">
        <v>41430.447916666664</v>
      </c>
      <c r="O1306" s="6" t="s">
        <v>63</v>
      </c>
      <c r="P1306" s="29">
        <v>18.399999999999999</v>
      </c>
      <c r="Q1306" s="12">
        <v>2.78024</v>
      </c>
      <c r="R1306" s="15" t="s">
        <v>64</v>
      </c>
      <c r="S1306" s="48" t="s">
        <v>161</v>
      </c>
      <c r="T1306" s="53" t="s">
        <v>161</v>
      </c>
      <c r="U1306" s="12">
        <f t="shared" si="82"/>
        <v>18.399999999999999</v>
      </c>
      <c r="V1306" s="12">
        <f t="shared" si="83"/>
        <v>2.78024</v>
      </c>
      <c r="W1306" s="12">
        <f t="shared" si="84"/>
        <v>2.3804181244426608</v>
      </c>
      <c r="X1306" s="12">
        <f t="shared" si="85"/>
        <v>0.12937055024144894</v>
      </c>
      <c r="Y1306" s="32"/>
      <c r="AA1306" s="12"/>
      <c r="AD1306" s="12" t="s">
        <v>304</v>
      </c>
      <c r="AE1306" s="12" t="s">
        <v>493</v>
      </c>
      <c r="AF1306" s="12" t="s">
        <v>494</v>
      </c>
      <c r="AG1306" s="12" t="s">
        <v>402</v>
      </c>
      <c r="AH1306" s="12" t="s">
        <v>374</v>
      </c>
      <c r="AI1306" s="12" t="s">
        <v>403</v>
      </c>
      <c r="AJ1306" s="12" t="s">
        <v>376</v>
      </c>
      <c r="AK1306" s="12" t="s">
        <v>368</v>
      </c>
      <c r="AL1306" s="12">
        <v>14</v>
      </c>
      <c r="AM1306" s="12" t="s">
        <v>404</v>
      </c>
      <c r="AN1306" s="12" t="s">
        <v>405</v>
      </c>
    </row>
    <row r="1307" spans="1:40" ht="15" customHeight="1" x14ac:dyDescent="0.25">
      <c r="A1307" s="12">
        <v>132770031</v>
      </c>
      <c r="B1307" s="30" t="s">
        <v>577</v>
      </c>
      <c r="C1307" s="30" t="s">
        <v>576</v>
      </c>
      <c r="D1307" s="30"/>
      <c r="E1307" s="12" t="s">
        <v>51</v>
      </c>
      <c r="F1307" s="10" t="s">
        <v>123</v>
      </c>
      <c r="G1307" s="17" t="s">
        <v>304</v>
      </c>
      <c r="H1307" s="10" t="s">
        <v>245</v>
      </c>
      <c r="I1307" s="26" t="s">
        <v>132</v>
      </c>
      <c r="J1307" s="18" t="s">
        <v>328</v>
      </c>
      <c r="K1307" s="12" t="s">
        <v>88</v>
      </c>
      <c r="L1307" s="12">
        <v>45.392470000000003</v>
      </c>
      <c r="M1307" s="12">
        <v>2.3635999999999999</v>
      </c>
      <c r="N1307" s="11">
        <v>41430.447916666664</v>
      </c>
      <c r="O1307" s="6" t="s">
        <v>58</v>
      </c>
      <c r="P1307" s="29">
        <v>20.100000000000001</v>
      </c>
      <c r="Q1307" s="54" t="s">
        <v>161</v>
      </c>
      <c r="R1307" s="15" t="s">
        <v>11</v>
      </c>
      <c r="S1307" s="16" t="s">
        <v>601</v>
      </c>
      <c r="T1307" s="53" t="s">
        <v>161</v>
      </c>
      <c r="U1307" s="12">
        <f t="shared" si="82"/>
        <v>20.100000000000001</v>
      </c>
      <c r="V1307" s="12">
        <f t="shared" si="83"/>
        <v>10.050000000000001</v>
      </c>
      <c r="W1307" s="12">
        <f t="shared" si="84"/>
        <v>0.19900497512437809</v>
      </c>
      <c r="X1307" s="12">
        <f t="shared" si="85"/>
        <v>9.9007450310635865E-3</v>
      </c>
      <c r="Y1307" s="32"/>
      <c r="AA1307" s="12"/>
      <c r="AD1307" s="12" t="s">
        <v>304</v>
      </c>
      <c r="AE1307" s="12" t="s">
        <v>493</v>
      </c>
      <c r="AF1307" s="12" t="s">
        <v>494</v>
      </c>
      <c r="AG1307" s="12" t="s">
        <v>402</v>
      </c>
      <c r="AH1307" s="12" t="s">
        <v>374</v>
      </c>
      <c r="AI1307" s="12" t="s">
        <v>403</v>
      </c>
      <c r="AJ1307" s="12" t="s">
        <v>376</v>
      </c>
      <c r="AK1307" s="12" t="s">
        <v>368</v>
      </c>
      <c r="AL1307" s="12">
        <v>14</v>
      </c>
      <c r="AM1307" s="12" t="s">
        <v>404</v>
      </c>
      <c r="AN1307" s="12" t="s">
        <v>405</v>
      </c>
    </row>
    <row r="1308" spans="1:40" ht="15" customHeight="1" x14ac:dyDescent="0.25">
      <c r="A1308" s="12">
        <v>132770031</v>
      </c>
      <c r="B1308" s="30" t="s">
        <v>577</v>
      </c>
      <c r="C1308" s="30" t="s">
        <v>576</v>
      </c>
      <c r="D1308" s="30"/>
      <c r="E1308" s="12" t="s">
        <v>51</v>
      </c>
      <c r="F1308" s="10" t="s">
        <v>123</v>
      </c>
      <c r="G1308" s="17" t="s">
        <v>304</v>
      </c>
      <c r="H1308" s="10" t="s">
        <v>245</v>
      </c>
      <c r="I1308" s="26" t="s">
        <v>132</v>
      </c>
      <c r="J1308" s="18" t="s">
        <v>328</v>
      </c>
      <c r="K1308" s="12" t="s">
        <v>88</v>
      </c>
      <c r="L1308" s="12">
        <v>45.392470000000003</v>
      </c>
      <c r="M1308" s="12">
        <v>2.3635999999999999</v>
      </c>
      <c r="N1308" s="11">
        <v>41430.447916666664</v>
      </c>
      <c r="O1308" s="6" t="s">
        <v>22</v>
      </c>
      <c r="P1308" s="29">
        <v>21.59</v>
      </c>
      <c r="Q1308" s="54" t="s">
        <v>161</v>
      </c>
      <c r="R1308" s="15" t="s">
        <v>11</v>
      </c>
      <c r="S1308" s="16" t="s">
        <v>601</v>
      </c>
      <c r="T1308" s="53" t="s">
        <v>161</v>
      </c>
      <c r="U1308" s="12">
        <f t="shared" si="82"/>
        <v>21.59</v>
      </c>
      <c r="V1308" s="12">
        <f t="shared" si="83"/>
        <v>10.795</v>
      </c>
      <c r="W1308" s="12">
        <f t="shared" si="84"/>
        <v>0.18527095877721167</v>
      </c>
      <c r="X1308" s="12">
        <f t="shared" si="85"/>
        <v>8.5813320415568158E-3</v>
      </c>
      <c r="Y1308" s="32"/>
      <c r="AA1308" s="12"/>
      <c r="AD1308" s="12" t="s">
        <v>304</v>
      </c>
      <c r="AE1308" s="12" t="s">
        <v>493</v>
      </c>
      <c r="AF1308" s="12" t="s">
        <v>494</v>
      </c>
      <c r="AG1308" s="12" t="s">
        <v>402</v>
      </c>
      <c r="AH1308" s="12" t="s">
        <v>374</v>
      </c>
      <c r="AI1308" s="12" t="s">
        <v>403</v>
      </c>
      <c r="AJ1308" s="12" t="s">
        <v>376</v>
      </c>
      <c r="AK1308" s="12" t="s">
        <v>368</v>
      </c>
      <c r="AL1308" s="12">
        <v>14</v>
      </c>
      <c r="AM1308" s="12" t="s">
        <v>404</v>
      </c>
      <c r="AN1308" s="12" t="s">
        <v>405</v>
      </c>
    </row>
    <row r="1309" spans="1:40" ht="15" customHeight="1" x14ac:dyDescent="0.25">
      <c r="A1309" s="12">
        <v>132770031</v>
      </c>
      <c r="B1309" s="30" t="s">
        <v>577</v>
      </c>
      <c r="C1309" s="30" t="s">
        <v>576</v>
      </c>
      <c r="D1309" s="30"/>
      <c r="E1309" s="12" t="s">
        <v>51</v>
      </c>
      <c r="F1309" s="10" t="s">
        <v>123</v>
      </c>
      <c r="G1309" s="17" t="s">
        <v>304</v>
      </c>
      <c r="H1309" s="10" t="s">
        <v>245</v>
      </c>
      <c r="I1309" s="26" t="s">
        <v>132</v>
      </c>
      <c r="J1309" s="18" t="s">
        <v>328</v>
      </c>
      <c r="K1309" s="12" t="s">
        <v>88</v>
      </c>
      <c r="L1309" s="12">
        <v>45.392470000000003</v>
      </c>
      <c r="M1309" s="12">
        <v>2.3635999999999999</v>
      </c>
      <c r="N1309" s="11">
        <v>41430.447916666664</v>
      </c>
      <c r="O1309" s="6" t="s">
        <v>21</v>
      </c>
      <c r="P1309" s="29">
        <v>24.6</v>
      </c>
      <c r="Q1309" s="12">
        <v>4.7601000000000004</v>
      </c>
      <c r="R1309" s="15" t="s">
        <v>11</v>
      </c>
      <c r="S1309" s="48" t="s">
        <v>161</v>
      </c>
      <c r="T1309" s="53" t="s">
        <v>161</v>
      </c>
      <c r="U1309" s="12">
        <f t="shared" si="82"/>
        <v>24.6</v>
      </c>
      <c r="V1309" s="12">
        <f t="shared" si="83"/>
        <v>4.7601000000000004</v>
      </c>
      <c r="W1309" s="12">
        <f t="shared" si="84"/>
        <v>1.0856827916074765</v>
      </c>
      <c r="X1309" s="12">
        <f t="shared" si="85"/>
        <v>4.4133446813312049E-2</v>
      </c>
      <c r="Y1309" s="32"/>
      <c r="AA1309" s="12"/>
      <c r="AD1309" s="12" t="s">
        <v>304</v>
      </c>
      <c r="AE1309" s="12" t="s">
        <v>493</v>
      </c>
      <c r="AF1309" s="12" t="s">
        <v>494</v>
      </c>
      <c r="AG1309" s="12" t="s">
        <v>402</v>
      </c>
      <c r="AH1309" s="12" t="s">
        <v>374</v>
      </c>
      <c r="AI1309" s="12" t="s">
        <v>403</v>
      </c>
      <c r="AJ1309" s="12" t="s">
        <v>376</v>
      </c>
      <c r="AK1309" s="12" t="s">
        <v>368</v>
      </c>
      <c r="AL1309" s="12">
        <v>14</v>
      </c>
      <c r="AM1309" s="12" t="s">
        <v>404</v>
      </c>
      <c r="AN1309" s="12" t="s">
        <v>405</v>
      </c>
    </row>
    <row r="1310" spans="1:40" ht="15" customHeight="1" x14ac:dyDescent="0.25">
      <c r="A1310" s="12">
        <v>132770031</v>
      </c>
      <c r="B1310" s="30" t="s">
        <v>577</v>
      </c>
      <c r="C1310" s="30" t="s">
        <v>576</v>
      </c>
      <c r="D1310" s="30"/>
      <c r="E1310" s="12" t="s">
        <v>51</v>
      </c>
      <c r="F1310" s="10" t="s">
        <v>123</v>
      </c>
      <c r="G1310" s="17" t="s">
        <v>304</v>
      </c>
      <c r="H1310" s="10" t="s">
        <v>245</v>
      </c>
      <c r="I1310" s="26" t="s">
        <v>132</v>
      </c>
      <c r="J1310" s="18" t="s">
        <v>328</v>
      </c>
      <c r="K1310" s="12" t="s">
        <v>88</v>
      </c>
      <c r="L1310" s="12">
        <v>45.392470000000003</v>
      </c>
      <c r="M1310" s="12">
        <v>2.3635999999999999</v>
      </c>
      <c r="N1310" s="11">
        <v>41430.447916666664</v>
      </c>
      <c r="O1310" s="6" t="s">
        <v>60</v>
      </c>
      <c r="P1310" s="29">
        <v>24.9</v>
      </c>
      <c r="Q1310" s="54" t="s">
        <v>161</v>
      </c>
      <c r="R1310" s="15" t="s">
        <v>11</v>
      </c>
      <c r="S1310" s="16" t="s">
        <v>601</v>
      </c>
      <c r="T1310" s="53" t="s">
        <v>161</v>
      </c>
      <c r="U1310" s="12">
        <f t="shared" si="82"/>
        <v>24.9</v>
      </c>
      <c r="V1310" s="12">
        <f t="shared" si="83"/>
        <v>12.45</v>
      </c>
      <c r="W1310" s="12">
        <f t="shared" si="84"/>
        <v>0.16064257028112452</v>
      </c>
      <c r="X1310" s="12">
        <f t="shared" si="85"/>
        <v>6.451508846631507E-3</v>
      </c>
      <c r="Y1310" s="32"/>
      <c r="AA1310" s="12"/>
      <c r="AD1310" s="12" t="s">
        <v>304</v>
      </c>
      <c r="AE1310" s="12" t="s">
        <v>493</v>
      </c>
      <c r="AF1310" s="12" t="s">
        <v>494</v>
      </c>
      <c r="AG1310" s="12" t="s">
        <v>402</v>
      </c>
      <c r="AH1310" s="12" t="s">
        <v>374</v>
      </c>
      <c r="AI1310" s="12" t="s">
        <v>403</v>
      </c>
      <c r="AJ1310" s="12" t="s">
        <v>376</v>
      </c>
      <c r="AK1310" s="12" t="s">
        <v>368</v>
      </c>
      <c r="AL1310" s="12">
        <v>14</v>
      </c>
      <c r="AM1310" s="12" t="s">
        <v>404</v>
      </c>
      <c r="AN1310" s="12" t="s">
        <v>405</v>
      </c>
    </row>
    <row r="1311" spans="1:40" ht="15" customHeight="1" x14ac:dyDescent="0.25">
      <c r="A1311" s="12">
        <v>132770031</v>
      </c>
      <c r="B1311" s="30" t="s">
        <v>577</v>
      </c>
      <c r="C1311" s="30" t="s">
        <v>576</v>
      </c>
      <c r="D1311" s="30"/>
      <c r="E1311" s="12" t="s">
        <v>51</v>
      </c>
      <c r="F1311" s="10" t="s">
        <v>123</v>
      </c>
      <c r="G1311" s="17" t="s">
        <v>304</v>
      </c>
      <c r="H1311" s="10" t="s">
        <v>245</v>
      </c>
      <c r="I1311" s="26" t="s">
        <v>132</v>
      </c>
      <c r="J1311" s="18" t="s">
        <v>328</v>
      </c>
      <c r="K1311" s="12" t="s">
        <v>88</v>
      </c>
      <c r="L1311" s="12">
        <v>45.392470000000003</v>
      </c>
      <c r="M1311" s="12">
        <v>2.3635999999999999</v>
      </c>
      <c r="N1311" s="11">
        <v>41430.447916666664</v>
      </c>
      <c r="O1311" s="6" t="s">
        <v>20</v>
      </c>
      <c r="P1311" s="29">
        <v>79.5</v>
      </c>
      <c r="Q1311" s="12">
        <v>24.772200000000002</v>
      </c>
      <c r="R1311" s="15" t="s">
        <v>11</v>
      </c>
      <c r="S1311" s="48" t="s">
        <v>161</v>
      </c>
      <c r="T1311" s="53" t="s">
        <v>161</v>
      </c>
      <c r="U1311" s="12">
        <f t="shared" si="82"/>
        <v>79.5</v>
      </c>
      <c r="V1311" s="12">
        <f t="shared" si="83"/>
        <v>24.772200000000002</v>
      </c>
      <c r="W1311" s="12">
        <f t="shared" si="84"/>
        <v>0.12955016586100454</v>
      </c>
      <c r="X1311" s="12">
        <f t="shared" si="85"/>
        <v>1.6295618347296169E-3</v>
      </c>
      <c r="Y1311" s="32"/>
      <c r="AA1311" s="12"/>
      <c r="AD1311" s="12" t="s">
        <v>304</v>
      </c>
      <c r="AE1311" s="12" t="s">
        <v>493</v>
      </c>
      <c r="AF1311" s="12" t="s">
        <v>494</v>
      </c>
      <c r="AG1311" s="12" t="s">
        <v>402</v>
      </c>
      <c r="AH1311" s="12" t="s">
        <v>374</v>
      </c>
      <c r="AI1311" s="12" t="s">
        <v>403</v>
      </c>
      <c r="AJ1311" s="12" t="s">
        <v>376</v>
      </c>
      <c r="AK1311" s="12" t="s">
        <v>368</v>
      </c>
      <c r="AL1311" s="12">
        <v>14</v>
      </c>
      <c r="AM1311" s="12" t="s">
        <v>404</v>
      </c>
      <c r="AN1311" s="12" t="s">
        <v>405</v>
      </c>
    </row>
    <row r="1312" spans="1:40" ht="15" customHeight="1" x14ac:dyDescent="0.25">
      <c r="A1312" s="12">
        <v>132770031</v>
      </c>
      <c r="B1312" s="30" t="s">
        <v>577</v>
      </c>
      <c r="C1312" s="30" t="s">
        <v>576</v>
      </c>
      <c r="D1312" s="30"/>
      <c r="E1312" s="12" t="s">
        <v>51</v>
      </c>
      <c r="F1312" s="10" t="s">
        <v>123</v>
      </c>
      <c r="G1312" s="17" t="s">
        <v>304</v>
      </c>
      <c r="H1312" s="10" t="s">
        <v>245</v>
      </c>
      <c r="I1312" s="26" t="s">
        <v>132</v>
      </c>
      <c r="J1312" s="18" t="s">
        <v>328</v>
      </c>
      <c r="K1312" s="12" t="s">
        <v>88</v>
      </c>
      <c r="L1312" s="12">
        <v>45.392470000000003</v>
      </c>
      <c r="M1312" s="12">
        <v>2.3635999999999999</v>
      </c>
      <c r="N1312" s="11">
        <v>41430.447916666664</v>
      </c>
      <c r="O1312" s="6" t="s">
        <v>13</v>
      </c>
      <c r="P1312" s="29">
        <v>81.8</v>
      </c>
      <c r="Q1312" s="12">
        <v>34.912239999999997</v>
      </c>
      <c r="R1312" s="15" t="s">
        <v>11</v>
      </c>
      <c r="S1312" s="48" t="s">
        <v>161</v>
      </c>
      <c r="T1312" s="53" t="s">
        <v>605</v>
      </c>
      <c r="U1312" s="12">
        <f t="shared" si="82"/>
        <v>81.8</v>
      </c>
      <c r="V1312" s="12">
        <f t="shared" si="83"/>
        <v>34.912239999999997</v>
      </c>
      <c r="W1312" s="12">
        <f t="shared" si="84"/>
        <v>6.7111643564988471E-2</v>
      </c>
      <c r="X1312" s="12">
        <f t="shared" si="85"/>
        <v>8.2043574040328198E-4</v>
      </c>
      <c r="Y1312" s="32"/>
      <c r="AA1312" s="12"/>
      <c r="AD1312" s="12" t="s">
        <v>304</v>
      </c>
      <c r="AE1312" s="12" t="s">
        <v>493</v>
      </c>
      <c r="AF1312" s="12" t="s">
        <v>494</v>
      </c>
      <c r="AG1312" s="12" t="s">
        <v>402</v>
      </c>
      <c r="AH1312" s="12" t="s">
        <v>374</v>
      </c>
      <c r="AI1312" s="12" t="s">
        <v>403</v>
      </c>
      <c r="AJ1312" s="12" t="s">
        <v>376</v>
      </c>
      <c r="AK1312" s="12" t="s">
        <v>368</v>
      </c>
      <c r="AL1312" s="12">
        <v>14</v>
      </c>
      <c r="AM1312" s="12" t="s">
        <v>404</v>
      </c>
      <c r="AN1312" s="12" t="s">
        <v>405</v>
      </c>
    </row>
    <row r="1313" spans="1:40" ht="15" customHeight="1" x14ac:dyDescent="0.25">
      <c r="A1313" s="12">
        <v>132770031</v>
      </c>
      <c r="B1313" s="30" t="s">
        <v>577</v>
      </c>
      <c r="C1313" s="30" t="s">
        <v>576</v>
      </c>
      <c r="D1313" s="30"/>
      <c r="E1313" s="12" t="s">
        <v>51</v>
      </c>
      <c r="F1313" s="10" t="s">
        <v>123</v>
      </c>
      <c r="G1313" s="17" t="s">
        <v>304</v>
      </c>
      <c r="H1313" s="10" t="s">
        <v>245</v>
      </c>
      <c r="I1313" s="26" t="s">
        <v>132</v>
      </c>
      <c r="J1313" s="18" t="s">
        <v>328</v>
      </c>
      <c r="K1313" s="12" t="s">
        <v>88</v>
      </c>
      <c r="L1313" s="12">
        <v>45.392470000000003</v>
      </c>
      <c r="M1313" s="12">
        <v>2.3635999999999999</v>
      </c>
      <c r="N1313" s="11">
        <v>41430.447916666664</v>
      </c>
      <c r="O1313" s="6" t="s">
        <v>19</v>
      </c>
      <c r="P1313" s="29">
        <v>83.7</v>
      </c>
      <c r="Q1313" s="12">
        <v>17.978760000000001</v>
      </c>
      <c r="R1313" s="15" t="s">
        <v>11</v>
      </c>
      <c r="S1313" s="48" t="s">
        <v>161</v>
      </c>
      <c r="T1313" s="53" t="s">
        <v>161</v>
      </c>
      <c r="U1313" s="12">
        <f t="shared" si="82"/>
        <v>83.7</v>
      </c>
      <c r="V1313" s="12">
        <f t="shared" si="83"/>
        <v>17.978760000000001</v>
      </c>
      <c r="W1313" s="12">
        <f t="shared" si="84"/>
        <v>0.25894408081030751</v>
      </c>
      <c r="X1313" s="12">
        <f t="shared" si="85"/>
        <v>3.0937166166106035E-3</v>
      </c>
      <c r="Y1313" s="32"/>
      <c r="AA1313" s="12"/>
      <c r="AD1313" s="12" t="s">
        <v>304</v>
      </c>
      <c r="AE1313" s="12" t="s">
        <v>493</v>
      </c>
      <c r="AF1313" s="12" t="s">
        <v>494</v>
      </c>
      <c r="AG1313" s="12" t="s">
        <v>402</v>
      </c>
      <c r="AH1313" s="12" t="s">
        <v>374</v>
      </c>
      <c r="AI1313" s="12" t="s">
        <v>403</v>
      </c>
      <c r="AJ1313" s="12" t="s">
        <v>376</v>
      </c>
      <c r="AK1313" s="12" t="s">
        <v>368</v>
      </c>
      <c r="AL1313" s="12">
        <v>14</v>
      </c>
      <c r="AM1313" s="12" t="s">
        <v>404</v>
      </c>
      <c r="AN1313" s="12" t="s">
        <v>405</v>
      </c>
    </row>
    <row r="1314" spans="1:40" ht="15" customHeight="1" x14ac:dyDescent="0.25">
      <c r="A1314" s="12">
        <v>132770031</v>
      </c>
      <c r="B1314" s="30" t="s">
        <v>577</v>
      </c>
      <c r="C1314" s="30" t="s">
        <v>576</v>
      </c>
      <c r="D1314" s="30"/>
      <c r="E1314" s="12" t="s">
        <v>51</v>
      </c>
      <c r="F1314" s="10" t="s">
        <v>123</v>
      </c>
      <c r="G1314" s="17" t="s">
        <v>304</v>
      </c>
      <c r="H1314" s="10" t="s">
        <v>245</v>
      </c>
      <c r="I1314" s="26" t="s">
        <v>132</v>
      </c>
      <c r="J1314" s="18" t="s">
        <v>328</v>
      </c>
      <c r="K1314" s="12" t="s">
        <v>88</v>
      </c>
      <c r="L1314" s="12">
        <v>45.392470000000003</v>
      </c>
      <c r="M1314" s="12">
        <v>2.3635999999999999</v>
      </c>
      <c r="N1314" s="11">
        <v>41430.447916666664</v>
      </c>
      <c r="O1314" s="6" t="s">
        <v>18</v>
      </c>
      <c r="P1314" s="29">
        <v>97.7</v>
      </c>
      <c r="Q1314" s="12">
        <v>29.36862</v>
      </c>
      <c r="R1314" s="15" t="s">
        <v>11</v>
      </c>
      <c r="S1314" s="48" t="s">
        <v>161</v>
      </c>
      <c r="T1314" s="53" t="s">
        <v>161</v>
      </c>
      <c r="U1314" s="12">
        <f t="shared" si="82"/>
        <v>97.7</v>
      </c>
      <c r="V1314" s="12">
        <f t="shared" si="83"/>
        <v>29.36862</v>
      </c>
      <c r="W1314" s="12">
        <f t="shared" si="84"/>
        <v>0.11327328193788337</v>
      </c>
      <c r="X1314" s="12">
        <f t="shared" si="85"/>
        <v>1.1593989962935861E-3</v>
      </c>
      <c r="Y1314" s="32"/>
      <c r="AA1314" s="12"/>
      <c r="AD1314" s="12" t="s">
        <v>304</v>
      </c>
      <c r="AE1314" s="12" t="s">
        <v>493</v>
      </c>
      <c r="AF1314" s="12" t="s">
        <v>494</v>
      </c>
      <c r="AG1314" s="12" t="s">
        <v>402</v>
      </c>
      <c r="AH1314" s="12" t="s">
        <v>374</v>
      </c>
      <c r="AI1314" s="12" t="s">
        <v>403</v>
      </c>
      <c r="AJ1314" s="12" t="s">
        <v>376</v>
      </c>
      <c r="AK1314" s="12" t="s">
        <v>368</v>
      </c>
      <c r="AL1314" s="12">
        <v>14</v>
      </c>
      <c r="AM1314" s="12" t="s">
        <v>404</v>
      </c>
      <c r="AN1314" s="12" t="s">
        <v>405</v>
      </c>
    </row>
    <row r="1315" spans="1:40" ht="15" customHeight="1" x14ac:dyDescent="0.25">
      <c r="A1315" s="12">
        <v>132770031</v>
      </c>
      <c r="B1315" s="30" t="s">
        <v>577</v>
      </c>
      <c r="C1315" s="30" t="s">
        <v>576</v>
      </c>
      <c r="D1315" s="30"/>
      <c r="E1315" s="12" t="s">
        <v>51</v>
      </c>
      <c r="F1315" s="10" t="s">
        <v>123</v>
      </c>
      <c r="G1315" s="17" t="s">
        <v>304</v>
      </c>
      <c r="H1315" s="10" t="s">
        <v>245</v>
      </c>
      <c r="I1315" s="26" t="s">
        <v>132</v>
      </c>
      <c r="J1315" s="18" t="s">
        <v>328</v>
      </c>
      <c r="K1315" s="12" t="s">
        <v>88</v>
      </c>
      <c r="L1315" s="12">
        <v>45.392470000000003</v>
      </c>
      <c r="M1315" s="12">
        <v>2.3635999999999999</v>
      </c>
      <c r="N1315" s="11">
        <v>41430.447916666664</v>
      </c>
      <c r="O1315" s="6" t="s">
        <v>16</v>
      </c>
      <c r="P1315" s="29">
        <v>116</v>
      </c>
      <c r="Q1315" s="12">
        <v>16.181999999999999</v>
      </c>
      <c r="R1315" s="15" t="s">
        <v>11</v>
      </c>
      <c r="S1315" s="48" t="s">
        <v>161</v>
      </c>
      <c r="T1315" s="53" t="s">
        <v>606</v>
      </c>
      <c r="U1315" s="12">
        <f t="shared" si="82"/>
        <v>116</v>
      </c>
      <c r="V1315" s="12">
        <f t="shared" si="83"/>
        <v>16.181999999999999</v>
      </c>
      <c r="W1315" s="12">
        <f t="shared" si="84"/>
        <v>0.44298966638005244</v>
      </c>
      <c r="X1315" s="12">
        <f t="shared" si="85"/>
        <v>3.8188764343107971E-3</v>
      </c>
      <c r="Y1315" s="32"/>
      <c r="AA1315" s="12"/>
      <c r="AD1315" s="12" t="s">
        <v>304</v>
      </c>
      <c r="AE1315" s="12" t="s">
        <v>493</v>
      </c>
      <c r="AF1315" s="12" t="s">
        <v>494</v>
      </c>
      <c r="AG1315" s="12" t="s">
        <v>402</v>
      </c>
      <c r="AH1315" s="12" t="s">
        <v>374</v>
      </c>
      <c r="AI1315" s="12" t="s">
        <v>403</v>
      </c>
      <c r="AJ1315" s="12" t="s">
        <v>376</v>
      </c>
      <c r="AK1315" s="12" t="s">
        <v>368</v>
      </c>
      <c r="AL1315" s="12">
        <v>14</v>
      </c>
      <c r="AM1315" s="12" t="s">
        <v>404</v>
      </c>
      <c r="AN1315" s="12" t="s">
        <v>405</v>
      </c>
    </row>
    <row r="1316" spans="1:40" ht="15" customHeight="1" x14ac:dyDescent="0.25">
      <c r="A1316" s="12">
        <v>132770031</v>
      </c>
      <c r="B1316" s="30" t="s">
        <v>577</v>
      </c>
      <c r="C1316" s="30" t="s">
        <v>576</v>
      </c>
      <c r="D1316" s="30"/>
      <c r="E1316" s="12" t="s">
        <v>51</v>
      </c>
      <c r="F1316" s="10" t="s">
        <v>123</v>
      </c>
      <c r="G1316" s="17" t="s">
        <v>304</v>
      </c>
      <c r="H1316" s="10" t="s">
        <v>245</v>
      </c>
      <c r="I1316" s="26" t="s">
        <v>132</v>
      </c>
      <c r="J1316" s="18" t="s">
        <v>328</v>
      </c>
      <c r="K1316" s="12" t="s">
        <v>88</v>
      </c>
      <c r="L1316" s="12">
        <v>45.392470000000003</v>
      </c>
      <c r="M1316" s="12">
        <v>2.3635999999999999</v>
      </c>
      <c r="N1316" s="11">
        <v>41430.447916666664</v>
      </c>
      <c r="O1316" s="6" t="s">
        <v>15</v>
      </c>
      <c r="P1316" s="29">
        <v>133</v>
      </c>
      <c r="Q1316" s="12">
        <v>17.728899999999999</v>
      </c>
      <c r="R1316" s="15" t="s">
        <v>11</v>
      </c>
      <c r="S1316" s="48" t="s">
        <v>161</v>
      </c>
      <c r="T1316" s="53" t="s">
        <v>161</v>
      </c>
      <c r="U1316" s="12">
        <f t="shared" si="82"/>
        <v>133</v>
      </c>
      <c r="V1316" s="12">
        <f t="shared" si="83"/>
        <v>17.728899999999999</v>
      </c>
      <c r="W1316" s="12">
        <f t="shared" si="84"/>
        <v>0.42314387631873479</v>
      </c>
      <c r="X1316" s="12">
        <f t="shared" si="85"/>
        <v>3.1815329046521413E-3</v>
      </c>
      <c r="Y1316" s="32"/>
      <c r="AA1316" s="12"/>
      <c r="AD1316" s="12" t="s">
        <v>304</v>
      </c>
      <c r="AE1316" s="12" t="s">
        <v>493</v>
      </c>
      <c r="AF1316" s="12" t="s">
        <v>494</v>
      </c>
      <c r="AG1316" s="12" t="s">
        <v>402</v>
      </c>
      <c r="AH1316" s="12" t="s">
        <v>374</v>
      </c>
      <c r="AI1316" s="12" t="s">
        <v>403</v>
      </c>
      <c r="AJ1316" s="12" t="s">
        <v>376</v>
      </c>
      <c r="AK1316" s="12" t="s">
        <v>368</v>
      </c>
      <c r="AL1316" s="12">
        <v>14</v>
      </c>
      <c r="AM1316" s="12" t="s">
        <v>404</v>
      </c>
      <c r="AN1316" s="12" t="s">
        <v>405</v>
      </c>
    </row>
    <row r="1317" spans="1:40" ht="15" customHeight="1" x14ac:dyDescent="0.25">
      <c r="A1317" s="12">
        <v>132770031</v>
      </c>
      <c r="B1317" s="30" t="s">
        <v>577</v>
      </c>
      <c r="C1317" s="30" t="s">
        <v>576</v>
      </c>
      <c r="D1317" s="30"/>
      <c r="E1317" s="12" t="s">
        <v>51</v>
      </c>
      <c r="F1317" s="10" t="s">
        <v>123</v>
      </c>
      <c r="G1317" s="17" t="s">
        <v>304</v>
      </c>
      <c r="H1317" s="10" t="s">
        <v>245</v>
      </c>
      <c r="I1317" s="26" t="s">
        <v>132</v>
      </c>
      <c r="J1317" s="18" t="s">
        <v>328</v>
      </c>
      <c r="K1317" s="12" t="s">
        <v>88</v>
      </c>
      <c r="L1317" s="12">
        <v>45.392470000000003</v>
      </c>
      <c r="M1317" s="12">
        <v>2.3635999999999999</v>
      </c>
      <c r="N1317" s="11">
        <v>41430.447916666664</v>
      </c>
      <c r="O1317" s="6" t="s">
        <v>17</v>
      </c>
      <c r="P1317" s="29">
        <v>254</v>
      </c>
      <c r="Q1317" s="12">
        <v>36.880800000000001</v>
      </c>
      <c r="R1317" s="15" t="s">
        <v>11</v>
      </c>
      <c r="S1317" s="48" t="s">
        <v>161</v>
      </c>
      <c r="T1317" s="53" t="s">
        <v>161</v>
      </c>
      <c r="U1317" s="12">
        <f t="shared" si="82"/>
        <v>254</v>
      </c>
      <c r="V1317" s="12">
        <f t="shared" si="83"/>
        <v>36.880800000000001</v>
      </c>
      <c r="W1317" s="12">
        <f t="shared" si="84"/>
        <v>0.18673814943270742</v>
      </c>
      <c r="X1317" s="12">
        <f t="shared" si="85"/>
        <v>7.3518956469569843E-4</v>
      </c>
      <c r="Y1317" s="32"/>
      <c r="AA1317" s="12"/>
      <c r="AD1317" s="12" t="s">
        <v>304</v>
      </c>
      <c r="AE1317" s="12" t="s">
        <v>493</v>
      </c>
      <c r="AF1317" s="12" t="s">
        <v>494</v>
      </c>
      <c r="AG1317" s="12" t="s">
        <v>402</v>
      </c>
      <c r="AH1317" s="12" t="s">
        <v>374</v>
      </c>
      <c r="AI1317" s="12" t="s">
        <v>403</v>
      </c>
      <c r="AJ1317" s="12" t="s">
        <v>376</v>
      </c>
      <c r="AK1317" s="12" t="s">
        <v>368</v>
      </c>
      <c r="AL1317" s="12">
        <v>14</v>
      </c>
      <c r="AM1317" s="12" t="s">
        <v>404</v>
      </c>
      <c r="AN1317" s="12" t="s">
        <v>405</v>
      </c>
    </row>
    <row r="1318" spans="1:40" ht="15" customHeight="1" x14ac:dyDescent="0.25">
      <c r="A1318" s="12">
        <v>132770031</v>
      </c>
      <c r="B1318" s="30" t="s">
        <v>577</v>
      </c>
      <c r="C1318" s="30" t="s">
        <v>576</v>
      </c>
      <c r="D1318" s="30"/>
      <c r="E1318" s="12" t="s">
        <v>51</v>
      </c>
      <c r="F1318" s="10" t="s">
        <v>123</v>
      </c>
      <c r="G1318" s="17" t="s">
        <v>304</v>
      </c>
      <c r="H1318" s="10" t="s">
        <v>245</v>
      </c>
      <c r="I1318" s="26" t="s">
        <v>132</v>
      </c>
      <c r="J1318" s="18" t="s">
        <v>328</v>
      </c>
      <c r="K1318" s="12" t="s">
        <v>88</v>
      </c>
      <c r="L1318" s="12">
        <v>45.392470000000003</v>
      </c>
      <c r="M1318" s="12">
        <v>2.3635999999999999</v>
      </c>
      <c r="N1318" s="11">
        <v>41430.447916666664</v>
      </c>
      <c r="O1318" s="6" t="s">
        <v>54</v>
      </c>
      <c r="P1318" s="29">
        <v>281</v>
      </c>
      <c r="Q1318" s="54" t="s">
        <v>161</v>
      </c>
      <c r="R1318" s="15" t="s">
        <v>11</v>
      </c>
      <c r="S1318" s="16" t="s">
        <v>601</v>
      </c>
      <c r="T1318" s="53" t="s">
        <v>161</v>
      </c>
      <c r="U1318" s="12">
        <f t="shared" si="82"/>
        <v>281</v>
      </c>
      <c r="V1318" s="12">
        <f t="shared" si="83"/>
        <v>140.5</v>
      </c>
      <c r="W1318" s="12">
        <f t="shared" si="84"/>
        <v>1.4234875444839857E-2</v>
      </c>
      <c r="X1318" s="12">
        <f t="shared" si="85"/>
        <v>5.0657919732526182E-5</v>
      </c>
      <c r="Y1318" s="32"/>
      <c r="AA1318" s="12"/>
      <c r="AD1318" s="12" t="s">
        <v>304</v>
      </c>
      <c r="AE1318" s="12" t="s">
        <v>493</v>
      </c>
      <c r="AF1318" s="12" t="s">
        <v>494</v>
      </c>
      <c r="AG1318" s="12" t="s">
        <v>402</v>
      </c>
      <c r="AH1318" s="12" t="s">
        <v>374</v>
      </c>
      <c r="AI1318" s="12" t="s">
        <v>403</v>
      </c>
      <c r="AJ1318" s="12" t="s">
        <v>376</v>
      </c>
      <c r="AK1318" s="12" t="s">
        <v>368</v>
      </c>
      <c r="AL1318" s="12">
        <v>14</v>
      </c>
      <c r="AM1318" s="12" t="s">
        <v>404</v>
      </c>
      <c r="AN1318" s="12" t="s">
        <v>405</v>
      </c>
    </row>
    <row r="1319" spans="1:40" ht="15" customHeight="1" x14ac:dyDescent="0.25">
      <c r="A1319" s="12">
        <v>132770031</v>
      </c>
      <c r="B1319" s="30" t="s">
        <v>577</v>
      </c>
      <c r="C1319" s="30" t="s">
        <v>576</v>
      </c>
      <c r="D1319" s="30"/>
      <c r="E1319" s="12" t="s">
        <v>51</v>
      </c>
      <c r="F1319" s="10" t="s">
        <v>123</v>
      </c>
      <c r="G1319" s="17" t="s">
        <v>304</v>
      </c>
      <c r="H1319" s="10" t="s">
        <v>245</v>
      </c>
      <c r="I1319" s="26" t="s">
        <v>132</v>
      </c>
      <c r="J1319" s="18" t="s">
        <v>328</v>
      </c>
      <c r="K1319" s="12" t="s">
        <v>88</v>
      </c>
      <c r="L1319" s="12">
        <v>45.392470000000003</v>
      </c>
      <c r="M1319" s="12">
        <v>2.3635999999999999</v>
      </c>
      <c r="N1319" s="11">
        <v>41430.447916666664</v>
      </c>
      <c r="O1319" s="6" t="s">
        <v>65</v>
      </c>
      <c r="P1319" s="29">
        <v>475</v>
      </c>
      <c r="Q1319" s="54" t="s">
        <v>161</v>
      </c>
      <c r="R1319" s="15" t="s">
        <v>11</v>
      </c>
      <c r="S1319" s="16" t="s">
        <v>601</v>
      </c>
      <c r="T1319" s="53" t="s">
        <v>161</v>
      </c>
      <c r="U1319" s="12">
        <f t="shared" si="82"/>
        <v>475</v>
      </c>
      <c r="V1319" s="12">
        <f t="shared" si="83"/>
        <v>237.5</v>
      </c>
      <c r="W1319" s="12">
        <f t="shared" si="84"/>
        <v>8.4210526315789472E-3</v>
      </c>
      <c r="X1319" s="12">
        <f t="shared" si="85"/>
        <v>1.772853185595568E-5</v>
      </c>
      <c r="Y1319" s="32"/>
      <c r="AA1319" s="12"/>
      <c r="AD1319" s="12" t="s">
        <v>304</v>
      </c>
      <c r="AE1319" s="12" t="s">
        <v>493</v>
      </c>
      <c r="AF1319" s="12" t="s">
        <v>494</v>
      </c>
      <c r="AG1319" s="12" t="s">
        <v>402</v>
      </c>
      <c r="AH1319" s="12" t="s">
        <v>374</v>
      </c>
      <c r="AI1319" s="12" t="s">
        <v>403</v>
      </c>
      <c r="AJ1319" s="12" t="s">
        <v>376</v>
      </c>
      <c r="AK1319" s="12" t="s">
        <v>368</v>
      </c>
      <c r="AL1319" s="12">
        <v>14</v>
      </c>
      <c r="AM1319" s="12" t="s">
        <v>404</v>
      </c>
      <c r="AN1319" s="12" t="s">
        <v>405</v>
      </c>
    </row>
    <row r="1320" spans="1:40" ht="15" customHeight="1" x14ac:dyDescent="0.25">
      <c r="A1320" s="12">
        <v>132770031</v>
      </c>
      <c r="B1320" s="30" t="s">
        <v>577</v>
      </c>
      <c r="C1320" s="30" t="s">
        <v>576</v>
      </c>
      <c r="D1320" s="30"/>
      <c r="E1320" s="12" t="s">
        <v>51</v>
      </c>
      <c r="F1320" s="10" t="s">
        <v>123</v>
      </c>
      <c r="G1320" s="17" t="s">
        <v>304</v>
      </c>
      <c r="H1320" s="10" t="s">
        <v>245</v>
      </c>
      <c r="I1320" s="26" t="s">
        <v>132</v>
      </c>
      <c r="J1320" s="18" t="s">
        <v>328</v>
      </c>
      <c r="K1320" s="12" t="s">
        <v>88</v>
      </c>
      <c r="L1320" s="12">
        <v>45.392470000000003</v>
      </c>
      <c r="M1320" s="12">
        <v>2.3635999999999999</v>
      </c>
      <c r="N1320" s="11">
        <v>41430.447916666664</v>
      </c>
      <c r="O1320" s="6" t="s">
        <v>10</v>
      </c>
      <c r="P1320" s="29">
        <v>571</v>
      </c>
      <c r="Q1320" s="12">
        <v>86.278099999999995</v>
      </c>
      <c r="R1320" s="15" t="s">
        <v>11</v>
      </c>
      <c r="S1320" s="48" t="s">
        <v>161</v>
      </c>
      <c r="T1320" s="53" t="s">
        <v>161</v>
      </c>
      <c r="U1320" s="12">
        <f t="shared" si="82"/>
        <v>571</v>
      </c>
      <c r="V1320" s="12">
        <f t="shared" si="83"/>
        <v>86.278099999999995</v>
      </c>
      <c r="W1320" s="12">
        <f t="shared" si="84"/>
        <v>7.670699385244302E-2</v>
      </c>
      <c r="X1320" s="12">
        <f t="shared" si="85"/>
        <v>1.3433799273632752E-4</v>
      </c>
      <c r="Y1320" s="32"/>
      <c r="AA1320" s="12"/>
      <c r="AD1320" s="12" t="s">
        <v>304</v>
      </c>
      <c r="AE1320" s="12" t="s">
        <v>493</v>
      </c>
      <c r="AF1320" s="12" t="s">
        <v>494</v>
      </c>
      <c r="AG1320" s="12" t="s">
        <v>402</v>
      </c>
      <c r="AH1320" s="12" t="s">
        <v>374</v>
      </c>
      <c r="AI1320" s="12" t="s">
        <v>403</v>
      </c>
      <c r="AJ1320" s="12" t="s">
        <v>376</v>
      </c>
      <c r="AK1320" s="12" t="s">
        <v>368</v>
      </c>
      <c r="AL1320" s="12">
        <v>14</v>
      </c>
      <c r="AM1320" s="12" t="s">
        <v>404</v>
      </c>
      <c r="AN1320" s="12" t="s">
        <v>405</v>
      </c>
    </row>
    <row r="1321" spans="1:40" ht="15" customHeight="1" x14ac:dyDescent="0.25">
      <c r="A1321" s="12">
        <v>132770031</v>
      </c>
      <c r="B1321" s="30" t="s">
        <v>577</v>
      </c>
      <c r="C1321" s="30" t="s">
        <v>576</v>
      </c>
      <c r="D1321" s="30"/>
      <c r="E1321" s="12" t="s">
        <v>51</v>
      </c>
      <c r="F1321" s="10" t="s">
        <v>123</v>
      </c>
      <c r="G1321" s="17" t="s">
        <v>304</v>
      </c>
      <c r="H1321" s="10" t="s">
        <v>245</v>
      </c>
      <c r="I1321" s="26" t="s">
        <v>132</v>
      </c>
      <c r="J1321" s="18" t="s">
        <v>328</v>
      </c>
      <c r="K1321" s="12" t="s">
        <v>88</v>
      </c>
      <c r="L1321" s="12">
        <v>45.392470000000003</v>
      </c>
      <c r="M1321" s="12">
        <v>2.3635999999999999</v>
      </c>
      <c r="N1321" s="11">
        <v>41430.447916666664</v>
      </c>
      <c r="O1321" s="6" t="s">
        <v>14</v>
      </c>
      <c r="P1321" s="29">
        <v>630</v>
      </c>
      <c r="Q1321" s="54" t="s">
        <v>161</v>
      </c>
      <c r="R1321" s="15" t="s">
        <v>11</v>
      </c>
      <c r="S1321" s="16" t="s">
        <v>601</v>
      </c>
      <c r="T1321" s="53" t="s">
        <v>161</v>
      </c>
      <c r="U1321" s="12">
        <f t="shared" si="82"/>
        <v>630</v>
      </c>
      <c r="V1321" s="12">
        <f t="shared" si="83"/>
        <v>315</v>
      </c>
      <c r="W1321" s="12">
        <f t="shared" si="84"/>
        <v>6.3492063492063492E-3</v>
      </c>
      <c r="X1321" s="12">
        <f t="shared" si="85"/>
        <v>1.0078105316200555E-5</v>
      </c>
      <c r="Y1321" s="32"/>
      <c r="AA1321" s="12"/>
      <c r="AD1321" s="12" t="s">
        <v>304</v>
      </c>
      <c r="AE1321" s="12" t="s">
        <v>493</v>
      </c>
      <c r="AF1321" s="12" t="s">
        <v>494</v>
      </c>
      <c r="AG1321" s="12" t="s">
        <v>402</v>
      </c>
      <c r="AH1321" s="12" t="s">
        <v>374</v>
      </c>
      <c r="AI1321" s="12" t="s">
        <v>403</v>
      </c>
      <c r="AJ1321" s="12" t="s">
        <v>376</v>
      </c>
      <c r="AK1321" s="12" t="s">
        <v>368</v>
      </c>
      <c r="AL1321" s="12">
        <v>14</v>
      </c>
      <c r="AM1321" s="12" t="s">
        <v>404</v>
      </c>
      <c r="AN1321" s="12" t="s">
        <v>405</v>
      </c>
    </row>
    <row r="1322" spans="1:40" ht="15" customHeight="1" x14ac:dyDescent="0.25">
      <c r="A1322" s="12">
        <v>132770032</v>
      </c>
      <c r="B1322" s="30" t="s">
        <v>577</v>
      </c>
      <c r="C1322" s="30" t="s">
        <v>576</v>
      </c>
      <c r="D1322" s="30"/>
      <c r="E1322" s="12" t="s">
        <v>51</v>
      </c>
      <c r="F1322" s="10" t="s">
        <v>124</v>
      </c>
      <c r="G1322" s="17" t="s">
        <v>305</v>
      </c>
      <c r="H1322" s="10" t="s">
        <v>24</v>
      </c>
      <c r="K1322" s="12" t="s">
        <v>125</v>
      </c>
      <c r="L1322" s="12">
        <v>45.392491999999997</v>
      </c>
      <c r="M1322" s="12">
        <v>2.3648709999999999</v>
      </c>
      <c r="N1322" s="11">
        <v>41430.482638888891</v>
      </c>
      <c r="O1322" s="6" t="s">
        <v>57</v>
      </c>
      <c r="P1322" s="29">
        <v>4.0999999999999996</v>
      </c>
      <c r="Q1322" s="54" t="s">
        <v>161</v>
      </c>
      <c r="R1322" s="15" t="s">
        <v>11</v>
      </c>
      <c r="S1322" s="16" t="s">
        <v>601</v>
      </c>
      <c r="T1322" s="53" t="s">
        <v>161</v>
      </c>
      <c r="U1322" s="12">
        <f t="shared" si="82"/>
        <v>4.0999999999999996</v>
      </c>
      <c r="V1322" s="12">
        <f t="shared" si="83"/>
        <v>2.0499999999999998</v>
      </c>
      <c r="W1322" s="12">
        <f t="shared" si="84"/>
        <v>0.97560975609756095</v>
      </c>
      <c r="X1322" s="12">
        <f t="shared" si="85"/>
        <v>0.23795359904818561</v>
      </c>
      <c r="Y1322" s="32"/>
      <c r="AA1322" s="12"/>
      <c r="AD1322" s="12" t="s">
        <v>305</v>
      </c>
      <c r="AE1322" s="12" t="s">
        <v>495</v>
      </c>
      <c r="AF1322" s="12" t="s">
        <v>496</v>
      </c>
      <c r="AG1322" s="12" t="s">
        <v>402</v>
      </c>
      <c r="AH1322" s="12" t="s">
        <v>374</v>
      </c>
      <c r="AI1322" s="12" t="s">
        <v>403</v>
      </c>
      <c r="AJ1322" s="12" t="s">
        <v>376</v>
      </c>
      <c r="AK1322" s="12" t="s">
        <v>368</v>
      </c>
      <c r="AL1322" s="12">
        <v>14</v>
      </c>
      <c r="AM1322" s="12" t="s">
        <v>404</v>
      </c>
      <c r="AN1322" s="12" t="s">
        <v>405</v>
      </c>
    </row>
    <row r="1323" spans="1:40" ht="15" customHeight="1" x14ac:dyDescent="0.25">
      <c r="A1323" s="12">
        <v>132770032</v>
      </c>
      <c r="B1323" s="30" t="s">
        <v>577</v>
      </c>
      <c r="C1323" s="30" t="s">
        <v>576</v>
      </c>
      <c r="D1323" s="30"/>
      <c r="E1323" s="12" t="s">
        <v>51</v>
      </c>
      <c r="F1323" s="10" t="s">
        <v>124</v>
      </c>
      <c r="G1323" s="17" t="s">
        <v>305</v>
      </c>
      <c r="H1323" s="10" t="s">
        <v>24</v>
      </c>
      <c r="K1323" s="12" t="s">
        <v>125</v>
      </c>
      <c r="L1323" s="12">
        <v>45.392491999999997</v>
      </c>
      <c r="M1323" s="12">
        <v>2.3648709999999999</v>
      </c>
      <c r="N1323" s="11">
        <v>41430.482638888891</v>
      </c>
      <c r="O1323" s="6" t="s">
        <v>55</v>
      </c>
      <c r="P1323" s="29">
        <v>4.49</v>
      </c>
      <c r="Q1323" s="54" t="s">
        <v>161</v>
      </c>
      <c r="R1323" s="15" t="s">
        <v>11</v>
      </c>
      <c r="S1323" s="16" t="s">
        <v>601</v>
      </c>
      <c r="T1323" s="53" t="s">
        <v>161</v>
      </c>
      <c r="U1323" s="12">
        <f t="shared" si="82"/>
        <v>4.49</v>
      </c>
      <c r="V1323" s="12">
        <f t="shared" si="83"/>
        <v>2.2450000000000001</v>
      </c>
      <c r="W1323" s="12">
        <f t="shared" si="84"/>
        <v>0.89086859688195985</v>
      </c>
      <c r="X1323" s="12">
        <f t="shared" si="85"/>
        <v>0.19841171422760798</v>
      </c>
      <c r="Y1323" s="32"/>
      <c r="AA1323" s="12"/>
      <c r="AD1323" s="12" t="s">
        <v>305</v>
      </c>
      <c r="AE1323" s="12" t="s">
        <v>495</v>
      </c>
      <c r="AF1323" s="12" t="s">
        <v>496</v>
      </c>
      <c r="AG1323" s="12" t="s">
        <v>402</v>
      </c>
      <c r="AH1323" s="12" t="s">
        <v>374</v>
      </c>
      <c r="AI1323" s="12" t="s">
        <v>403</v>
      </c>
      <c r="AJ1323" s="12" t="s">
        <v>376</v>
      </c>
      <c r="AK1323" s="12" t="s">
        <v>368</v>
      </c>
      <c r="AL1323" s="12">
        <v>14</v>
      </c>
      <c r="AM1323" s="12" t="s">
        <v>404</v>
      </c>
      <c r="AN1323" s="12" t="s">
        <v>405</v>
      </c>
    </row>
    <row r="1324" spans="1:40" ht="15" customHeight="1" x14ac:dyDescent="0.25">
      <c r="A1324" s="12">
        <v>132770032</v>
      </c>
      <c r="B1324" s="30" t="s">
        <v>577</v>
      </c>
      <c r="C1324" s="30" t="s">
        <v>576</v>
      </c>
      <c r="D1324" s="30"/>
      <c r="E1324" s="12" t="s">
        <v>51</v>
      </c>
      <c r="F1324" s="10" t="s">
        <v>124</v>
      </c>
      <c r="G1324" s="17" t="s">
        <v>305</v>
      </c>
      <c r="H1324" s="10" t="s">
        <v>24</v>
      </c>
      <c r="K1324" s="12" t="s">
        <v>125</v>
      </c>
      <c r="L1324" s="12">
        <v>45.392491999999997</v>
      </c>
      <c r="M1324" s="12">
        <v>2.3648709999999999</v>
      </c>
      <c r="N1324" s="11">
        <v>41430.482638888891</v>
      </c>
      <c r="O1324" s="6" t="s">
        <v>61</v>
      </c>
      <c r="P1324" s="29">
        <v>4.83</v>
      </c>
      <c r="Q1324" s="54" t="s">
        <v>161</v>
      </c>
      <c r="R1324" s="15" t="s">
        <v>11</v>
      </c>
      <c r="S1324" s="16" t="s">
        <v>601</v>
      </c>
      <c r="T1324" s="53" t="s">
        <v>161</v>
      </c>
      <c r="U1324" s="12">
        <f t="shared" si="82"/>
        <v>4.83</v>
      </c>
      <c r="V1324" s="12">
        <f t="shared" si="83"/>
        <v>2.415</v>
      </c>
      <c r="W1324" s="12">
        <f t="shared" si="84"/>
        <v>0.82815734989648027</v>
      </c>
      <c r="X1324" s="12">
        <f t="shared" si="85"/>
        <v>0.17146114904689033</v>
      </c>
      <c r="Y1324" s="32"/>
      <c r="AA1324" s="12"/>
      <c r="AD1324" s="12" t="s">
        <v>305</v>
      </c>
      <c r="AE1324" s="12" t="s">
        <v>495</v>
      </c>
      <c r="AF1324" s="12" t="s">
        <v>496</v>
      </c>
      <c r="AG1324" s="12" t="s">
        <v>402</v>
      </c>
      <c r="AH1324" s="12" t="s">
        <v>374</v>
      </c>
      <c r="AI1324" s="12" t="s">
        <v>403</v>
      </c>
      <c r="AJ1324" s="12" t="s">
        <v>376</v>
      </c>
      <c r="AK1324" s="12" t="s">
        <v>368</v>
      </c>
      <c r="AL1324" s="12">
        <v>14</v>
      </c>
      <c r="AM1324" s="12" t="s">
        <v>404</v>
      </c>
      <c r="AN1324" s="12" t="s">
        <v>405</v>
      </c>
    </row>
    <row r="1325" spans="1:40" ht="15" customHeight="1" x14ac:dyDescent="0.25">
      <c r="A1325" s="12">
        <v>132770032</v>
      </c>
      <c r="B1325" s="30" t="s">
        <v>577</v>
      </c>
      <c r="C1325" s="30" t="s">
        <v>576</v>
      </c>
      <c r="D1325" s="30"/>
      <c r="E1325" s="12" t="s">
        <v>51</v>
      </c>
      <c r="F1325" s="10" t="s">
        <v>124</v>
      </c>
      <c r="G1325" s="17" t="s">
        <v>305</v>
      </c>
      <c r="H1325" s="10" t="s">
        <v>24</v>
      </c>
      <c r="K1325" s="12" t="s">
        <v>125</v>
      </c>
      <c r="L1325" s="12">
        <v>45.392491999999997</v>
      </c>
      <c r="M1325" s="12">
        <v>2.3648709999999999</v>
      </c>
      <c r="N1325" s="11">
        <v>41430.482638888891</v>
      </c>
      <c r="O1325" s="6" t="s">
        <v>56</v>
      </c>
      <c r="P1325" s="29">
        <v>6.45</v>
      </c>
      <c r="Q1325" s="54" t="s">
        <v>161</v>
      </c>
      <c r="R1325" s="15" t="s">
        <v>11</v>
      </c>
      <c r="S1325" s="16" t="s">
        <v>601</v>
      </c>
      <c r="T1325" s="53" t="s">
        <v>161</v>
      </c>
      <c r="U1325" s="12">
        <f t="shared" si="82"/>
        <v>6.45</v>
      </c>
      <c r="V1325" s="12">
        <f t="shared" si="83"/>
        <v>3.2250000000000001</v>
      </c>
      <c r="W1325" s="12">
        <f t="shared" si="84"/>
        <v>0.62015503875968991</v>
      </c>
      <c r="X1325" s="12">
        <f t="shared" si="85"/>
        <v>9.6148068024758129E-2</v>
      </c>
      <c r="Y1325" s="32"/>
      <c r="AA1325" s="12"/>
      <c r="AD1325" s="12" t="s">
        <v>305</v>
      </c>
      <c r="AE1325" s="12" t="s">
        <v>495</v>
      </c>
      <c r="AF1325" s="12" t="s">
        <v>496</v>
      </c>
      <c r="AG1325" s="12" t="s">
        <v>402</v>
      </c>
      <c r="AH1325" s="12" t="s">
        <v>374</v>
      </c>
      <c r="AI1325" s="12" t="s">
        <v>403</v>
      </c>
      <c r="AJ1325" s="12" t="s">
        <v>376</v>
      </c>
      <c r="AK1325" s="12" t="s">
        <v>368</v>
      </c>
      <c r="AL1325" s="12">
        <v>14</v>
      </c>
      <c r="AM1325" s="12" t="s">
        <v>404</v>
      </c>
      <c r="AN1325" s="12" t="s">
        <v>405</v>
      </c>
    </row>
    <row r="1326" spans="1:40" ht="15" customHeight="1" x14ac:dyDescent="0.25">
      <c r="A1326" s="12">
        <v>132770032</v>
      </c>
      <c r="B1326" s="30" t="s">
        <v>577</v>
      </c>
      <c r="C1326" s="30" t="s">
        <v>576</v>
      </c>
      <c r="D1326" s="30"/>
      <c r="E1326" s="12" t="s">
        <v>51</v>
      </c>
      <c r="F1326" s="10" t="s">
        <v>124</v>
      </c>
      <c r="G1326" s="17" t="s">
        <v>305</v>
      </c>
      <c r="H1326" s="10" t="s">
        <v>24</v>
      </c>
      <c r="K1326" s="12" t="s">
        <v>125</v>
      </c>
      <c r="L1326" s="12">
        <v>45.392491999999997</v>
      </c>
      <c r="M1326" s="12">
        <v>2.3648709999999999</v>
      </c>
      <c r="N1326" s="11">
        <v>41430.482638888891</v>
      </c>
      <c r="O1326" s="6" t="s">
        <v>62</v>
      </c>
      <c r="P1326" s="29">
        <v>6.78</v>
      </c>
      <c r="Q1326" s="54" t="s">
        <v>161</v>
      </c>
      <c r="R1326" s="15" t="s">
        <v>11</v>
      </c>
      <c r="S1326" s="16" t="s">
        <v>601</v>
      </c>
      <c r="T1326" s="53" t="s">
        <v>161</v>
      </c>
      <c r="U1326" s="12">
        <f t="shared" si="82"/>
        <v>6.78</v>
      </c>
      <c r="V1326" s="12">
        <f t="shared" si="83"/>
        <v>3.39</v>
      </c>
      <c r="W1326" s="12">
        <f t="shared" si="84"/>
        <v>0.58997050147492625</v>
      </c>
      <c r="X1326" s="12">
        <f t="shared" si="85"/>
        <v>8.7016298152643987E-2</v>
      </c>
      <c r="Y1326" s="32"/>
      <c r="AA1326" s="12"/>
      <c r="AD1326" s="12" t="s">
        <v>305</v>
      </c>
      <c r="AE1326" s="12" t="s">
        <v>495</v>
      </c>
      <c r="AF1326" s="12" t="s">
        <v>496</v>
      </c>
      <c r="AG1326" s="12" t="s">
        <v>402</v>
      </c>
      <c r="AH1326" s="12" t="s">
        <v>374</v>
      </c>
      <c r="AI1326" s="12" t="s">
        <v>403</v>
      </c>
      <c r="AJ1326" s="12" t="s">
        <v>376</v>
      </c>
      <c r="AK1326" s="12" t="s">
        <v>368</v>
      </c>
      <c r="AL1326" s="12">
        <v>14</v>
      </c>
      <c r="AM1326" s="12" t="s">
        <v>404</v>
      </c>
      <c r="AN1326" s="12" t="s">
        <v>405</v>
      </c>
    </row>
    <row r="1327" spans="1:40" ht="15" customHeight="1" x14ac:dyDescent="0.25">
      <c r="A1327" s="12">
        <v>132770032</v>
      </c>
      <c r="B1327" s="30" t="s">
        <v>577</v>
      </c>
      <c r="C1327" s="30" t="s">
        <v>576</v>
      </c>
      <c r="D1327" s="30"/>
      <c r="E1327" s="12" t="s">
        <v>51</v>
      </c>
      <c r="F1327" s="10" t="s">
        <v>124</v>
      </c>
      <c r="G1327" s="17" t="s">
        <v>305</v>
      </c>
      <c r="H1327" s="10" t="s">
        <v>24</v>
      </c>
      <c r="K1327" s="12" t="s">
        <v>125</v>
      </c>
      <c r="L1327" s="12">
        <v>45.392491999999997</v>
      </c>
      <c r="M1327" s="12">
        <v>2.3648709999999999</v>
      </c>
      <c r="N1327" s="11">
        <v>41430.482638888891</v>
      </c>
      <c r="O1327" s="6" t="s">
        <v>59</v>
      </c>
      <c r="P1327" s="29">
        <v>17.100000000000001</v>
      </c>
      <c r="Q1327" s="54" t="s">
        <v>161</v>
      </c>
      <c r="R1327" s="15" t="s">
        <v>11</v>
      </c>
      <c r="S1327" s="16" t="s">
        <v>601</v>
      </c>
      <c r="T1327" s="53" t="s">
        <v>161</v>
      </c>
      <c r="U1327" s="12">
        <f t="shared" si="82"/>
        <v>17.100000000000001</v>
      </c>
      <c r="V1327" s="12">
        <f t="shared" si="83"/>
        <v>8.5500000000000007</v>
      </c>
      <c r="W1327" s="12">
        <f t="shared" si="84"/>
        <v>0.23391812865497075</v>
      </c>
      <c r="X1327" s="12">
        <f t="shared" si="85"/>
        <v>1.3679422728360861E-2</v>
      </c>
      <c r="Y1327" s="32"/>
      <c r="AA1327" s="12"/>
      <c r="AD1327" s="12" t="s">
        <v>305</v>
      </c>
      <c r="AE1327" s="12" t="s">
        <v>495</v>
      </c>
      <c r="AF1327" s="12" t="s">
        <v>496</v>
      </c>
      <c r="AG1327" s="12" t="s">
        <v>402</v>
      </c>
      <c r="AH1327" s="12" t="s">
        <v>374</v>
      </c>
      <c r="AI1327" s="12" t="s">
        <v>403</v>
      </c>
      <c r="AJ1327" s="12" t="s">
        <v>376</v>
      </c>
      <c r="AK1327" s="12" t="s">
        <v>368</v>
      </c>
      <c r="AL1327" s="12">
        <v>14</v>
      </c>
      <c r="AM1327" s="12" t="s">
        <v>404</v>
      </c>
      <c r="AN1327" s="12" t="s">
        <v>405</v>
      </c>
    </row>
    <row r="1328" spans="1:40" ht="15" customHeight="1" x14ac:dyDescent="0.25">
      <c r="A1328" s="12">
        <v>132770032</v>
      </c>
      <c r="B1328" s="30" t="s">
        <v>577</v>
      </c>
      <c r="C1328" s="30" t="s">
        <v>576</v>
      </c>
      <c r="D1328" s="30"/>
      <c r="E1328" s="12" t="s">
        <v>51</v>
      </c>
      <c r="F1328" s="10" t="s">
        <v>124</v>
      </c>
      <c r="G1328" s="17" t="s">
        <v>305</v>
      </c>
      <c r="H1328" s="10" t="s">
        <v>24</v>
      </c>
      <c r="K1328" s="12" t="s">
        <v>125</v>
      </c>
      <c r="L1328" s="12">
        <v>45.392491999999997</v>
      </c>
      <c r="M1328" s="12">
        <v>2.3648709999999999</v>
      </c>
      <c r="N1328" s="11">
        <v>41430.482638888891</v>
      </c>
      <c r="O1328" s="6" t="s">
        <v>12</v>
      </c>
      <c r="P1328" s="29">
        <v>17.7</v>
      </c>
      <c r="Q1328" s="12">
        <v>2.8567800000000001</v>
      </c>
      <c r="R1328" s="15" t="s">
        <v>11</v>
      </c>
      <c r="S1328" s="48" t="s">
        <v>161</v>
      </c>
      <c r="T1328" s="53" t="s">
        <v>161</v>
      </c>
      <c r="U1328" s="12">
        <f t="shared" si="82"/>
        <v>17.7</v>
      </c>
      <c r="V1328" s="12">
        <f t="shared" si="83"/>
        <v>2.8567800000000001</v>
      </c>
      <c r="W1328" s="12">
        <f t="shared" si="84"/>
        <v>2.1688008404328811</v>
      </c>
      <c r="X1328" s="12">
        <f t="shared" si="85"/>
        <v>0.12253112092841136</v>
      </c>
      <c r="Y1328" s="32"/>
      <c r="AA1328" s="12"/>
      <c r="AD1328" s="12" t="s">
        <v>305</v>
      </c>
      <c r="AE1328" s="12" t="s">
        <v>495</v>
      </c>
      <c r="AF1328" s="12" t="s">
        <v>496</v>
      </c>
      <c r="AG1328" s="12" t="s">
        <v>402</v>
      </c>
      <c r="AH1328" s="12" t="s">
        <v>374</v>
      </c>
      <c r="AI1328" s="12" t="s">
        <v>403</v>
      </c>
      <c r="AJ1328" s="12" t="s">
        <v>376</v>
      </c>
      <c r="AK1328" s="12" t="s">
        <v>368</v>
      </c>
      <c r="AL1328" s="12">
        <v>14</v>
      </c>
      <c r="AM1328" s="12" t="s">
        <v>404</v>
      </c>
      <c r="AN1328" s="12" t="s">
        <v>405</v>
      </c>
    </row>
    <row r="1329" spans="1:40" ht="15" customHeight="1" x14ac:dyDescent="0.25">
      <c r="A1329" s="12">
        <v>132770032</v>
      </c>
      <c r="B1329" s="30" t="s">
        <v>577</v>
      </c>
      <c r="C1329" s="30" t="s">
        <v>576</v>
      </c>
      <c r="D1329" s="30"/>
      <c r="E1329" s="12" t="s">
        <v>51</v>
      </c>
      <c r="F1329" s="10" t="s">
        <v>124</v>
      </c>
      <c r="G1329" s="17" t="s">
        <v>305</v>
      </c>
      <c r="H1329" s="10" t="s">
        <v>24</v>
      </c>
      <c r="K1329" s="12" t="s">
        <v>125</v>
      </c>
      <c r="L1329" s="12">
        <v>45.392491999999997</v>
      </c>
      <c r="M1329" s="12">
        <v>2.3648709999999999</v>
      </c>
      <c r="N1329" s="11">
        <v>41430.482638888891</v>
      </c>
      <c r="O1329" s="6" t="s">
        <v>58</v>
      </c>
      <c r="P1329" s="29">
        <v>19.899999999999999</v>
      </c>
      <c r="Q1329" s="54" t="s">
        <v>161</v>
      </c>
      <c r="R1329" s="15" t="s">
        <v>11</v>
      </c>
      <c r="S1329" s="16" t="s">
        <v>601</v>
      </c>
      <c r="T1329" s="53" t="s">
        <v>161</v>
      </c>
      <c r="U1329" s="12">
        <f t="shared" si="82"/>
        <v>19.899999999999999</v>
      </c>
      <c r="V1329" s="12">
        <f t="shared" si="83"/>
        <v>9.9499999999999993</v>
      </c>
      <c r="W1329" s="12">
        <f t="shared" si="84"/>
        <v>0.20100502512562815</v>
      </c>
      <c r="X1329" s="12">
        <f t="shared" si="85"/>
        <v>1.0100755031438601E-2</v>
      </c>
      <c r="Y1329" s="32"/>
      <c r="AA1329" s="12"/>
      <c r="AD1329" s="12" t="s">
        <v>305</v>
      </c>
      <c r="AE1329" s="12" t="s">
        <v>495</v>
      </c>
      <c r="AF1329" s="12" t="s">
        <v>496</v>
      </c>
      <c r="AG1329" s="12" t="s">
        <v>402</v>
      </c>
      <c r="AH1329" s="12" t="s">
        <v>374</v>
      </c>
      <c r="AI1329" s="12" t="s">
        <v>403</v>
      </c>
      <c r="AJ1329" s="12" t="s">
        <v>376</v>
      </c>
      <c r="AK1329" s="12" t="s">
        <v>368</v>
      </c>
      <c r="AL1329" s="12">
        <v>14</v>
      </c>
      <c r="AM1329" s="12" t="s">
        <v>404</v>
      </c>
      <c r="AN1329" s="12" t="s">
        <v>405</v>
      </c>
    </row>
    <row r="1330" spans="1:40" ht="15" customHeight="1" x14ac:dyDescent="0.25">
      <c r="A1330" s="12">
        <v>132770032</v>
      </c>
      <c r="B1330" s="30" t="s">
        <v>577</v>
      </c>
      <c r="C1330" s="30" t="s">
        <v>576</v>
      </c>
      <c r="D1330" s="30"/>
      <c r="E1330" s="12" t="s">
        <v>51</v>
      </c>
      <c r="F1330" s="10" t="s">
        <v>124</v>
      </c>
      <c r="G1330" s="17" t="s">
        <v>305</v>
      </c>
      <c r="H1330" s="10" t="s">
        <v>24</v>
      </c>
      <c r="K1330" s="12" t="s">
        <v>125</v>
      </c>
      <c r="L1330" s="12">
        <v>45.392491999999997</v>
      </c>
      <c r="M1330" s="12">
        <v>2.3648709999999999</v>
      </c>
      <c r="N1330" s="11">
        <v>41430.482638888891</v>
      </c>
      <c r="O1330" s="6" t="s">
        <v>63</v>
      </c>
      <c r="P1330" s="29">
        <v>19.899999999999999</v>
      </c>
      <c r="Q1330" s="12">
        <v>2.9213200000000001</v>
      </c>
      <c r="R1330" s="15" t="s">
        <v>64</v>
      </c>
      <c r="S1330" s="48" t="s">
        <v>161</v>
      </c>
      <c r="T1330" s="53" t="s">
        <v>161</v>
      </c>
      <c r="U1330" s="12">
        <f t="shared" si="82"/>
        <v>19.899999999999999</v>
      </c>
      <c r="V1330" s="12">
        <f t="shared" si="83"/>
        <v>2.9213200000000001</v>
      </c>
      <c r="W1330" s="12">
        <f t="shared" si="84"/>
        <v>2.3318188698319382</v>
      </c>
      <c r="X1330" s="12">
        <f t="shared" si="85"/>
        <v>0.11717682762974564</v>
      </c>
      <c r="Y1330" s="32"/>
      <c r="AA1330" s="12"/>
      <c r="AD1330" s="12" t="s">
        <v>305</v>
      </c>
      <c r="AE1330" s="12" t="s">
        <v>495</v>
      </c>
      <c r="AF1330" s="12" t="s">
        <v>496</v>
      </c>
      <c r="AG1330" s="12" t="s">
        <v>402</v>
      </c>
      <c r="AH1330" s="12" t="s">
        <v>374</v>
      </c>
      <c r="AI1330" s="12" t="s">
        <v>403</v>
      </c>
      <c r="AJ1330" s="12" t="s">
        <v>376</v>
      </c>
      <c r="AK1330" s="12" t="s">
        <v>368</v>
      </c>
      <c r="AL1330" s="12">
        <v>14</v>
      </c>
      <c r="AM1330" s="12" t="s">
        <v>404</v>
      </c>
      <c r="AN1330" s="12" t="s">
        <v>405</v>
      </c>
    </row>
    <row r="1331" spans="1:40" ht="15" customHeight="1" x14ac:dyDescent="0.25">
      <c r="A1331" s="12">
        <v>132770032</v>
      </c>
      <c r="B1331" s="30" t="s">
        <v>577</v>
      </c>
      <c r="C1331" s="30" t="s">
        <v>576</v>
      </c>
      <c r="D1331" s="30"/>
      <c r="E1331" s="12" t="s">
        <v>51</v>
      </c>
      <c r="F1331" s="10" t="s">
        <v>124</v>
      </c>
      <c r="G1331" s="17" t="s">
        <v>305</v>
      </c>
      <c r="H1331" s="10" t="s">
        <v>24</v>
      </c>
      <c r="K1331" s="12" t="s">
        <v>125</v>
      </c>
      <c r="L1331" s="12">
        <v>45.392491999999997</v>
      </c>
      <c r="M1331" s="12">
        <v>2.3648709999999999</v>
      </c>
      <c r="N1331" s="11">
        <v>41430.482638888891</v>
      </c>
      <c r="O1331" s="6" t="s">
        <v>22</v>
      </c>
      <c r="P1331" s="29">
        <v>22.26</v>
      </c>
      <c r="Q1331" s="54" t="s">
        <v>161</v>
      </c>
      <c r="R1331" s="15" t="s">
        <v>11</v>
      </c>
      <c r="S1331" s="16" t="s">
        <v>601</v>
      </c>
      <c r="T1331" s="53" t="s">
        <v>161</v>
      </c>
      <c r="U1331" s="12">
        <f t="shared" si="82"/>
        <v>22.26</v>
      </c>
      <c r="V1331" s="12">
        <f t="shared" si="83"/>
        <v>11.13</v>
      </c>
      <c r="W1331" s="12">
        <f t="shared" si="84"/>
        <v>0.17969451931716082</v>
      </c>
      <c r="X1331" s="12">
        <f t="shared" si="85"/>
        <v>8.0725300681563708E-3</v>
      </c>
      <c r="Y1331" s="32"/>
      <c r="AA1331" s="12"/>
      <c r="AD1331" s="12" t="s">
        <v>305</v>
      </c>
      <c r="AE1331" s="12" t="s">
        <v>495</v>
      </c>
      <c r="AF1331" s="12" t="s">
        <v>496</v>
      </c>
      <c r="AG1331" s="12" t="s">
        <v>402</v>
      </c>
      <c r="AH1331" s="12" t="s">
        <v>374</v>
      </c>
      <c r="AI1331" s="12" t="s">
        <v>403</v>
      </c>
      <c r="AJ1331" s="12" t="s">
        <v>376</v>
      </c>
      <c r="AK1331" s="12" t="s">
        <v>368</v>
      </c>
      <c r="AL1331" s="12">
        <v>14</v>
      </c>
      <c r="AM1331" s="12" t="s">
        <v>404</v>
      </c>
      <c r="AN1331" s="12" t="s">
        <v>405</v>
      </c>
    </row>
    <row r="1332" spans="1:40" ht="15" customHeight="1" x14ac:dyDescent="0.25">
      <c r="A1332" s="12">
        <v>132770032</v>
      </c>
      <c r="B1332" s="30" t="s">
        <v>577</v>
      </c>
      <c r="C1332" s="30" t="s">
        <v>576</v>
      </c>
      <c r="D1332" s="30"/>
      <c r="E1332" s="12" t="s">
        <v>51</v>
      </c>
      <c r="F1332" s="10" t="s">
        <v>124</v>
      </c>
      <c r="G1332" s="17" t="s">
        <v>305</v>
      </c>
      <c r="H1332" s="10" t="s">
        <v>24</v>
      </c>
      <c r="K1332" s="12" t="s">
        <v>125</v>
      </c>
      <c r="L1332" s="12">
        <v>45.392491999999997</v>
      </c>
      <c r="M1332" s="12">
        <v>2.3648709999999999</v>
      </c>
      <c r="N1332" s="11">
        <v>41430.482638888891</v>
      </c>
      <c r="O1332" s="6" t="s">
        <v>21</v>
      </c>
      <c r="P1332" s="29">
        <v>22.7</v>
      </c>
      <c r="Q1332" s="12">
        <v>5.1029600000000004</v>
      </c>
      <c r="R1332" s="15" t="s">
        <v>11</v>
      </c>
      <c r="S1332" s="48" t="s">
        <v>161</v>
      </c>
      <c r="T1332" s="53" t="s">
        <v>161</v>
      </c>
      <c r="U1332" s="12">
        <f t="shared" si="82"/>
        <v>22.7</v>
      </c>
      <c r="V1332" s="12">
        <f t="shared" si="83"/>
        <v>5.1029600000000004</v>
      </c>
      <c r="W1332" s="12">
        <f t="shared" si="84"/>
        <v>0.8717290702871382</v>
      </c>
      <c r="X1332" s="12">
        <f t="shared" si="85"/>
        <v>3.8402161686658068E-2</v>
      </c>
      <c r="Y1332" s="32"/>
      <c r="AA1332" s="12"/>
      <c r="AD1332" s="12" t="s">
        <v>305</v>
      </c>
      <c r="AE1332" s="12" t="s">
        <v>495</v>
      </c>
      <c r="AF1332" s="12" t="s">
        <v>496</v>
      </c>
      <c r="AG1332" s="12" t="s">
        <v>402</v>
      </c>
      <c r="AH1332" s="12" t="s">
        <v>374</v>
      </c>
      <c r="AI1332" s="12" t="s">
        <v>403</v>
      </c>
      <c r="AJ1332" s="12" t="s">
        <v>376</v>
      </c>
      <c r="AK1332" s="12" t="s">
        <v>368</v>
      </c>
      <c r="AL1332" s="12">
        <v>14</v>
      </c>
      <c r="AM1332" s="12" t="s">
        <v>404</v>
      </c>
      <c r="AN1332" s="12" t="s">
        <v>405</v>
      </c>
    </row>
    <row r="1333" spans="1:40" ht="15" customHeight="1" x14ac:dyDescent="0.25">
      <c r="A1333" s="12">
        <v>132770032</v>
      </c>
      <c r="B1333" s="30" t="s">
        <v>577</v>
      </c>
      <c r="C1333" s="30" t="s">
        <v>576</v>
      </c>
      <c r="D1333" s="30"/>
      <c r="E1333" s="12" t="s">
        <v>51</v>
      </c>
      <c r="F1333" s="10" t="s">
        <v>124</v>
      </c>
      <c r="G1333" s="17" t="s">
        <v>305</v>
      </c>
      <c r="H1333" s="10" t="s">
        <v>24</v>
      </c>
      <c r="K1333" s="12" t="s">
        <v>125</v>
      </c>
      <c r="L1333" s="12">
        <v>45.392491999999997</v>
      </c>
      <c r="M1333" s="12">
        <v>2.3648709999999999</v>
      </c>
      <c r="N1333" s="11">
        <v>41430.482638888891</v>
      </c>
      <c r="O1333" s="6" t="s">
        <v>60</v>
      </c>
      <c r="P1333" s="29">
        <v>40.200000000000003</v>
      </c>
      <c r="Q1333" s="54" t="s">
        <v>161</v>
      </c>
      <c r="R1333" s="15" t="s">
        <v>11</v>
      </c>
      <c r="S1333" s="16" t="s">
        <v>601</v>
      </c>
      <c r="T1333" s="53" t="s">
        <v>161</v>
      </c>
      <c r="U1333" s="12">
        <f t="shared" si="82"/>
        <v>40.200000000000003</v>
      </c>
      <c r="V1333" s="12">
        <f t="shared" si="83"/>
        <v>20.100000000000001</v>
      </c>
      <c r="W1333" s="12">
        <f t="shared" si="84"/>
        <v>9.9502487562189046E-2</v>
      </c>
      <c r="X1333" s="12">
        <f t="shared" si="85"/>
        <v>2.4751862577658966E-3</v>
      </c>
      <c r="Y1333" s="32"/>
      <c r="AA1333" s="12"/>
      <c r="AD1333" s="12" t="s">
        <v>305</v>
      </c>
      <c r="AE1333" s="12" t="s">
        <v>495</v>
      </c>
      <c r="AF1333" s="12" t="s">
        <v>496</v>
      </c>
      <c r="AG1333" s="12" t="s">
        <v>402</v>
      </c>
      <c r="AH1333" s="12" t="s">
        <v>374</v>
      </c>
      <c r="AI1333" s="12" t="s">
        <v>403</v>
      </c>
      <c r="AJ1333" s="12" t="s">
        <v>376</v>
      </c>
      <c r="AK1333" s="12" t="s">
        <v>368</v>
      </c>
      <c r="AL1333" s="12">
        <v>14</v>
      </c>
      <c r="AM1333" s="12" t="s">
        <v>404</v>
      </c>
      <c r="AN1333" s="12" t="s">
        <v>405</v>
      </c>
    </row>
    <row r="1334" spans="1:40" ht="15" customHeight="1" x14ac:dyDescent="0.25">
      <c r="A1334" s="12">
        <v>132770032</v>
      </c>
      <c r="B1334" s="30" t="s">
        <v>577</v>
      </c>
      <c r="C1334" s="30" t="s">
        <v>576</v>
      </c>
      <c r="D1334" s="30"/>
      <c r="E1334" s="12" t="s">
        <v>51</v>
      </c>
      <c r="F1334" s="10" t="s">
        <v>124</v>
      </c>
      <c r="G1334" s="17" t="s">
        <v>305</v>
      </c>
      <c r="H1334" s="10" t="s">
        <v>24</v>
      </c>
      <c r="K1334" s="12" t="s">
        <v>125</v>
      </c>
      <c r="L1334" s="12">
        <v>45.392491999999997</v>
      </c>
      <c r="M1334" s="12">
        <v>2.3648709999999999</v>
      </c>
      <c r="N1334" s="11">
        <v>41430.482638888891</v>
      </c>
      <c r="O1334" s="6" t="s">
        <v>20</v>
      </c>
      <c r="P1334" s="29">
        <v>74.599999999999994</v>
      </c>
      <c r="Q1334" s="12">
        <v>39.99306</v>
      </c>
      <c r="R1334" s="15" t="s">
        <v>11</v>
      </c>
      <c r="S1334" s="48" t="s">
        <v>161</v>
      </c>
      <c r="T1334" s="53" t="s">
        <v>161</v>
      </c>
      <c r="U1334" s="12">
        <f t="shared" si="82"/>
        <v>74.599999999999994</v>
      </c>
      <c r="V1334" s="12">
        <f t="shared" si="83"/>
        <v>39.99306</v>
      </c>
      <c r="W1334" s="12">
        <f t="shared" si="84"/>
        <v>4.6641183086526469E-2</v>
      </c>
      <c r="X1334" s="12">
        <f t="shared" si="85"/>
        <v>6.2521693145477849E-4</v>
      </c>
      <c r="Y1334" s="32"/>
      <c r="AA1334" s="12"/>
      <c r="AD1334" s="12" t="s">
        <v>305</v>
      </c>
      <c r="AE1334" s="12" t="s">
        <v>495</v>
      </c>
      <c r="AF1334" s="12" t="s">
        <v>496</v>
      </c>
      <c r="AG1334" s="12" t="s">
        <v>402</v>
      </c>
      <c r="AH1334" s="12" t="s">
        <v>374</v>
      </c>
      <c r="AI1334" s="12" t="s">
        <v>403</v>
      </c>
      <c r="AJ1334" s="12" t="s">
        <v>376</v>
      </c>
      <c r="AK1334" s="12" t="s">
        <v>368</v>
      </c>
      <c r="AL1334" s="12">
        <v>14</v>
      </c>
      <c r="AM1334" s="12" t="s">
        <v>404</v>
      </c>
      <c r="AN1334" s="12" t="s">
        <v>405</v>
      </c>
    </row>
    <row r="1335" spans="1:40" ht="15" customHeight="1" x14ac:dyDescent="0.25">
      <c r="A1335" s="12">
        <v>132770032</v>
      </c>
      <c r="B1335" s="30" t="s">
        <v>577</v>
      </c>
      <c r="C1335" s="30" t="s">
        <v>576</v>
      </c>
      <c r="D1335" s="30"/>
      <c r="E1335" s="12" t="s">
        <v>51</v>
      </c>
      <c r="F1335" s="10" t="s">
        <v>124</v>
      </c>
      <c r="G1335" s="17" t="s">
        <v>305</v>
      </c>
      <c r="H1335" s="10" t="s">
        <v>24</v>
      </c>
      <c r="K1335" s="12" t="s">
        <v>125</v>
      </c>
      <c r="L1335" s="12">
        <v>45.392491999999997</v>
      </c>
      <c r="M1335" s="12">
        <v>2.3648709999999999</v>
      </c>
      <c r="N1335" s="11">
        <v>41430.482638888891</v>
      </c>
      <c r="O1335" s="6" t="s">
        <v>18</v>
      </c>
      <c r="P1335" s="29">
        <v>80</v>
      </c>
      <c r="Q1335" s="12">
        <v>16.536000000000001</v>
      </c>
      <c r="R1335" s="15" t="s">
        <v>11</v>
      </c>
      <c r="S1335" s="48" t="s">
        <v>161</v>
      </c>
      <c r="T1335" s="53" t="s">
        <v>161</v>
      </c>
      <c r="U1335" s="12">
        <f t="shared" si="82"/>
        <v>80</v>
      </c>
      <c r="V1335" s="12">
        <f t="shared" si="83"/>
        <v>16.536000000000001</v>
      </c>
      <c r="W1335" s="12">
        <f t="shared" si="84"/>
        <v>0.29256950690803407</v>
      </c>
      <c r="X1335" s="12">
        <f t="shared" si="85"/>
        <v>3.657118836350426E-3</v>
      </c>
      <c r="Y1335" s="32"/>
      <c r="AA1335" s="12"/>
      <c r="AD1335" s="12" t="s">
        <v>305</v>
      </c>
      <c r="AE1335" s="12" t="s">
        <v>495</v>
      </c>
      <c r="AF1335" s="12" t="s">
        <v>496</v>
      </c>
      <c r="AG1335" s="12" t="s">
        <v>402</v>
      </c>
      <c r="AH1335" s="12" t="s">
        <v>374</v>
      </c>
      <c r="AI1335" s="12" t="s">
        <v>403</v>
      </c>
      <c r="AJ1335" s="12" t="s">
        <v>376</v>
      </c>
      <c r="AK1335" s="12" t="s">
        <v>368</v>
      </c>
      <c r="AL1335" s="12">
        <v>14</v>
      </c>
      <c r="AM1335" s="12" t="s">
        <v>404</v>
      </c>
      <c r="AN1335" s="12" t="s">
        <v>405</v>
      </c>
    </row>
    <row r="1336" spans="1:40" ht="15" customHeight="1" x14ac:dyDescent="0.25">
      <c r="A1336" s="12">
        <v>132770032</v>
      </c>
      <c r="B1336" s="30" t="s">
        <v>577</v>
      </c>
      <c r="C1336" s="30" t="s">
        <v>576</v>
      </c>
      <c r="D1336" s="30"/>
      <c r="E1336" s="12" t="s">
        <v>51</v>
      </c>
      <c r="F1336" s="10" t="s">
        <v>124</v>
      </c>
      <c r="G1336" s="17" t="s">
        <v>305</v>
      </c>
      <c r="H1336" s="10" t="s">
        <v>24</v>
      </c>
      <c r="K1336" s="12" t="s">
        <v>125</v>
      </c>
      <c r="L1336" s="12">
        <v>45.392491999999997</v>
      </c>
      <c r="M1336" s="12">
        <v>2.3648709999999999</v>
      </c>
      <c r="N1336" s="11">
        <v>41430.482638888891</v>
      </c>
      <c r="O1336" s="6" t="s">
        <v>19</v>
      </c>
      <c r="P1336" s="29">
        <v>80</v>
      </c>
      <c r="Q1336" s="12">
        <v>18.16</v>
      </c>
      <c r="R1336" s="15" t="s">
        <v>11</v>
      </c>
      <c r="S1336" s="48" t="s">
        <v>161</v>
      </c>
      <c r="T1336" s="53" t="s">
        <v>161</v>
      </c>
      <c r="U1336" s="12">
        <f t="shared" si="82"/>
        <v>80</v>
      </c>
      <c r="V1336" s="12">
        <f t="shared" si="83"/>
        <v>18.16</v>
      </c>
      <c r="W1336" s="12">
        <f t="shared" si="84"/>
        <v>0.24258184711521669</v>
      </c>
      <c r="X1336" s="12">
        <f t="shared" si="85"/>
        <v>3.0322730889402083E-3</v>
      </c>
      <c r="Y1336" s="32"/>
      <c r="AA1336" s="12"/>
      <c r="AD1336" s="12" t="s">
        <v>305</v>
      </c>
      <c r="AE1336" s="12" t="s">
        <v>495</v>
      </c>
      <c r="AF1336" s="12" t="s">
        <v>496</v>
      </c>
      <c r="AG1336" s="12" t="s">
        <v>402</v>
      </c>
      <c r="AH1336" s="12" t="s">
        <v>374</v>
      </c>
      <c r="AI1336" s="12" t="s">
        <v>403</v>
      </c>
      <c r="AJ1336" s="12" t="s">
        <v>376</v>
      </c>
      <c r="AK1336" s="12" t="s">
        <v>368</v>
      </c>
      <c r="AL1336" s="12">
        <v>14</v>
      </c>
      <c r="AM1336" s="12" t="s">
        <v>404</v>
      </c>
      <c r="AN1336" s="12" t="s">
        <v>405</v>
      </c>
    </row>
    <row r="1337" spans="1:40" ht="15" customHeight="1" x14ac:dyDescent="0.25">
      <c r="A1337" s="12">
        <v>132770032</v>
      </c>
      <c r="B1337" s="30" t="s">
        <v>577</v>
      </c>
      <c r="C1337" s="30" t="s">
        <v>576</v>
      </c>
      <c r="D1337" s="30"/>
      <c r="E1337" s="12" t="s">
        <v>51</v>
      </c>
      <c r="F1337" s="10" t="s">
        <v>124</v>
      </c>
      <c r="G1337" s="17" t="s">
        <v>305</v>
      </c>
      <c r="H1337" s="10" t="s">
        <v>24</v>
      </c>
      <c r="K1337" s="12" t="s">
        <v>125</v>
      </c>
      <c r="L1337" s="12">
        <v>45.392491999999997</v>
      </c>
      <c r="M1337" s="12">
        <v>2.3648709999999999</v>
      </c>
      <c r="N1337" s="11">
        <v>41430.482638888891</v>
      </c>
      <c r="O1337" s="6" t="s">
        <v>13</v>
      </c>
      <c r="P1337" s="29">
        <v>84.1</v>
      </c>
      <c r="Q1337" s="12">
        <v>30.47784</v>
      </c>
      <c r="R1337" s="15" t="s">
        <v>11</v>
      </c>
      <c r="S1337" s="48" t="s">
        <v>161</v>
      </c>
      <c r="T1337" s="53" t="s">
        <v>605</v>
      </c>
      <c r="U1337" s="12">
        <f t="shared" si="82"/>
        <v>84.1</v>
      </c>
      <c r="V1337" s="12">
        <f t="shared" si="83"/>
        <v>30.47784</v>
      </c>
      <c r="W1337" s="12">
        <f t="shared" si="84"/>
        <v>9.0537318210698201E-2</v>
      </c>
      <c r="X1337" s="12">
        <f t="shared" si="85"/>
        <v>1.0765436172496814E-3</v>
      </c>
      <c r="Y1337" s="32"/>
      <c r="AA1337" s="12"/>
      <c r="AD1337" s="12" t="s">
        <v>305</v>
      </c>
      <c r="AE1337" s="12" t="s">
        <v>495</v>
      </c>
      <c r="AF1337" s="12" t="s">
        <v>496</v>
      </c>
      <c r="AG1337" s="12" t="s">
        <v>402</v>
      </c>
      <c r="AH1337" s="12" t="s">
        <v>374</v>
      </c>
      <c r="AI1337" s="12" t="s">
        <v>403</v>
      </c>
      <c r="AJ1337" s="12" t="s">
        <v>376</v>
      </c>
      <c r="AK1337" s="12" t="s">
        <v>368</v>
      </c>
      <c r="AL1337" s="12">
        <v>14</v>
      </c>
      <c r="AM1337" s="12" t="s">
        <v>404</v>
      </c>
      <c r="AN1337" s="12" t="s">
        <v>405</v>
      </c>
    </row>
    <row r="1338" spans="1:40" ht="15" customHeight="1" x14ac:dyDescent="0.25">
      <c r="A1338" s="12">
        <v>132770032</v>
      </c>
      <c r="B1338" s="30" t="s">
        <v>577</v>
      </c>
      <c r="C1338" s="30" t="s">
        <v>576</v>
      </c>
      <c r="D1338" s="30"/>
      <c r="E1338" s="12" t="s">
        <v>51</v>
      </c>
      <c r="F1338" s="10" t="s">
        <v>124</v>
      </c>
      <c r="G1338" s="17" t="s">
        <v>305</v>
      </c>
      <c r="H1338" s="10" t="s">
        <v>24</v>
      </c>
      <c r="K1338" s="12" t="s">
        <v>125</v>
      </c>
      <c r="L1338" s="12">
        <v>45.392491999999997</v>
      </c>
      <c r="M1338" s="12">
        <v>2.3648709999999999</v>
      </c>
      <c r="N1338" s="11">
        <v>41430.482638888891</v>
      </c>
      <c r="O1338" s="6" t="s">
        <v>16</v>
      </c>
      <c r="P1338" s="29">
        <v>123</v>
      </c>
      <c r="Q1338" s="12">
        <v>20.0367</v>
      </c>
      <c r="R1338" s="15" t="s">
        <v>11</v>
      </c>
      <c r="S1338" s="48" t="s">
        <v>161</v>
      </c>
      <c r="T1338" s="53" t="s">
        <v>606</v>
      </c>
      <c r="U1338" s="12">
        <f t="shared" si="82"/>
        <v>123</v>
      </c>
      <c r="V1338" s="12">
        <f t="shared" si="83"/>
        <v>20.0367</v>
      </c>
      <c r="W1338" s="12">
        <f t="shared" si="84"/>
        <v>0.30637457368246152</v>
      </c>
      <c r="X1338" s="12">
        <f t="shared" si="85"/>
        <v>2.4908501925403376E-3</v>
      </c>
      <c r="Y1338" s="32"/>
      <c r="AA1338" s="12"/>
      <c r="AD1338" s="12" t="s">
        <v>305</v>
      </c>
      <c r="AE1338" s="12" t="s">
        <v>495</v>
      </c>
      <c r="AF1338" s="12" t="s">
        <v>496</v>
      </c>
      <c r="AG1338" s="12" t="s">
        <v>402</v>
      </c>
      <c r="AH1338" s="12" t="s">
        <v>374</v>
      </c>
      <c r="AI1338" s="12" t="s">
        <v>403</v>
      </c>
      <c r="AJ1338" s="12" t="s">
        <v>376</v>
      </c>
      <c r="AK1338" s="12" t="s">
        <v>368</v>
      </c>
      <c r="AL1338" s="12">
        <v>14</v>
      </c>
      <c r="AM1338" s="12" t="s">
        <v>404</v>
      </c>
      <c r="AN1338" s="12" t="s">
        <v>405</v>
      </c>
    </row>
    <row r="1339" spans="1:40" ht="15" customHeight="1" x14ac:dyDescent="0.25">
      <c r="A1339" s="12">
        <v>132770032</v>
      </c>
      <c r="B1339" s="30" t="s">
        <v>577</v>
      </c>
      <c r="C1339" s="30" t="s">
        <v>576</v>
      </c>
      <c r="D1339" s="30"/>
      <c r="E1339" s="12" t="s">
        <v>51</v>
      </c>
      <c r="F1339" s="10" t="s">
        <v>124</v>
      </c>
      <c r="G1339" s="17" t="s">
        <v>305</v>
      </c>
      <c r="H1339" s="10" t="s">
        <v>24</v>
      </c>
      <c r="K1339" s="12" t="s">
        <v>125</v>
      </c>
      <c r="L1339" s="12">
        <v>45.392491999999997</v>
      </c>
      <c r="M1339" s="12">
        <v>2.3648709999999999</v>
      </c>
      <c r="N1339" s="11">
        <v>41430.482638888891</v>
      </c>
      <c r="O1339" s="6" t="s">
        <v>15</v>
      </c>
      <c r="P1339" s="29">
        <v>142</v>
      </c>
      <c r="Q1339" s="12">
        <v>18.587800000000001</v>
      </c>
      <c r="R1339" s="15" t="s">
        <v>11</v>
      </c>
      <c r="S1339" s="48" t="s">
        <v>161</v>
      </c>
      <c r="T1339" s="53" t="s">
        <v>161</v>
      </c>
      <c r="U1339" s="12">
        <f t="shared" si="82"/>
        <v>142</v>
      </c>
      <c r="V1339" s="12">
        <f t="shared" si="83"/>
        <v>18.587800000000001</v>
      </c>
      <c r="W1339" s="12">
        <f t="shared" si="84"/>
        <v>0.41099104811356296</v>
      </c>
      <c r="X1339" s="12">
        <f t="shared" si="85"/>
        <v>2.8943031557293166E-3</v>
      </c>
      <c r="Y1339" s="32"/>
      <c r="AA1339" s="12"/>
      <c r="AD1339" s="12" t="s">
        <v>305</v>
      </c>
      <c r="AE1339" s="12" t="s">
        <v>495</v>
      </c>
      <c r="AF1339" s="12" t="s">
        <v>496</v>
      </c>
      <c r="AG1339" s="12" t="s">
        <v>402</v>
      </c>
      <c r="AH1339" s="12" t="s">
        <v>374</v>
      </c>
      <c r="AI1339" s="12" t="s">
        <v>403</v>
      </c>
      <c r="AJ1339" s="12" t="s">
        <v>376</v>
      </c>
      <c r="AK1339" s="12" t="s">
        <v>368</v>
      </c>
      <c r="AL1339" s="12">
        <v>14</v>
      </c>
      <c r="AM1339" s="12" t="s">
        <v>404</v>
      </c>
      <c r="AN1339" s="12" t="s">
        <v>405</v>
      </c>
    </row>
    <row r="1340" spans="1:40" ht="15" customHeight="1" x14ac:dyDescent="0.25">
      <c r="A1340" s="12">
        <v>132770032</v>
      </c>
      <c r="B1340" s="30" t="s">
        <v>577</v>
      </c>
      <c r="C1340" s="30" t="s">
        <v>576</v>
      </c>
      <c r="D1340" s="30"/>
      <c r="E1340" s="12" t="s">
        <v>51</v>
      </c>
      <c r="F1340" s="10" t="s">
        <v>124</v>
      </c>
      <c r="G1340" s="17" t="s">
        <v>305</v>
      </c>
      <c r="H1340" s="10" t="s">
        <v>24</v>
      </c>
      <c r="K1340" s="12" t="s">
        <v>125</v>
      </c>
      <c r="L1340" s="12">
        <v>45.392491999999997</v>
      </c>
      <c r="M1340" s="12">
        <v>2.3648709999999999</v>
      </c>
      <c r="N1340" s="11">
        <v>41430.482638888891</v>
      </c>
      <c r="O1340" s="6" t="s">
        <v>54</v>
      </c>
      <c r="P1340" s="29">
        <v>284</v>
      </c>
      <c r="Q1340" s="54" t="s">
        <v>161</v>
      </c>
      <c r="R1340" s="15" t="s">
        <v>11</v>
      </c>
      <c r="S1340" s="16" t="s">
        <v>601</v>
      </c>
      <c r="T1340" s="53" t="s">
        <v>161</v>
      </c>
      <c r="U1340" s="12">
        <f t="shared" si="82"/>
        <v>284</v>
      </c>
      <c r="V1340" s="12">
        <f t="shared" si="83"/>
        <v>142</v>
      </c>
      <c r="W1340" s="12">
        <f t="shared" si="84"/>
        <v>1.4084507042253521E-2</v>
      </c>
      <c r="X1340" s="12">
        <f t="shared" si="85"/>
        <v>4.9593334655822257E-5</v>
      </c>
      <c r="Y1340" s="32"/>
      <c r="AA1340" s="12"/>
      <c r="AD1340" s="12" t="s">
        <v>305</v>
      </c>
      <c r="AE1340" s="12" t="s">
        <v>495</v>
      </c>
      <c r="AF1340" s="12" t="s">
        <v>496</v>
      </c>
      <c r="AG1340" s="12" t="s">
        <v>402</v>
      </c>
      <c r="AH1340" s="12" t="s">
        <v>374</v>
      </c>
      <c r="AI1340" s="12" t="s">
        <v>403</v>
      </c>
      <c r="AJ1340" s="12" t="s">
        <v>376</v>
      </c>
      <c r="AK1340" s="12" t="s">
        <v>368</v>
      </c>
      <c r="AL1340" s="12">
        <v>14</v>
      </c>
      <c r="AM1340" s="12" t="s">
        <v>404</v>
      </c>
      <c r="AN1340" s="12" t="s">
        <v>405</v>
      </c>
    </row>
    <row r="1341" spans="1:40" ht="15" customHeight="1" x14ac:dyDescent="0.25">
      <c r="A1341" s="12">
        <v>132770032</v>
      </c>
      <c r="B1341" s="30" t="s">
        <v>577</v>
      </c>
      <c r="C1341" s="30" t="s">
        <v>576</v>
      </c>
      <c r="D1341" s="30"/>
      <c r="E1341" s="12" t="s">
        <v>51</v>
      </c>
      <c r="F1341" s="10" t="s">
        <v>124</v>
      </c>
      <c r="G1341" s="17" t="s">
        <v>305</v>
      </c>
      <c r="H1341" s="10" t="s">
        <v>24</v>
      </c>
      <c r="K1341" s="12" t="s">
        <v>125</v>
      </c>
      <c r="L1341" s="12">
        <v>45.392491999999997</v>
      </c>
      <c r="M1341" s="12">
        <v>2.3648709999999999</v>
      </c>
      <c r="N1341" s="11">
        <v>41430.482638888891</v>
      </c>
      <c r="O1341" s="6" t="s">
        <v>17</v>
      </c>
      <c r="P1341" s="29">
        <v>300</v>
      </c>
      <c r="Q1341" s="12">
        <v>46.41</v>
      </c>
      <c r="R1341" s="15" t="s">
        <v>11</v>
      </c>
      <c r="S1341" s="48" t="s">
        <v>161</v>
      </c>
      <c r="T1341" s="53" t="s">
        <v>161</v>
      </c>
      <c r="U1341" s="12">
        <f t="shared" si="82"/>
        <v>300</v>
      </c>
      <c r="V1341" s="12">
        <f t="shared" si="83"/>
        <v>46.41</v>
      </c>
      <c r="W1341" s="12">
        <f t="shared" si="84"/>
        <v>0.13928300174925523</v>
      </c>
      <c r="X1341" s="12">
        <f t="shared" si="85"/>
        <v>4.6427667249751748E-4</v>
      </c>
      <c r="Y1341" s="32"/>
      <c r="AA1341" s="12"/>
      <c r="AD1341" s="12" t="s">
        <v>305</v>
      </c>
      <c r="AE1341" s="12" t="s">
        <v>495</v>
      </c>
      <c r="AF1341" s="12" t="s">
        <v>496</v>
      </c>
      <c r="AG1341" s="12" t="s">
        <v>402</v>
      </c>
      <c r="AH1341" s="12" t="s">
        <v>374</v>
      </c>
      <c r="AI1341" s="12" t="s">
        <v>403</v>
      </c>
      <c r="AJ1341" s="12" t="s">
        <v>376</v>
      </c>
      <c r="AK1341" s="12" t="s">
        <v>368</v>
      </c>
      <c r="AL1341" s="12">
        <v>14</v>
      </c>
      <c r="AM1341" s="12" t="s">
        <v>404</v>
      </c>
      <c r="AN1341" s="12" t="s">
        <v>405</v>
      </c>
    </row>
    <row r="1342" spans="1:40" ht="15" customHeight="1" x14ac:dyDescent="0.25">
      <c r="A1342" s="12">
        <v>132770032</v>
      </c>
      <c r="B1342" s="30" t="s">
        <v>577</v>
      </c>
      <c r="C1342" s="30" t="s">
        <v>576</v>
      </c>
      <c r="D1342" s="30"/>
      <c r="E1342" s="12" t="s">
        <v>51</v>
      </c>
      <c r="F1342" s="10" t="s">
        <v>124</v>
      </c>
      <c r="G1342" s="17" t="s">
        <v>305</v>
      </c>
      <c r="H1342" s="10" t="s">
        <v>24</v>
      </c>
      <c r="K1342" s="12" t="s">
        <v>125</v>
      </c>
      <c r="L1342" s="12">
        <v>45.392491999999997</v>
      </c>
      <c r="M1342" s="12">
        <v>2.3648709999999999</v>
      </c>
      <c r="N1342" s="11">
        <v>41430.482638888891</v>
      </c>
      <c r="O1342" s="6" t="s">
        <v>65</v>
      </c>
      <c r="P1342" s="29">
        <v>457</v>
      </c>
      <c r="Q1342" s="54" t="s">
        <v>161</v>
      </c>
      <c r="R1342" s="15" t="s">
        <v>11</v>
      </c>
      <c r="S1342" s="16" t="s">
        <v>601</v>
      </c>
      <c r="T1342" s="53" t="s">
        <v>161</v>
      </c>
      <c r="U1342" s="12">
        <f t="shared" si="82"/>
        <v>457</v>
      </c>
      <c r="V1342" s="12">
        <f t="shared" si="83"/>
        <v>228.5</v>
      </c>
      <c r="W1342" s="12">
        <f t="shared" si="84"/>
        <v>8.7527352297592995E-3</v>
      </c>
      <c r="X1342" s="12">
        <f t="shared" si="85"/>
        <v>1.9152593500567396E-5</v>
      </c>
      <c r="Y1342" s="32"/>
      <c r="AA1342" s="12"/>
      <c r="AD1342" s="12" t="s">
        <v>305</v>
      </c>
      <c r="AE1342" s="12" t="s">
        <v>495</v>
      </c>
      <c r="AF1342" s="12" t="s">
        <v>496</v>
      </c>
      <c r="AG1342" s="12" t="s">
        <v>402</v>
      </c>
      <c r="AH1342" s="12" t="s">
        <v>374</v>
      </c>
      <c r="AI1342" s="12" t="s">
        <v>403</v>
      </c>
      <c r="AJ1342" s="12" t="s">
        <v>376</v>
      </c>
      <c r="AK1342" s="12" t="s">
        <v>368</v>
      </c>
      <c r="AL1342" s="12">
        <v>14</v>
      </c>
      <c r="AM1342" s="12" t="s">
        <v>404</v>
      </c>
      <c r="AN1342" s="12" t="s">
        <v>405</v>
      </c>
    </row>
    <row r="1343" spans="1:40" ht="15" customHeight="1" x14ac:dyDescent="0.25">
      <c r="A1343" s="12">
        <v>132770032</v>
      </c>
      <c r="B1343" s="30" t="s">
        <v>577</v>
      </c>
      <c r="C1343" s="30" t="s">
        <v>576</v>
      </c>
      <c r="D1343" s="30"/>
      <c r="E1343" s="12" t="s">
        <v>51</v>
      </c>
      <c r="F1343" s="10" t="s">
        <v>124</v>
      </c>
      <c r="G1343" s="17" t="s">
        <v>305</v>
      </c>
      <c r="H1343" s="10" t="s">
        <v>24</v>
      </c>
      <c r="K1343" s="12" t="s">
        <v>125</v>
      </c>
      <c r="L1343" s="12">
        <v>45.392491999999997</v>
      </c>
      <c r="M1343" s="12">
        <v>2.3648709999999999</v>
      </c>
      <c r="N1343" s="11">
        <v>41430.482638888891</v>
      </c>
      <c r="O1343" s="6" t="s">
        <v>10</v>
      </c>
      <c r="P1343" s="29">
        <v>616</v>
      </c>
      <c r="Q1343" s="12">
        <v>90.428799999999995</v>
      </c>
      <c r="R1343" s="15" t="s">
        <v>11</v>
      </c>
      <c r="S1343" s="48" t="s">
        <v>161</v>
      </c>
      <c r="T1343" s="53" t="s">
        <v>161</v>
      </c>
      <c r="U1343" s="12">
        <f t="shared" si="82"/>
        <v>616</v>
      </c>
      <c r="V1343" s="12">
        <f t="shared" si="83"/>
        <v>90.428799999999995</v>
      </c>
      <c r="W1343" s="12">
        <f t="shared" si="84"/>
        <v>7.5329862840349968E-2</v>
      </c>
      <c r="X1343" s="12">
        <f t="shared" si="85"/>
        <v>1.2228873837719149E-4</v>
      </c>
      <c r="Y1343" s="32"/>
      <c r="AA1343" s="12"/>
      <c r="AD1343" s="12" t="s">
        <v>305</v>
      </c>
      <c r="AE1343" s="12" t="s">
        <v>495</v>
      </c>
      <c r="AF1343" s="12" t="s">
        <v>496</v>
      </c>
      <c r="AG1343" s="12" t="s">
        <v>402</v>
      </c>
      <c r="AH1343" s="12" t="s">
        <v>374</v>
      </c>
      <c r="AI1343" s="12" t="s">
        <v>403</v>
      </c>
      <c r="AJ1343" s="12" t="s">
        <v>376</v>
      </c>
      <c r="AK1343" s="12" t="s">
        <v>368</v>
      </c>
      <c r="AL1343" s="12">
        <v>14</v>
      </c>
      <c r="AM1343" s="12" t="s">
        <v>404</v>
      </c>
      <c r="AN1343" s="12" t="s">
        <v>405</v>
      </c>
    </row>
    <row r="1344" spans="1:40" ht="15" customHeight="1" x14ac:dyDescent="0.25">
      <c r="A1344" s="12">
        <v>132770032</v>
      </c>
      <c r="B1344" s="30" t="s">
        <v>577</v>
      </c>
      <c r="C1344" s="30" t="s">
        <v>576</v>
      </c>
      <c r="D1344" s="30"/>
      <c r="E1344" s="12" t="s">
        <v>51</v>
      </c>
      <c r="F1344" s="10" t="s">
        <v>124</v>
      </c>
      <c r="G1344" s="17" t="s">
        <v>305</v>
      </c>
      <c r="H1344" s="10" t="s">
        <v>24</v>
      </c>
      <c r="K1344" s="12" t="s">
        <v>125</v>
      </c>
      <c r="L1344" s="12">
        <v>45.392491999999997</v>
      </c>
      <c r="M1344" s="12">
        <v>2.3648709999999999</v>
      </c>
      <c r="N1344" s="11">
        <v>41430.482638888891</v>
      </c>
      <c r="O1344" s="6" t="s">
        <v>14</v>
      </c>
      <c r="P1344" s="29">
        <v>651</v>
      </c>
      <c r="Q1344" s="12">
        <v>355.5111</v>
      </c>
      <c r="R1344" s="15" t="s">
        <v>11</v>
      </c>
      <c r="S1344" s="48" t="s">
        <v>161</v>
      </c>
      <c r="T1344" s="53" t="s">
        <v>161</v>
      </c>
      <c r="U1344" s="12">
        <f t="shared" si="82"/>
        <v>651</v>
      </c>
      <c r="V1344" s="12">
        <f t="shared" si="83"/>
        <v>355.5111</v>
      </c>
      <c r="W1344" s="12">
        <f t="shared" si="84"/>
        <v>5.1507996600685052E-3</v>
      </c>
      <c r="X1344" s="12">
        <f t="shared" si="85"/>
        <v>7.9121346544831118E-6</v>
      </c>
      <c r="Y1344" s="32"/>
      <c r="AA1344" s="12"/>
      <c r="AD1344" s="12" t="s">
        <v>305</v>
      </c>
      <c r="AE1344" s="12" t="s">
        <v>495</v>
      </c>
      <c r="AF1344" s="12" t="s">
        <v>496</v>
      </c>
      <c r="AG1344" s="12" t="s">
        <v>402</v>
      </c>
      <c r="AH1344" s="12" t="s">
        <v>374</v>
      </c>
      <c r="AI1344" s="12" t="s">
        <v>403</v>
      </c>
      <c r="AJ1344" s="12" t="s">
        <v>376</v>
      </c>
      <c r="AK1344" s="12" t="s">
        <v>368</v>
      </c>
      <c r="AL1344" s="12">
        <v>14</v>
      </c>
      <c r="AM1344" s="12" t="s">
        <v>404</v>
      </c>
      <c r="AN1344" s="12" t="s">
        <v>405</v>
      </c>
    </row>
    <row r="1345" spans="1:40" ht="15" customHeight="1" x14ac:dyDescent="0.25">
      <c r="A1345" s="12">
        <v>132770033</v>
      </c>
      <c r="B1345" s="30" t="s">
        <v>577</v>
      </c>
      <c r="C1345" s="30" t="s">
        <v>576</v>
      </c>
      <c r="D1345" s="30"/>
      <c r="E1345" s="12" t="s">
        <v>51</v>
      </c>
      <c r="F1345" s="10" t="s">
        <v>126</v>
      </c>
      <c r="G1345" s="17" t="s">
        <v>306</v>
      </c>
      <c r="H1345" s="10" t="s">
        <v>245</v>
      </c>
      <c r="I1345" s="26" t="s">
        <v>132</v>
      </c>
      <c r="J1345" s="18" t="s">
        <v>328</v>
      </c>
      <c r="K1345" s="12" t="s">
        <v>127</v>
      </c>
      <c r="L1345" s="12">
        <v>45.103873700000001</v>
      </c>
      <c r="M1345" s="12">
        <v>1.9544313</v>
      </c>
      <c r="N1345" s="11">
        <v>41431.520833333336</v>
      </c>
      <c r="O1345" s="6" t="s">
        <v>61</v>
      </c>
      <c r="P1345" s="29">
        <v>2.8</v>
      </c>
      <c r="Q1345" s="54" t="s">
        <v>161</v>
      </c>
      <c r="R1345" s="15" t="s">
        <v>11</v>
      </c>
      <c r="S1345" s="16" t="s">
        <v>601</v>
      </c>
      <c r="T1345" s="53" t="s">
        <v>161</v>
      </c>
      <c r="U1345" s="12">
        <f t="shared" si="82"/>
        <v>2.8</v>
      </c>
      <c r="V1345" s="12">
        <f t="shared" si="83"/>
        <v>1.4</v>
      </c>
      <c r="W1345" s="12">
        <f t="shared" si="84"/>
        <v>1.4285714285714286</v>
      </c>
      <c r="X1345" s="12">
        <f t="shared" si="85"/>
        <v>0.51020408163265318</v>
      </c>
      <c r="Y1345" s="32"/>
      <c r="AA1345" s="12"/>
      <c r="AD1345" s="12" t="s">
        <v>306</v>
      </c>
      <c r="AE1345" s="12" t="s">
        <v>386</v>
      </c>
      <c r="AF1345" s="12" t="s">
        <v>387</v>
      </c>
      <c r="AG1345" s="12" t="s">
        <v>365</v>
      </c>
      <c r="AH1345" s="12" t="s">
        <v>366</v>
      </c>
      <c r="AI1345" s="12" t="s">
        <v>367</v>
      </c>
      <c r="AJ1345" s="12" t="s">
        <v>354</v>
      </c>
      <c r="AK1345" s="12" t="s">
        <v>368</v>
      </c>
      <c r="AL1345" s="12" t="s">
        <v>369</v>
      </c>
      <c r="AM1345" s="12" t="s">
        <v>347</v>
      </c>
      <c r="AN1345" s="12" t="s">
        <v>370</v>
      </c>
    </row>
    <row r="1346" spans="1:40" ht="15" customHeight="1" x14ac:dyDescent="0.25">
      <c r="A1346" s="12">
        <v>132770033</v>
      </c>
      <c r="B1346" s="30" t="s">
        <v>577</v>
      </c>
      <c r="C1346" s="30" t="s">
        <v>576</v>
      </c>
      <c r="D1346" s="30"/>
      <c r="E1346" s="12" t="s">
        <v>51</v>
      </c>
      <c r="F1346" s="10" t="s">
        <v>126</v>
      </c>
      <c r="G1346" s="17" t="s">
        <v>306</v>
      </c>
      <c r="H1346" s="10" t="s">
        <v>245</v>
      </c>
      <c r="I1346" s="26" t="s">
        <v>132</v>
      </c>
      <c r="J1346" s="18" t="s">
        <v>328</v>
      </c>
      <c r="K1346" s="12" t="s">
        <v>127</v>
      </c>
      <c r="L1346" s="12">
        <v>45.103873700000001</v>
      </c>
      <c r="M1346" s="12">
        <v>1.9544313</v>
      </c>
      <c r="N1346" s="11">
        <v>41431.520833333336</v>
      </c>
      <c r="O1346" s="6" t="s">
        <v>55</v>
      </c>
      <c r="P1346" s="29">
        <v>3.1</v>
      </c>
      <c r="Q1346" s="54" t="s">
        <v>161</v>
      </c>
      <c r="R1346" s="15" t="s">
        <v>11</v>
      </c>
      <c r="S1346" s="16" t="s">
        <v>601</v>
      </c>
      <c r="T1346" s="53" t="s">
        <v>161</v>
      </c>
      <c r="U1346" s="12">
        <f t="shared" ref="U1346:U1409" si="86">IF(Q1346="",P1346,P1346)</f>
        <v>3.1</v>
      </c>
      <c r="V1346" s="12">
        <f t="shared" ref="V1346:V1409" si="87">IF(Q1346="",P1346/2,Q1346)</f>
        <v>1.55</v>
      </c>
      <c r="W1346" s="12">
        <f t="shared" si="84"/>
        <v>1.2903225806451613</v>
      </c>
      <c r="X1346" s="12">
        <f t="shared" si="85"/>
        <v>0.41623309053069713</v>
      </c>
      <c r="Y1346" s="32"/>
      <c r="AA1346" s="12"/>
      <c r="AD1346" s="12" t="s">
        <v>306</v>
      </c>
      <c r="AE1346" s="12" t="s">
        <v>386</v>
      </c>
      <c r="AF1346" s="12" t="s">
        <v>387</v>
      </c>
      <c r="AG1346" s="12" t="s">
        <v>365</v>
      </c>
      <c r="AH1346" s="12" t="s">
        <v>366</v>
      </c>
      <c r="AI1346" s="12" t="s">
        <v>367</v>
      </c>
      <c r="AJ1346" s="12" t="s">
        <v>354</v>
      </c>
      <c r="AK1346" s="12" t="s">
        <v>368</v>
      </c>
      <c r="AL1346" s="12" t="s">
        <v>369</v>
      </c>
      <c r="AM1346" s="12" t="s">
        <v>347</v>
      </c>
      <c r="AN1346" s="12" t="s">
        <v>370</v>
      </c>
    </row>
    <row r="1347" spans="1:40" ht="15" customHeight="1" x14ac:dyDescent="0.25">
      <c r="A1347" s="12">
        <v>132770033</v>
      </c>
      <c r="B1347" s="30" t="s">
        <v>577</v>
      </c>
      <c r="C1347" s="30" t="s">
        <v>576</v>
      </c>
      <c r="D1347" s="30"/>
      <c r="E1347" s="12" t="s">
        <v>51</v>
      </c>
      <c r="F1347" s="10" t="s">
        <v>126</v>
      </c>
      <c r="G1347" s="17" t="s">
        <v>306</v>
      </c>
      <c r="H1347" s="10" t="s">
        <v>245</v>
      </c>
      <c r="I1347" s="26" t="s">
        <v>132</v>
      </c>
      <c r="J1347" s="18" t="s">
        <v>328</v>
      </c>
      <c r="K1347" s="12" t="s">
        <v>127</v>
      </c>
      <c r="L1347" s="12">
        <v>45.103873700000001</v>
      </c>
      <c r="M1347" s="12">
        <v>1.9544313</v>
      </c>
      <c r="N1347" s="11">
        <v>41431.520833333336</v>
      </c>
      <c r="O1347" s="6" t="s">
        <v>57</v>
      </c>
      <c r="P1347" s="29">
        <v>3.1</v>
      </c>
      <c r="Q1347" s="54" t="s">
        <v>161</v>
      </c>
      <c r="R1347" s="15" t="s">
        <v>11</v>
      </c>
      <c r="S1347" s="16" t="s">
        <v>601</v>
      </c>
      <c r="T1347" s="53" t="s">
        <v>161</v>
      </c>
      <c r="U1347" s="12">
        <f t="shared" si="86"/>
        <v>3.1</v>
      </c>
      <c r="V1347" s="12">
        <f t="shared" si="87"/>
        <v>1.55</v>
      </c>
      <c r="W1347" s="12">
        <f t="shared" si="84"/>
        <v>1.2903225806451613</v>
      </c>
      <c r="X1347" s="12">
        <f t="shared" si="85"/>
        <v>0.41623309053069713</v>
      </c>
      <c r="Y1347" s="32"/>
      <c r="AA1347" s="12"/>
      <c r="AD1347" s="12" t="s">
        <v>306</v>
      </c>
      <c r="AE1347" s="12" t="s">
        <v>386</v>
      </c>
      <c r="AF1347" s="12" t="s">
        <v>387</v>
      </c>
      <c r="AG1347" s="12" t="s">
        <v>365</v>
      </c>
      <c r="AH1347" s="12" t="s">
        <v>366</v>
      </c>
      <c r="AI1347" s="12" t="s">
        <v>367</v>
      </c>
      <c r="AJ1347" s="12" t="s">
        <v>354</v>
      </c>
      <c r="AK1347" s="12" t="s">
        <v>368</v>
      </c>
      <c r="AL1347" s="12" t="s">
        <v>369</v>
      </c>
      <c r="AM1347" s="12" t="s">
        <v>347</v>
      </c>
      <c r="AN1347" s="12" t="s">
        <v>370</v>
      </c>
    </row>
    <row r="1348" spans="1:40" ht="15" customHeight="1" x14ac:dyDescent="0.25">
      <c r="A1348" s="12">
        <v>132770033</v>
      </c>
      <c r="B1348" s="30" t="s">
        <v>577</v>
      </c>
      <c r="C1348" s="30" t="s">
        <v>576</v>
      </c>
      <c r="D1348" s="30"/>
      <c r="E1348" s="12" t="s">
        <v>51</v>
      </c>
      <c r="F1348" s="10" t="s">
        <v>126</v>
      </c>
      <c r="G1348" s="17" t="s">
        <v>306</v>
      </c>
      <c r="H1348" s="10" t="s">
        <v>245</v>
      </c>
      <c r="I1348" s="26" t="s">
        <v>132</v>
      </c>
      <c r="J1348" s="18" t="s">
        <v>328</v>
      </c>
      <c r="K1348" s="12" t="s">
        <v>127</v>
      </c>
      <c r="L1348" s="12">
        <v>45.103873700000001</v>
      </c>
      <c r="M1348" s="12">
        <v>1.9544313</v>
      </c>
      <c r="N1348" s="11">
        <v>41431.520833333336</v>
      </c>
      <c r="O1348" s="6" t="s">
        <v>56</v>
      </c>
      <c r="P1348" s="29">
        <v>4.01</v>
      </c>
      <c r="Q1348" s="54" t="s">
        <v>161</v>
      </c>
      <c r="R1348" s="15" t="s">
        <v>11</v>
      </c>
      <c r="S1348" s="16" t="s">
        <v>601</v>
      </c>
      <c r="T1348" s="53" t="s">
        <v>161</v>
      </c>
      <c r="U1348" s="12">
        <f t="shared" si="86"/>
        <v>4.01</v>
      </c>
      <c r="V1348" s="12">
        <f t="shared" si="87"/>
        <v>2.0049999999999999</v>
      </c>
      <c r="W1348" s="12">
        <f t="shared" si="84"/>
        <v>0.99750623441396513</v>
      </c>
      <c r="X1348" s="12">
        <f t="shared" si="85"/>
        <v>0.24875467192368209</v>
      </c>
      <c r="Y1348" s="32"/>
      <c r="AA1348" s="12"/>
      <c r="AD1348" s="12" t="s">
        <v>306</v>
      </c>
      <c r="AE1348" s="12" t="s">
        <v>386</v>
      </c>
      <c r="AF1348" s="12" t="s">
        <v>387</v>
      </c>
      <c r="AG1348" s="12" t="s">
        <v>365</v>
      </c>
      <c r="AH1348" s="12" t="s">
        <v>366</v>
      </c>
      <c r="AI1348" s="12" t="s">
        <v>367</v>
      </c>
      <c r="AJ1348" s="12" t="s">
        <v>354</v>
      </c>
      <c r="AK1348" s="12" t="s">
        <v>368</v>
      </c>
      <c r="AL1348" s="12" t="s">
        <v>369</v>
      </c>
      <c r="AM1348" s="12" t="s">
        <v>347</v>
      </c>
      <c r="AN1348" s="12" t="s">
        <v>370</v>
      </c>
    </row>
    <row r="1349" spans="1:40" ht="15" customHeight="1" x14ac:dyDescent="0.25">
      <c r="A1349" s="12">
        <v>132770033</v>
      </c>
      <c r="B1349" s="30" t="s">
        <v>577</v>
      </c>
      <c r="C1349" s="30" t="s">
        <v>576</v>
      </c>
      <c r="D1349" s="30"/>
      <c r="E1349" s="12" t="s">
        <v>51</v>
      </c>
      <c r="F1349" s="10" t="s">
        <v>126</v>
      </c>
      <c r="G1349" s="17" t="s">
        <v>306</v>
      </c>
      <c r="H1349" s="10" t="s">
        <v>245</v>
      </c>
      <c r="I1349" s="26" t="s">
        <v>132</v>
      </c>
      <c r="J1349" s="18" t="s">
        <v>328</v>
      </c>
      <c r="K1349" s="12" t="s">
        <v>127</v>
      </c>
      <c r="L1349" s="12">
        <v>45.103873700000001</v>
      </c>
      <c r="M1349" s="12">
        <v>1.9544313</v>
      </c>
      <c r="N1349" s="11">
        <v>41431.520833333336</v>
      </c>
      <c r="O1349" s="6" t="s">
        <v>62</v>
      </c>
      <c r="P1349" s="29">
        <v>4.16</v>
      </c>
      <c r="Q1349" s="54" t="s">
        <v>161</v>
      </c>
      <c r="R1349" s="15" t="s">
        <v>11</v>
      </c>
      <c r="S1349" s="16" t="s">
        <v>601</v>
      </c>
      <c r="T1349" s="53" t="s">
        <v>161</v>
      </c>
      <c r="U1349" s="12">
        <f t="shared" si="86"/>
        <v>4.16</v>
      </c>
      <c r="V1349" s="12">
        <f t="shared" si="87"/>
        <v>2.08</v>
      </c>
      <c r="W1349" s="12">
        <f t="shared" si="84"/>
        <v>0.96153846153846145</v>
      </c>
      <c r="X1349" s="12">
        <f t="shared" si="85"/>
        <v>0.23113905325443784</v>
      </c>
      <c r="Y1349" s="32"/>
      <c r="AA1349" s="12"/>
      <c r="AD1349" s="12" t="s">
        <v>306</v>
      </c>
      <c r="AE1349" s="12" t="s">
        <v>386</v>
      </c>
      <c r="AF1349" s="12" t="s">
        <v>387</v>
      </c>
      <c r="AG1349" s="12" t="s">
        <v>365</v>
      </c>
      <c r="AH1349" s="12" t="s">
        <v>366</v>
      </c>
      <c r="AI1349" s="12" t="s">
        <v>367</v>
      </c>
      <c r="AJ1349" s="12" t="s">
        <v>354</v>
      </c>
      <c r="AK1349" s="12" t="s">
        <v>368</v>
      </c>
      <c r="AL1349" s="12" t="s">
        <v>369</v>
      </c>
      <c r="AM1349" s="12" t="s">
        <v>347</v>
      </c>
      <c r="AN1349" s="12" t="s">
        <v>370</v>
      </c>
    </row>
    <row r="1350" spans="1:40" ht="15" customHeight="1" x14ac:dyDescent="0.25">
      <c r="A1350" s="12">
        <v>132770033</v>
      </c>
      <c r="B1350" s="30" t="s">
        <v>577</v>
      </c>
      <c r="C1350" s="30" t="s">
        <v>576</v>
      </c>
      <c r="D1350" s="30"/>
      <c r="E1350" s="12" t="s">
        <v>51</v>
      </c>
      <c r="F1350" s="10" t="s">
        <v>126</v>
      </c>
      <c r="G1350" s="17" t="s">
        <v>306</v>
      </c>
      <c r="H1350" s="10" t="s">
        <v>245</v>
      </c>
      <c r="I1350" s="26" t="s">
        <v>132</v>
      </c>
      <c r="J1350" s="18" t="s">
        <v>328</v>
      </c>
      <c r="K1350" s="12" t="s">
        <v>127</v>
      </c>
      <c r="L1350" s="12">
        <v>45.103873700000001</v>
      </c>
      <c r="M1350" s="12">
        <v>1.9544313</v>
      </c>
      <c r="N1350" s="11">
        <v>41431.520833333336</v>
      </c>
      <c r="O1350" s="6" t="s">
        <v>59</v>
      </c>
      <c r="P1350" s="29">
        <v>13.1</v>
      </c>
      <c r="Q1350" s="54" t="s">
        <v>161</v>
      </c>
      <c r="R1350" s="15" t="s">
        <v>11</v>
      </c>
      <c r="S1350" s="16" t="s">
        <v>601</v>
      </c>
      <c r="T1350" s="53" t="s">
        <v>161</v>
      </c>
      <c r="U1350" s="12">
        <f t="shared" si="86"/>
        <v>13.1</v>
      </c>
      <c r="V1350" s="12">
        <f t="shared" si="87"/>
        <v>6.55</v>
      </c>
      <c r="W1350" s="12">
        <f t="shared" ref="W1350:W1413" si="88">U1350/V1350^2</f>
        <v>0.30534351145038169</v>
      </c>
      <c r="X1350" s="12">
        <f t="shared" ref="X1350:X1413" si="89">1/V1350^2</f>
        <v>2.3308664996212345E-2</v>
      </c>
      <c r="Y1350" s="32"/>
      <c r="AA1350" s="12"/>
      <c r="AD1350" s="12" t="s">
        <v>306</v>
      </c>
      <c r="AE1350" s="12" t="s">
        <v>386</v>
      </c>
      <c r="AF1350" s="12" t="s">
        <v>387</v>
      </c>
      <c r="AG1350" s="12" t="s">
        <v>365</v>
      </c>
      <c r="AH1350" s="12" t="s">
        <v>366</v>
      </c>
      <c r="AI1350" s="12" t="s">
        <v>367</v>
      </c>
      <c r="AJ1350" s="12" t="s">
        <v>354</v>
      </c>
      <c r="AK1350" s="12" t="s">
        <v>368</v>
      </c>
      <c r="AL1350" s="12" t="s">
        <v>369</v>
      </c>
      <c r="AM1350" s="12" t="s">
        <v>347</v>
      </c>
      <c r="AN1350" s="12" t="s">
        <v>370</v>
      </c>
    </row>
    <row r="1351" spans="1:40" ht="15" customHeight="1" x14ac:dyDescent="0.25">
      <c r="A1351" s="12">
        <v>132770033</v>
      </c>
      <c r="B1351" s="30" t="s">
        <v>577</v>
      </c>
      <c r="C1351" s="30" t="s">
        <v>576</v>
      </c>
      <c r="D1351" s="30"/>
      <c r="E1351" s="12" t="s">
        <v>51</v>
      </c>
      <c r="F1351" s="10" t="s">
        <v>126</v>
      </c>
      <c r="G1351" s="17" t="s">
        <v>306</v>
      </c>
      <c r="H1351" s="10" t="s">
        <v>245</v>
      </c>
      <c r="I1351" s="26" t="s">
        <v>132</v>
      </c>
      <c r="J1351" s="18" t="s">
        <v>328</v>
      </c>
      <c r="K1351" s="12" t="s">
        <v>127</v>
      </c>
      <c r="L1351" s="12">
        <v>45.103873700000001</v>
      </c>
      <c r="M1351" s="12">
        <v>1.9544313</v>
      </c>
      <c r="N1351" s="11">
        <v>41431.520833333336</v>
      </c>
      <c r="O1351" s="6" t="s">
        <v>58</v>
      </c>
      <c r="P1351" s="29">
        <v>16.3</v>
      </c>
      <c r="Q1351" s="54" t="s">
        <v>161</v>
      </c>
      <c r="R1351" s="15" t="s">
        <v>11</v>
      </c>
      <c r="S1351" s="16" t="s">
        <v>601</v>
      </c>
      <c r="T1351" s="53" t="s">
        <v>161</v>
      </c>
      <c r="U1351" s="12">
        <f t="shared" si="86"/>
        <v>16.3</v>
      </c>
      <c r="V1351" s="12">
        <f t="shared" si="87"/>
        <v>8.15</v>
      </c>
      <c r="W1351" s="12">
        <f t="shared" si="88"/>
        <v>0.245398773006135</v>
      </c>
      <c r="X1351" s="12">
        <f t="shared" si="89"/>
        <v>1.505513944822914E-2</v>
      </c>
      <c r="Y1351" s="32"/>
      <c r="AA1351" s="12"/>
      <c r="AD1351" s="12" t="s">
        <v>306</v>
      </c>
      <c r="AE1351" s="12" t="s">
        <v>386</v>
      </c>
      <c r="AF1351" s="12" t="s">
        <v>387</v>
      </c>
      <c r="AG1351" s="12" t="s">
        <v>365</v>
      </c>
      <c r="AH1351" s="12" t="s">
        <v>366</v>
      </c>
      <c r="AI1351" s="12" t="s">
        <v>367</v>
      </c>
      <c r="AJ1351" s="12" t="s">
        <v>354</v>
      </c>
      <c r="AK1351" s="12" t="s">
        <v>368</v>
      </c>
      <c r="AL1351" s="12" t="s">
        <v>369</v>
      </c>
      <c r="AM1351" s="12" t="s">
        <v>347</v>
      </c>
      <c r="AN1351" s="12" t="s">
        <v>370</v>
      </c>
    </row>
    <row r="1352" spans="1:40" ht="15" customHeight="1" x14ac:dyDescent="0.25">
      <c r="A1352" s="12">
        <v>132770033</v>
      </c>
      <c r="B1352" s="30" t="s">
        <v>577</v>
      </c>
      <c r="C1352" s="30" t="s">
        <v>576</v>
      </c>
      <c r="D1352" s="30"/>
      <c r="E1352" s="12" t="s">
        <v>51</v>
      </c>
      <c r="F1352" s="10" t="s">
        <v>126</v>
      </c>
      <c r="G1352" s="17" t="s">
        <v>306</v>
      </c>
      <c r="H1352" s="10" t="s">
        <v>245</v>
      </c>
      <c r="I1352" s="26" t="s">
        <v>132</v>
      </c>
      <c r="J1352" s="18" t="s">
        <v>328</v>
      </c>
      <c r="K1352" s="12" t="s">
        <v>127</v>
      </c>
      <c r="L1352" s="12">
        <v>45.103873700000001</v>
      </c>
      <c r="M1352" s="12">
        <v>1.9544313</v>
      </c>
      <c r="N1352" s="11">
        <v>41431.520833333336</v>
      </c>
      <c r="O1352" s="6" t="s">
        <v>12</v>
      </c>
      <c r="P1352" s="29">
        <v>17.399999999999999</v>
      </c>
      <c r="Q1352" s="12">
        <v>4.0176600000000002</v>
      </c>
      <c r="R1352" s="15" t="s">
        <v>11</v>
      </c>
      <c r="S1352" s="48" t="s">
        <v>161</v>
      </c>
      <c r="T1352" s="53" t="s">
        <v>161</v>
      </c>
      <c r="U1352" s="12">
        <f t="shared" si="86"/>
        <v>17.399999999999999</v>
      </c>
      <c r="V1352" s="12">
        <f t="shared" si="87"/>
        <v>4.0176600000000002</v>
      </c>
      <c r="W1352" s="12">
        <f t="shared" si="88"/>
        <v>1.0779605960860796</v>
      </c>
      <c r="X1352" s="12">
        <f t="shared" si="89"/>
        <v>6.1951758395751705E-2</v>
      </c>
      <c r="Y1352" s="32"/>
      <c r="AA1352" s="12"/>
      <c r="AD1352" s="12" t="s">
        <v>306</v>
      </c>
      <c r="AE1352" s="12" t="s">
        <v>386</v>
      </c>
      <c r="AF1352" s="12" t="s">
        <v>387</v>
      </c>
      <c r="AG1352" s="12" t="s">
        <v>365</v>
      </c>
      <c r="AH1352" s="12" t="s">
        <v>366</v>
      </c>
      <c r="AI1352" s="12" t="s">
        <v>367</v>
      </c>
      <c r="AJ1352" s="12" t="s">
        <v>354</v>
      </c>
      <c r="AK1352" s="12" t="s">
        <v>368</v>
      </c>
      <c r="AL1352" s="12" t="s">
        <v>369</v>
      </c>
      <c r="AM1352" s="12" t="s">
        <v>347</v>
      </c>
      <c r="AN1352" s="12" t="s">
        <v>370</v>
      </c>
    </row>
    <row r="1353" spans="1:40" ht="15" customHeight="1" x14ac:dyDescent="0.25">
      <c r="A1353" s="12">
        <v>132770033</v>
      </c>
      <c r="B1353" s="30" t="s">
        <v>577</v>
      </c>
      <c r="C1353" s="30" t="s">
        <v>576</v>
      </c>
      <c r="D1353" s="30"/>
      <c r="E1353" s="12" t="s">
        <v>51</v>
      </c>
      <c r="F1353" s="10" t="s">
        <v>126</v>
      </c>
      <c r="G1353" s="17" t="s">
        <v>306</v>
      </c>
      <c r="H1353" s="10" t="s">
        <v>245</v>
      </c>
      <c r="I1353" s="26" t="s">
        <v>132</v>
      </c>
      <c r="J1353" s="18" t="s">
        <v>328</v>
      </c>
      <c r="K1353" s="12" t="s">
        <v>127</v>
      </c>
      <c r="L1353" s="12">
        <v>45.103873700000001</v>
      </c>
      <c r="M1353" s="12">
        <v>1.9544313</v>
      </c>
      <c r="N1353" s="11">
        <v>41431.520833333336</v>
      </c>
      <c r="O1353" s="6" t="s">
        <v>60</v>
      </c>
      <c r="P1353" s="29">
        <v>18.2</v>
      </c>
      <c r="Q1353" s="54" t="s">
        <v>161</v>
      </c>
      <c r="R1353" s="15" t="s">
        <v>11</v>
      </c>
      <c r="S1353" s="16" t="s">
        <v>601</v>
      </c>
      <c r="T1353" s="53" t="s">
        <v>161</v>
      </c>
      <c r="U1353" s="12">
        <f t="shared" si="86"/>
        <v>18.2</v>
      </c>
      <c r="V1353" s="12">
        <f t="shared" si="87"/>
        <v>9.1</v>
      </c>
      <c r="W1353" s="12">
        <f t="shared" si="88"/>
        <v>0.2197802197802198</v>
      </c>
      <c r="X1353" s="12">
        <f t="shared" si="89"/>
        <v>1.207583625166043E-2</v>
      </c>
      <c r="Y1353" s="32"/>
      <c r="AA1353" s="12"/>
      <c r="AD1353" s="12" t="s">
        <v>306</v>
      </c>
      <c r="AE1353" s="12" t="s">
        <v>386</v>
      </c>
      <c r="AF1353" s="12" t="s">
        <v>387</v>
      </c>
      <c r="AG1353" s="12" t="s">
        <v>365</v>
      </c>
      <c r="AH1353" s="12" t="s">
        <v>366</v>
      </c>
      <c r="AI1353" s="12" t="s">
        <v>367</v>
      </c>
      <c r="AJ1353" s="12" t="s">
        <v>354</v>
      </c>
      <c r="AK1353" s="12" t="s">
        <v>368</v>
      </c>
      <c r="AL1353" s="12" t="s">
        <v>369</v>
      </c>
      <c r="AM1353" s="12" t="s">
        <v>347</v>
      </c>
      <c r="AN1353" s="12" t="s">
        <v>370</v>
      </c>
    </row>
    <row r="1354" spans="1:40" ht="15" customHeight="1" x14ac:dyDescent="0.25">
      <c r="A1354" s="12">
        <v>132770033</v>
      </c>
      <c r="B1354" s="30" t="s">
        <v>577</v>
      </c>
      <c r="C1354" s="30" t="s">
        <v>576</v>
      </c>
      <c r="D1354" s="30"/>
      <c r="E1354" s="12" t="s">
        <v>51</v>
      </c>
      <c r="F1354" s="10" t="s">
        <v>126</v>
      </c>
      <c r="G1354" s="17" t="s">
        <v>306</v>
      </c>
      <c r="H1354" s="10" t="s">
        <v>245</v>
      </c>
      <c r="I1354" s="26" t="s">
        <v>132</v>
      </c>
      <c r="J1354" s="18" t="s">
        <v>328</v>
      </c>
      <c r="K1354" s="12" t="s">
        <v>127</v>
      </c>
      <c r="L1354" s="12">
        <v>45.103873700000001</v>
      </c>
      <c r="M1354" s="12">
        <v>1.9544313</v>
      </c>
      <c r="N1354" s="11">
        <v>41431.520833333336</v>
      </c>
      <c r="O1354" s="6" t="s">
        <v>21</v>
      </c>
      <c r="P1354" s="29">
        <v>20.399999999999999</v>
      </c>
      <c r="Q1354" s="12">
        <v>3.2435999999999998</v>
      </c>
      <c r="R1354" s="15" t="s">
        <v>11</v>
      </c>
      <c r="S1354" s="48" t="s">
        <v>161</v>
      </c>
      <c r="T1354" s="53" t="s">
        <v>161</v>
      </c>
      <c r="U1354" s="12">
        <f t="shared" si="86"/>
        <v>20.399999999999999</v>
      </c>
      <c r="V1354" s="12">
        <f t="shared" si="87"/>
        <v>3.2435999999999998</v>
      </c>
      <c r="W1354" s="12">
        <f t="shared" si="88"/>
        <v>1.938990065390501</v>
      </c>
      <c r="X1354" s="12">
        <f t="shared" si="89"/>
        <v>9.5048532617181422E-2</v>
      </c>
      <c r="Y1354" s="32"/>
      <c r="AA1354" s="12"/>
      <c r="AD1354" s="12" t="s">
        <v>306</v>
      </c>
      <c r="AE1354" s="12" t="s">
        <v>386</v>
      </c>
      <c r="AF1354" s="12" t="s">
        <v>387</v>
      </c>
      <c r="AG1354" s="12" t="s">
        <v>365</v>
      </c>
      <c r="AH1354" s="12" t="s">
        <v>366</v>
      </c>
      <c r="AI1354" s="12" t="s">
        <v>367</v>
      </c>
      <c r="AJ1354" s="12" t="s">
        <v>354</v>
      </c>
      <c r="AK1354" s="12" t="s">
        <v>368</v>
      </c>
      <c r="AL1354" s="12" t="s">
        <v>369</v>
      </c>
      <c r="AM1354" s="12" t="s">
        <v>347</v>
      </c>
      <c r="AN1354" s="12" t="s">
        <v>370</v>
      </c>
    </row>
    <row r="1355" spans="1:40" ht="15" customHeight="1" x14ac:dyDescent="0.25">
      <c r="A1355" s="12">
        <v>132770033</v>
      </c>
      <c r="B1355" s="30" t="s">
        <v>577</v>
      </c>
      <c r="C1355" s="30" t="s">
        <v>576</v>
      </c>
      <c r="D1355" s="30"/>
      <c r="E1355" s="12" t="s">
        <v>51</v>
      </c>
      <c r="F1355" s="10" t="s">
        <v>126</v>
      </c>
      <c r="G1355" s="17" t="s">
        <v>306</v>
      </c>
      <c r="H1355" s="10" t="s">
        <v>245</v>
      </c>
      <c r="I1355" s="26" t="s">
        <v>132</v>
      </c>
      <c r="J1355" s="18" t="s">
        <v>328</v>
      </c>
      <c r="K1355" s="12" t="s">
        <v>127</v>
      </c>
      <c r="L1355" s="12">
        <v>45.103873700000001</v>
      </c>
      <c r="M1355" s="12">
        <v>1.9544313</v>
      </c>
      <c r="N1355" s="11">
        <v>41431.520833333336</v>
      </c>
      <c r="O1355" s="6" t="s">
        <v>63</v>
      </c>
      <c r="P1355" s="29">
        <v>26.3</v>
      </c>
      <c r="Q1355" s="12">
        <v>3.5794299999999999</v>
      </c>
      <c r="R1355" s="15" t="s">
        <v>64</v>
      </c>
      <c r="S1355" s="48" t="s">
        <v>161</v>
      </c>
      <c r="T1355" s="53" t="s">
        <v>161</v>
      </c>
      <c r="U1355" s="12">
        <f t="shared" si="86"/>
        <v>26.3</v>
      </c>
      <c r="V1355" s="12">
        <f t="shared" si="87"/>
        <v>3.5794299999999999</v>
      </c>
      <c r="W1355" s="12">
        <f t="shared" si="88"/>
        <v>2.0527119051294531</v>
      </c>
      <c r="X1355" s="12">
        <f t="shared" si="89"/>
        <v>7.8049882324313799E-2</v>
      </c>
      <c r="Y1355" s="32"/>
      <c r="AA1355" s="12"/>
      <c r="AD1355" s="12" t="s">
        <v>306</v>
      </c>
      <c r="AE1355" s="12" t="s">
        <v>386</v>
      </c>
      <c r="AF1355" s="12" t="s">
        <v>387</v>
      </c>
      <c r="AG1355" s="12" t="s">
        <v>365</v>
      </c>
      <c r="AH1355" s="12" t="s">
        <v>366</v>
      </c>
      <c r="AI1355" s="12" t="s">
        <v>367</v>
      </c>
      <c r="AJ1355" s="12" t="s">
        <v>354</v>
      </c>
      <c r="AK1355" s="12" t="s">
        <v>368</v>
      </c>
      <c r="AL1355" s="12" t="s">
        <v>369</v>
      </c>
      <c r="AM1355" s="12" t="s">
        <v>347</v>
      </c>
      <c r="AN1355" s="12" t="s">
        <v>370</v>
      </c>
    </row>
    <row r="1356" spans="1:40" ht="15" customHeight="1" x14ac:dyDescent="0.25">
      <c r="A1356" s="12">
        <v>132770033</v>
      </c>
      <c r="B1356" s="30" t="s">
        <v>577</v>
      </c>
      <c r="C1356" s="30" t="s">
        <v>576</v>
      </c>
      <c r="D1356" s="30"/>
      <c r="E1356" s="12" t="s">
        <v>51</v>
      </c>
      <c r="F1356" s="10" t="s">
        <v>126</v>
      </c>
      <c r="G1356" s="17" t="s">
        <v>306</v>
      </c>
      <c r="H1356" s="10" t="s">
        <v>245</v>
      </c>
      <c r="I1356" s="26" t="s">
        <v>132</v>
      </c>
      <c r="J1356" s="18" t="s">
        <v>328</v>
      </c>
      <c r="K1356" s="12" t="s">
        <v>127</v>
      </c>
      <c r="L1356" s="12">
        <v>45.103873700000001</v>
      </c>
      <c r="M1356" s="12">
        <v>1.9544313</v>
      </c>
      <c r="N1356" s="11">
        <v>41431.520833333336</v>
      </c>
      <c r="O1356" s="6" t="s">
        <v>22</v>
      </c>
      <c r="P1356" s="29">
        <v>27.6</v>
      </c>
      <c r="Q1356" s="54" t="s">
        <v>161</v>
      </c>
      <c r="R1356" s="15" t="s">
        <v>11</v>
      </c>
      <c r="S1356" s="16" t="s">
        <v>601</v>
      </c>
      <c r="T1356" s="53" t="s">
        <v>161</v>
      </c>
      <c r="U1356" s="12">
        <f t="shared" si="86"/>
        <v>27.6</v>
      </c>
      <c r="V1356" s="12">
        <f t="shared" si="87"/>
        <v>13.8</v>
      </c>
      <c r="W1356" s="12">
        <f t="shared" si="88"/>
        <v>0.14492753623188404</v>
      </c>
      <c r="X1356" s="12">
        <f t="shared" si="89"/>
        <v>5.2509976895610162E-3</v>
      </c>
      <c r="Y1356" s="32"/>
      <c r="AA1356" s="12"/>
      <c r="AD1356" s="12" t="s">
        <v>306</v>
      </c>
      <c r="AE1356" s="12" t="s">
        <v>386</v>
      </c>
      <c r="AF1356" s="12" t="s">
        <v>387</v>
      </c>
      <c r="AG1356" s="12" t="s">
        <v>365</v>
      </c>
      <c r="AH1356" s="12" t="s">
        <v>366</v>
      </c>
      <c r="AI1356" s="12" t="s">
        <v>367</v>
      </c>
      <c r="AJ1356" s="12" t="s">
        <v>354</v>
      </c>
      <c r="AK1356" s="12" t="s">
        <v>368</v>
      </c>
      <c r="AL1356" s="12" t="s">
        <v>369</v>
      </c>
      <c r="AM1356" s="12" t="s">
        <v>347</v>
      </c>
      <c r="AN1356" s="12" t="s">
        <v>370</v>
      </c>
    </row>
    <row r="1357" spans="1:40" ht="15" customHeight="1" x14ac:dyDescent="0.25">
      <c r="A1357" s="12">
        <v>132770033</v>
      </c>
      <c r="B1357" s="30" t="s">
        <v>577</v>
      </c>
      <c r="C1357" s="30" t="s">
        <v>576</v>
      </c>
      <c r="D1357" s="30"/>
      <c r="E1357" s="12" t="s">
        <v>51</v>
      </c>
      <c r="F1357" s="10" t="s">
        <v>126</v>
      </c>
      <c r="G1357" s="17" t="s">
        <v>306</v>
      </c>
      <c r="H1357" s="10" t="s">
        <v>245</v>
      </c>
      <c r="I1357" s="26" t="s">
        <v>132</v>
      </c>
      <c r="J1357" s="18" t="s">
        <v>328</v>
      </c>
      <c r="K1357" s="12" t="s">
        <v>127</v>
      </c>
      <c r="L1357" s="12">
        <v>45.103873700000001</v>
      </c>
      <c r="M1357" s="12">
        <v>1.9544313</v>
      </c>
      <c r="N1357" s="11">
        <v>41431.520833333336</v>
      </c>
      <c r="O1357" s="6" t="s">
        <v>13</v>
      </c>
      <c r="P1357" s="29">
        <v>53.8</v>
      </c>
      <c r="Q1357" s="12">
        <v>34.32978</v>
      </c>
      <c r="R1357" s="15" t="s">
        <v>11</v>
      </c>
      <c r="S1357" s="48" t="s">
        <v>161</v>
      </c>
      <c r="T1357" s="53" t="s">
        <v>605</v>
      </c>
      <c r="U1357" s="12">
        <f t="shared" si="86"/>
        <v>53.8</v>
      </c>
      <c r="V1357" s="12">
        <f t="shared" si="87"/>
        <v>34.32978</v>
      </c>
      <c r="W1357" s="12">
        <f t="shared" si="88"/>
        <v>4.5649942526188252E-2</v>
      </c>
      <c r="X1357" s="12">
        <f t="shared" si="89"/>
        <v>8.4851194286595267E-4</v>
      </c>
      <c r="Y1357" s="32"/>
      <c r="AA1357" s="12"/>
      <c r="AD1357" s="12" t="s">
        <v>306</v>
      </c>
      <c r="AE1357" s="12" t="s">
        <v>386</v>
      </c>
      <c r="AF1357" s="12" t="s">
        <v>387</v>
      </c>
      <c r="AG1357" s="12" t="s">
        <v>365</v>
      </c>
      <c r="AH1357" s="12" t="s">
        <v>366</v>
      </c>
      <c r="AI1357" s="12" t="s">
        <v>367</v>
      </c>
      <c r="AJ1357" s="12" t="s">
        <v>354</v>
      </c>
      <c r="AK1357" s="12" t="s">
        <v>368</v>
      </c>
      <c r="AL1357" s="12" t="s">
        <v>369</v>
      </c>
      <c r="AM1357" s="12" t="s">
        <v>347</v>
      </c>
      <c r="AN1357" s="12" t="s">
        <v>370</v>
      </c>
    </row>
    <row r="1358" spans="1:40" ht="15" customHeight="1" x14ac:dyDescent="0.25">
      <c r="A1358" s="12">
        <v>132770033</v>
      </c>
      <c r="B1358" s="30" t="s">
        <v>577</v>
      </c>
      <c r="C1358" s="30" t="s">
        <v>576</v>
      </c>
      <c r="D1358" s="30"/>
      <c r="E1358" s="12" t="s">
        <v>51</v>
      </c>
      <c r="F1358" s="10" t="s">
        <v>126</v>
      </c>
      <c r="G1358" s="17" t="s">
        <v>306</v>
      </c>
      <c r="H1358" s="10" t="s">
        <v>245</v>
      </c>
      <c r="I1358" s="26" t="s">
        <v>132</v>
      </c>
      <c r="J1358" s="18" t="s">
        <v>328</v>
      </c>
      <c r="K1358" s="12" t="s">
        <v>127</v>
      </c>
      <c r="L1358" s="12">
        <v>45.103873700000001</v>
      </c>
      <c r="M1358" s="12">
        <v>1.9544313</v>
      </c>
      <c r="N1358" s="11">
        <v>41431.520833333336</v>
      </c>
      <c r="O1358" s="6" t="s">
        <v>16</v>
      </c>
      <c r="P1358" s="29">
        <v>61.5</v>
      </c>
      <c r="Q1358" s="12">
        <v>8.7391500000000004</v>
      </c>
      <c r="R1358" s="15" t="s">
        <v>11</v>
      </c>
      <c r="S1358" s="48" t="s">
        <v>161</v>
      </c>
      <c r="T1358" s="53" t="s">
        <v>606</v>
      </c>
      <c r="U1358" s="12">
        <f t="shared" si="86"/>
        <v>61.5</v>
      </c>
      <c r="V1358" s="12">
        <f t="shared" si="87"/>
        <v>8.7391500000000004</v>
      </c>
      <c r="W1358" s="12">
        <f t="shared" si="88"/>
        <v>0.8052611155194459</v>
      </c>
      <c r="X1358" s="12">
        <f t="shared" si="89"/>
        <v>1.3093676675112942E-2</v>
      </c>
      <c r="Y1358" s="32"/>
      <c r="AA1358" s="12"/>
      <c r="AD1358" s="12" t="s">
        <v>306</v>
      </c>
      <c r="AE1358" s="12" t="s">
        <v>386</v>
      </c>
      <c r="AF1358" s="12" t="s">
        <v>387</v>
      </c>
      <c r="AG1358" s="12" t="s">
        <v>365</v>
      </c>
      <c r="AH1358" s="12" t="s">
        <v>366</v>
      </c>
      <c r="AI1358" s="12" t="s">
        <v>367</v>
      </c>
      <c r="AJ1358" s="12" t="s">
        <v>354</v>
      </c>
      <c r="AK1358" s="12" t="s">
        <v>368</v>
      </c>
      <c r="AL1358" s="12" t="s">
        <v>369</v>
      </c>
      <c r="AM1358" s="12" t="s">
        <v>347</v>
      </c>
      <c r="AN1358" s="12" t="s">
        <v>370</v>
      </c>
    </row>
    <row r="1359" spans="1:40" ht="15" customHeight="1" x14ac:dyDescent="0.25">
      <c r="A1359" s="12">
        <v>132770033</v>
      </c>
      <c r="B1359" s="30" t="s">
        <v>577</v>
      </c>
      <c r="C1359" s="30" t="s">
        <v>576</v>
      </c>
      <c r="D1359" s="30"/>
      <c r="E1359" s="12" t="s">
        <v>51</v>
      </c>
      <c r="F1359" s="10" t="s">
        <v>126</v>
      </c>
      <c r="G1359" s="17" t="s">
        <v>306</v>
      </c>
      <c r="H1359" s="10" t="s">
        <v>245</v>
      </c>
      <c r="I1359" s="26" t="s">
        <v>132</v>
      </c>
      <c r="J1359" s="18" t="s">
        <v>328</v>
      </c>
      <c r="K1359" s="12" t="s">
        <v>127</v>
      </c>
      <c r="L1359" s="12">
        <v>45.103873700000001</v>
      </c>
      <c r="M1359" s="12">
        <v>1.9544313</v>
      </c>
      <c r="N1359" s="11">
        <v>41431.520833333336</v>
      </c>
      <c r="O1359" s="6" t="s">
        <v>19</v>
      </c>
      <c r="P1359" s="29">
        <v>70.8</v>
      </c>
      <c r="Q1359" s="12">
        <v>13.21128</v>
      </c>
      <c r="R1359" s="15" t="s">
        <v>11</v>
      </c>
      <c r="S1359" s="48" t="s">
        <v>161</v>
      </c>
      <c r="T1359" s="53" t="s">
        <v>161</v>
      </c>
      <c r="U1359" s="12">
        <f t="shared" si="86"/>
        <v>70.8</v>
      </c>
      <c r="V1359" s="12">
        <f t="shared" si="87"/>
        <v>13.21128</v>
      </c>
      <c r="W1359" s="12">
        <f t="shared" si="88"/>
        <v>0.40564251200505502</v>
      </c>
      <c r="X1359" s="12">
        <f t="shared" si="89"/>
        <v>5.7294140113708335E-3</v>
      </c>
      <c r="Y1359" s="32"/>
      <c r="AA1359" s="12"/>
      <c r="AD1359" s="12" t="s">
        <v>306</v>
      </c>
      <c r="AE1359" s="12" t="s">
        <v>386</v>
      </c>
      <c r="AF1359" s="12" t="s">
        <v>387</v>
      </c>
      <c r="AG1359" s="12" t="s">
        <v>365</v>
      </c>
      <c r="AH1359" s="12" t="s">
        <v>366</v>
      </c>
      <c r="AI1359" s="12" t="s">
        <v>367</v>
      </c>
      <c r="AJ1359" s="12" t="s">
        <v>354</v>
      </c>
      <c r="AK1359" s="12" t="s">
        <v>368</v>
      </c>
      <c r="AL1359" s="12" t="s">
        <v>369</v>
      </c>
      <c r="AM1359" s="12" t="s">
        <v>347</v>
      </c>
      <c r="AN1359" s="12" t="s">
        <v>370</v>
      </c>
    </row>
    <row r="1360" spans="1:40" ht="15" customHeight="1" x14ac:dyDescent="0.25">
      <c r="A1360" s="12">
        <v>132770033</v>
      </c>
      <c r="B1360" s="30" t="s">
        <v>577</v>
      </c>
      <c r="C1360" s="30" t="s">
        <v>576</v>
      </c>
      <c r="D1360" s="30"/>
      <c r="E1360" s="12" t="s">
        <v>51</v>
      </c>
      <c r="F1360" s="10" t="s">
        <v>126</v>
      </c>
      <c r="G1360" s="17" t="s">
        <v>306</v>
      </c>
      <c r="H1360" s="10" t="s">
        <v>245</v>
      </c>
      <c r="I1360" s="26" t="s">
        <v>132</v>
      </c>
      <c r="J1360" s="18" t="s">
        <v>328</v>
      </c>
      <c r="K1360" s="12" t="s">
        <v>127</v>
      </c>
      <c r="L1360" s="12">
        <v>45.103873700000001</v>
      </c>
      <c r="M1360" s="12">
        <v>1.9544313</v>
      </c>
      <c r="N1360" s="11">
        <v>41431.520833333336</v>
      </c>
      <c r="O1360" s="6" t="s">
        <v>15</v>
      </c>
      <c r="P1360" s="29">
        <v>73.3</v>
      </c>
      <c r="Q1360" s="12">
        <v>9.7562300000000004</v>
      </c>
      <c r="R1360" s="15" t="s">
        <v>11</v>
      </c>
      <c r="S1360" s="48" t="s">
        <v>161</v>
      </c>
      <c r="T1360" s="53" t="s">
        <v>161</v>
      </c>
      <c r="U1360" s="12">
        <f t="shared" si="86"/>
        <v>73.3</v>
      </c>
      <c r="V1360" s="12">
        <f t="shared" si="87"/>
        <v>9.7562300000000004</v>
      </c>
      <c r="W1360" s="12">
        <f t="shared" si="88"/>
        <v>0.77008721699014648</v>
      </c>
      <c r="X1360" s="12">
        <f t="shared" si="89"/>
        <v>1.0505964761120689E-2</v>
      </c>
      <c r="Y1360" s="32"/>
      <c r="AA1360" s="12"/>
      <c r="AD1360" s="12" t="s">
        <v>306</v>
      </c>
      <c r="AE1360" s="12" t="s">
        <v>386</v>
      </c>
      <c r="AF1360" s="12" t="s">
        <v>387</v>
      </c>
      <c r="AG1360" s="12" t="s">
        <v>365</v>
      </c>
      <c r="AH1360" s="12" t="s">
        <v>366</v>
      </c>
      <c r="AI1360" s="12" t="s">
        <v>367</v>
      </c>
      <c r="AJ1360" s="12" t="s">
        <v>354</v>
      </c>
      <c r="AK1360" s="12" t="s">
        <v>368</v>
      </c>
      <c r="AL1360" s="12" t="s">
        <v>369</v>
      </c>
      <c r="AM1360" s="12" t="s">
        <v>347</v>
      </c>
      <c r="AN1360" s="12" t="s">
        <v>370</v>
      </c>
    </row>
    <row r="1361" spans="1:40" ht="15" customHeight="1" x14ac:dyDescent="0.25">
      <c r="A1361" s="12">
        <v>132770033</v>
      </c>
      <c r="B1361" s="30" t="s">
        <v>577</v>
      </c>
      <c r="C1361" s="30" t="s">
        <v>576</v>
      </c>
      <c r="D1361" s="30"/>
      <c r="E1361" s="12" t="s">
        <v>51</v>
      </c>
      <c r="F1361" s="10" t="s">
        <v>126</v>
      </c>
      <c r="G1361" s="17" t="s">
        <v>306</v>
      </c>
      <c r="H1361" s="10" t="s">
        <v>245</v>
      </c>
      <c r="I1361" s="26" t="s">
        <v>132</v>
      </c>
      <c r="J1361" s="18" t="s">
        <v>328</v>
      </c>
      <c r="K1361" s="12" t="s">
        <v>127</v>
      </c>
      <c r="L1361" s="12">
        <v>45.103873700000001</v>
      </c>
      <c r="M1361" s="12">
        <v>1.9544313</v>
      </c>
      <c r="N1361" s="11">
        <v>41431.520833333336</v>
      </c>
      <c r="O1361" s="6" t="s">
        <v>20</v>
      </c>
      <c r="P1361" s="29">
        <v>77.099999999999994</v>
      </c>
      <c r="Q1361" s="12">
        <v>25.89789</v>
      </c>
      <c r="R1361" s="15" t="s">
        <v>11</v>
      </c>
      <c r="S1361" s="48" t="s">
        <v>161</v>
      </c>
      <c r="T1361" s="53" t="s">
        <v>161</v>
      </c>
      <c r="U1361" s="12">
        <f t="shared" si="86"/>
        <v>77.099999999999994</v>
      </c>
      <c r="V1361" s="12">
        <f t="shared" si="87"/>
        <v>25.89789</v>
      </c>
      <c r="W1361" s="12">
        <f t="shared" si="88"/>
        <v>0.11495440404088245</v>
      </c>
      <c r="X1361" s="12">
        <f t="shared" si="89"/>
        <v>1.490978003124286E-3</v>
      </c>
      <c r="Y1361" s="32"/>
      <c r="AA1361" s="12"/>
      <c r="AD1361" s="12" t="s">
        <v>306</v>
      </c>
      <c r="AE1361" s="12" t="s">
        <v>386</v>
      </c>
      <c r="AF1361" s="12" t="s">
        <v>387</v>
      </c>
      <c r="AG1361" s="12" t="s">
        <v>365</v>
      </c>
      <c r="AH1361" s="12" t="s">
        <v>366</v>
      </c>
      <c r="AI1361" s="12" t="s">
        <v>367</v>
      </c>
      <c r="AJ1361" s="12" t="s">
        <v>354</v>
      </c>
      <c r="AK1361" s="12" t="s">
        <v>368</v>
      </c>
      <c r="AL1361" s="12" t="s">
        <v>369</v>
      </c>
      <c r="AM1361" s="12" t="s">
        <v>347</v>
      </c>
      <c r="AN1361" s="12" t="s">
        <v>370</v>
      </c>
    </row>
    <row r="1362" spans="1:40" ht="15" customHeight="1" x14ac:dyDescent="0.25">
      <c r="A1362" s="12">
        <v>132770033</v>
      </c>
      <c r="B1362" s="30" t="s">
        <v>577</v>
      </c>
      <c r="C1362" s="30" t="s">
        <v>576</v>
      </c>
      <c r="D1362" s="30"/>
      <c r="E1362" s="12" t="s">
        <v>51</v>
      </c>
      <c r="F1362" s="10" t="s">
        <v>126</v>
      </c>
      <c r="G1362" s="17" t="s">
        <v>306</v>
      </c>
      <c r="H1362" s="10" t="s">
        <v>245</v>
      </c>
      <c r="I1362" s="26" t="s">
        <v>132</v>
      </c>
      <c r="J1362" s="18" t="s">
        <v>328</v>
      </c>
      <c r="K1362" s="12" t="s">
        <v>127</v>
      </c>
      <c r="L1362" s="12">
        <v>45.103873700000001</v>
      </c>
      <c r="M1362" s="12">
        <v>1.9544313</v>
      </c>
      <c r="N1362" s="11">
        <v>41431.520833333336</v>
      </c>
      <c r="O1362" s="6" t="s">
        <v>18</v>
      </c>
      <c r="P1362" s="29">
        <v>79.400000000000006</v>
      </c>
      <c r="Q1362" s="12">
        <v>19.310079999999999</v>
      </c>
      <c r="R1362" s="15" t="s">
        <v>11</v>
      </c>
      <c r="S1362" s="48" t="s">
        <v>161</v>
      </c>
      <c r="T1362" s="53" t="s">
        <v>161</v>
      </c>
      <c r="U1362" s="12">
        <f t="shared" si="86"/>
        <v>79.400000000000006</v>
      </c>
      <c r="V1362" s="12">
        <f t="shared" si="87"/>
        <v>19.310079999999999</v>
      </c>
      <c r="W1362" s="12">
        <f t="shared" si="88"/>
        <v>0.21293760073822371</v>
      </c>
      <c r="X1362" s="12">
        <f t="shared" si="89"/>
        <v>2.681833762446142E-3</v>
      </c>
      <c r="Y1362" s="32"/>
      <c r="AA1362" s="12"/>
      <c r="AD1362" s="12" t="s">
        <v>306</v>
      </c>
      <c r="AE1362" s="12" t="s">
        <v>386</v>
      </c>
      <c r="AF1362" s="12" t="s">
        <v>387</v>
      </c>
      <c r="AG1362" s="12" t="s">
        <v>365</v>
      </c>
      <c r="AH1362" s="12" t="s">
        <v>366</v>
      </c>
      <c r="AI1362" s="12" t="s">
        <v>367</v>
      </c>
      <c r="AJ1362" s="12" t="s">
        <v>354</v>
      </c>
      <c r="AK1362" s="12" t="s">
        <v>368</v>
      </c>
      <c r="AL1362" s="12" t="s">
        <v>369</v>
      </c>
      <c r="AM1362" s="12" t="s">
        <v>347</v>
      </c>
      <c r="AN1362" s="12" t="s">
        <v>370</v>
      </c>
    </row>
    <row r="1363" spans="1:40" ht="15" customHeight="1" x14ac:dyDescent="0.25">
      <c r="A1363" s="12">
        <v>132770033</v>
      </c>
      <c r="B1363" s="30" t="s">
        <v>577</v>
      </c>
      <c r="C1363" s="30" t="s">
        <v>576</v>
      </c>
      <c r="D1363" s="30"/>
      <c r="E1363" s="12" t="s">
        <v>51</v>
      </c>
      <c r="F1363" s="10" t="s">
        <v>126</v>
      </c>
      <c r="G1363" s="17" t="s">
        <v>306</v>
      </c>
      <c r="H1363" s="10" t="s">
        <v>245</v>
      </c>
      <c r="I1363" s="26" t="s">
        <v>132</v>
      </c>
      <c r="J1363" s="18" t="s">
        <v>328</v>
      </c>
      <c r="K1363" s="12" t="s">
        <v>127</v>
      </c>
      <c r="L1363" s="12">
        <v>45.103873700000001</v>
      </c>
      <c r="M1363" s="12">
        <v>1.9544313</v>
      </c>
      <c r="N1363" s="11">
        <v>41431.520833333336</v>
      </c>
      <c r="O1363" s="6" t="s">
        <v>17</v>
      </c>
      <c r="P1363" s="29">
        <v>105</v>
      </c>
      <c r="Q1363" s="12">
        <v>40.666499999999999</v>
      </c>
      <c r="R1363" s="15" t="s">
        <v>11</v>
      </c>
      <c r="S1363" s="48" t="s">
        <v>161</v>
      </c>
      <c r="T1363" s="53" t="s">
        <v>161</v>
      </c>
      <c r="U1363" s="12">
        <f t="shared" si="86"/>
        <v>105</v>
      </c>
      <c r="V1363" s="12">
        <f t="shared" si="87"/>
        <v>40.666499999999999</v>
      </c>
      <c r="W1363" s="12">
        <f t="shared" si="88"/>
        <v>6.3491517465013303E-2</v>
      </c>
      <c r="X1363" s="12">
        <f t="shared" si="89"/>
        <v>6.0468111871441236E-4</v>
      </c>
      <c r="Y1363" s="32"/>
      <c r="AA1363" s="12"/>
      <c r="AD1363" s="12" t="s">
        <v>306</v>
      </c>
      <c r="AE1363" s="12" t="s">
        <v>386</v>
      </c>
      <c r="AF1363" s="12" t="s">
        <v>387</v>
      </c>
      <c r="AG1363" s="12" t="s">
        <v>365</v>
      </c>
      <c r="AH1363" s="12" t="s">
        <v>366</v>
      </c>
      <c r="AI1363" s="12" t="s">
        <v>367</v>
      </c>
      <c r="AJ1363" s="12" t="s">
        <v>354</v>
      </c>
      <c r="AK1363" s="12" t="s">
        <v>368</v>
      </c>
      <c r="AL1363" s="12" t="s">
        <v>369</v>
      </c>
      <c r="AM1363" s="12" t="s">
        <v>347</v>
      </c>
      <c r="AN1363" s="12" t="s">
        <v>370</v>
      </c>
    </row>
    <row r="1364" spans="1:40" ht="15" customHeight="1" x14ac:dyDescent="0.25">
      <c r="A1364" s="12">
        <v>132770033</v>
      </c>
      <c r="B1364" s="30" t="s">
        <v>577</v>
      </c>
      <c r="C1364" s="30" t="s">
        <v>576</v>
      </c>
      <c r="D1364" s="30"/>
      <c r="E1364" s="12" t="s">
        <v>51</v>
      </c>
      <c r="F1364" s="10" t="s">
        <v>126</v>
      </c>
      <c r="G1364" s="17" t="s">
        <v>306</v>
      </c>
      <c r="H1364" s="10" t="s">
        <v>245</v>
      </c>
      <c r="I1364" s="26" t="s">
        <v>132</v>
      </c>
      <c r="J1364" s="18" t="s">
        <v>328</v>
      </c>
      <c r="K1364" s="12" t="s">
        <v>127</v>
      </c>
      <c r="L1364" s="12">
        <v>45.103873700000001</v>
      </c>
      <c r="M1364" s="12">
        <v>1.9544313</v>
      </c>
      <c r="N1364" s="11">
        <v>41431.520833333336</v>
      </c>
      <c r="O1364" s="6" t="s">
        <v>54</v>
      </c>
      <c r="P1364" s="29">
        <v>164</v>
      </c>
      <c r="Q1364" s="54" t="s">
        <v>161</v>
      </c>
      <c r="R1364" s="15" t="s">
        <v>11</v>
      </c>
      <c r="S1364" s="16" t="s">
        <v>601</v>
      </c>
      <c r="T1364" s="53" t="s">
        <v>161</v>
      </c>
      <c r="U1364" s="12">
        <f t="shared" si="86"/>
        <v>164</v>
      </c>
      <c r="V1364" s="12">
        <f t="shared" si="87"/>
        <v>82</v>
      </c>
      <c r="W1364" s="12">
        <f t="shared" si="88"/>
        <v>2.4390243902439025E-2</v>
      </c>
      <c r="X1364" s="12">
        <f t="shared" si="89"/>
        <v>1.4872099940511601E-4</v>
      </c>
      <c r="Y1364" s="32"/>
      <c r="AA1364" s="12"/>
      <c r="AD1364" s="12" t="s">
        <v>306</v>
      </c>
      <c r="AE1364" s="12" t="s">
        <v>386</v>
      </c>
      <c r="AF1364" s="12" t="s">
        <v>387</v>
      </c>
      <c r="AG1364" s="12" t="s">
        <v>365</v>
      </c>
      <c r="AH1364" s="12" t="s">
        <v>366</v>
      </c>
      <c r="AI1364" s="12" t="s">
        <v>367</v>
      </c>
      <c r="AJ1364" s="12" t="s">
        <v>354</v>
      </c>
      <c r="AK1364" s="12" t="s">
        <v>368</v>
      </c>
      <c r="AL1364" s="12" t="s">
        <v>369</v>
      </c>
      <c r="AM1364" s="12" t="s">
        <v>347</v>
      </c>
      <c r="AN1364" s="12" t="s">
        <v>370</v>
      </c>
    </row>
    <row r="1365" spans="1:40" ht="15" customHeight="1" x14ac:dyDescent="0.25">
      <c r="A1365" s="12">
        <v>132770033</v>
      </c>
      <c r="B1365" s="30" t="s">
        <v>577</v>
      </c>
      <c r="C1365" s="30" t="s">
        <v>576</v>
      </c>
      <c r="D1365" s="30"/>
      <c r="E1365" s="12" t="s">
        <v>51</v>
      </c>
      <c r="F1365" s="10" t="s">
        <v>126</v>
      </c>
      <c r="G1365" s="17" t="s">
        <v>306</v>
      </c>
      <c r="H1365" s="10" t="s">
        <v>245</v>
      </c>
      <c r="I1365" s="26" t="s">
        <v>132</v>
      </c>
      <c r="J1365" s="18" t="s">
        <v>328</v>
      </c>
      <c r="K1365" s="12" t="s">
        <v>127</v>
      </c>
      <c r="L1365" s="12">
        <v>45.103873700000001</v>
      </c>
      <c r="M1365" s="12">
        <v>1.9544313</v>
      </c>
      <c r="N1365" s="11">
        <v>41431.520833333336</v>
      </c>
      <c r="O1365" s="6" t="s">
        <v>65</v>
      </c>
      <c r="P1365" s="29">
        <v>341</v>
      </c>
      <c r="Q1365" s="54" t="s">
        <v>161</v>
      </c>
      <c r="R1365" s="15" t="s">
        <v>11</v>
      </c>
      <c r="S1365" s="16" t="s">
        <v>601</v>
      </c>
      <c r="T1365" s="53" t="s">
        <v>161</v>
      </c>
      <c r="U1365" s="12">
        <f t="shared" si="86"/>
        <v>341</v>
      </c>
      <c r="V1365" s="12">
        <f t="shared" si="87"/>
        <v>170.5</v>
      </c>
      <c r="W1365" s="12">
        <f t="shared" si="88"/>
        <v>1.1730205278592375E-2</v>
      </c>
      <c r="X1365" s="12">
        <f t="shared" si="89"/>
        <v>3.4399428969479106E-5</v>
      </c>
      <c r="Y1365" s="32"/>
      <c r="AA1365" s="12"/>
      <c r="AD1365" s="12" t="s">
        <v>306</v>
      </c>
      <c r="AE1365" s="12" t="s">
        <v>386</v>
      </c>
      <c r="AF1365" s="12" t="s">
        <v>387</v>
      </c>
      <c r="AG1365" s="12" t="s">
        <v>365</v>
      </c>
      <c r="AH1365" s="12" t="s">
        <v>366</v>
      </c>
      <c r="AI1365" s="12" t="s">
        <v>367</v>
      </c>
      <c r="AJ1365" s="12" t="s">
        <v>354</v>
      </c>
      <c r="AK1365" s="12" t="s">
        <v>368</v>
      </c>
      <c r="AL1365" s="12" t="s">
        <v>369</v>
      </c>
      <c r="AM1365" s="12" t="s">
        <v>347</v>
      </c>
      <c r="AN1365" s="12" t="s">
        <v>370</v>
      </c>
    </row>
    <row r="1366" spans="1:40" ht="15" customHeight="1" x14ac:dyDescent="0.25">
      <c r="A1366" s="12">
        <v>132770033</v>
      </c>
      <c r="B1366" s="30" t="s">
        <v>577</v>
      </c>
      <c r="C1366" s="30" t="s">
        <v>576</v>
      </c>
      <c r="D1366" s="30"/>
      <c r="E1366" s="12" t="s">
        <v>51</v>
      </c>
      <c r="F1366" s="10" t="s">
        <v>126</v>
      </c>
      <c r="G1366" s="17" t="s">
        <v>306</v>
      </c>
      <c r="H1366" s="10" t="s">
        <v>245</v>
      </c>
      <c r="I1366" s="26" t="s">
        <v>132</v>
      </c>
      <c r="J1366" s="18" t="s">
        <v>328</v>
      </c>
      <c r="K1366" s="12" t="s">
        <v>127</v>
      </c>
      <c r="L1366" s="12">
        <v>45.103873700000001</v>
      </c>
      <c r="M1366" s="12">
        <v>1.9544313</v>
      </c>
      <c r="N1366" s="11">
        <v>41431.520833333336</v>
      </c>
      <c r="O1366" s="6" t="s">
        <v>14</v>
      </c>
      <c r="P1366" s="29">
        <v>357</v>
      </c>
      <c r="Q1366" s="54" t="s">
        <v>161</v>
      </c>
      <c r="R1366" s="15" t="s">
        <v>11</v>
      </c>
      <c r="S1366" s="16" t="s">
        <v>601</v>
      </c>
      <c r="T1366" s="53" t="s">
        <v>161</v>
      </c>
      <c r="U1366" s="12">
        <f t="shared" si="86"/>
        <v>357</v>
      </c>
      <c r="V1366" s="12">
        <f t="shared" si="87"/>
        <v>178.5</v>
      </c>
      <c r="W1366" s="12">
        <f t="shared" si="88"/>
        <v>1.1204481792717087E-2</v>
      </c>
      <c r="X1366" s="12">
        <f t="shared" si="89"/>
        <v>3.1385103060832179E-5</v>
      </c>
      <c r="Y1366" s="32"/>
      <c r="AA1366" s="12"/>
      <c r="AD1366" s="12" t="s">
        <v>306</v>
      </c>
      <c r="AE1366" s="12" t="s">
        <v>386</v>
      </c>
      <c r="AF1366" s="12" t="s">
        <v>387</v>
      </c>
      <c r="AG1366" s="12" t="s">
        <v>365</v>
      </c>
      <c r="AH1366" s="12" t="s">
        <v>366</v>
      </c>
      <c r="AI1366" s="12" t="s">
        <v>367</v>
      </c>
      <c r="AJ1366" s="12" t="s">
        <v>354</v>
      </c>
      <c r="AK1366" s="12" t="s">
        <v>368</v>
      </c>
      <c r="AL1366" s="12" t="s">
        <v>369</v>
      </c>
      <c r="AM1366" s="12" t="s">
        <v>347</v>
      </c>
      <c r="AN1366" s="12" t="s">
        <v>370</v>
      </c>
    </row>
    <row r="1367" spans="1:40" ht="15" customHeight="1" x14ac:dyDescent="0.25">
      <c r="A1367" s="12">
        <v>132770033</v>
      </c>
      <c r="B1367" s="30" t="s">
        <v>577</v>
      </c>
      <c r="C1367" s="30" t="s">
        <v>576</v>
      </c>
      <c r="D1367" s="30"/>
      <c r="E1367" s="12" t="s">
        <v>51</v>
      </c>
      <c r="F1367" s="10" t="s">
        <v>126</v>
      </c>
      <c r="G1367" s="17" t="s">
        <v>306</v>
      </c>
      <c r="H1367" s="10" t="s">
        <v>245</v>
      </c>
      <c r="I1367" s="26" t="s">
        <v>132</v>
      </c>
      <c r="J1367" s="18" t="s">
        <v>328</v>
      </c>
      <c r="K1367" s="12" t="s">
        <v>127</v>
      </c>
      <c r="L1367" s="12">
        <v>45.103873700000001</v>
      </c>
      <c r="M1367" s="12">
        <v>1.9544313</v>
      </c>
      <c r="N1367" s="11">
        <v>41431.520833333336</v>
      </c>
      <c r="O1367" s="6" t="s">
        <v>10</v>
      </c>
      <c r="P1367" s="29">
        <v>815</v>
      </c>
      <c r="Q1367" s="12">
        <v>110.92149999999999</v>
      </c>
      <c r="R1367" s="15" t="s">
        <v>11</v>
      </c>
      <c r="S1367" s="48" t="s">
        <v>161</v>
      </c>
      <c r="T1367" s="53" t="s">
        <v>161</v>
      </c>
      <c r="U1367" s="12">
        <f t="shared" si="86"/>
        <v>815</v>
      </c>
      <c r="V1367" s="12">
        <f t="shared" si="87"/>
        <v>110.92149999999999</v>
      </c>
      <c r="W1367" s="12">
        <f t="shared" si="88"/>
        <v>6.6240887245281738E-2</v>
      </c>
      <c r="X1367" s="12">
        <f t="shared" si="89"/>
        <v>8.127716226414937E-5</v>
      </c>
      <c r="Y1367" s="32"/>
      <c r="AA1367" s="12"/>
      <c r="AD1367" s="12" t="s">
        <v>306</v>
      </c>
      <c r="AE1367" s="12" t="s">
        <v>386</v>
      </c>
      <c r="AF1367" s="12" t="s">
        <v>387</v>
      </c>
      <c r="AG1367" s="12" t="s">
        <v>365</v>
      </c>
      <c r="AH1367" s="12" t="s">
        <v>366</v>
      </c>
      <c r="AI1367" s="12" t="s">
        <v>367</v>
      </c>
      <c r="AJ1367" s="12" t="s">
        <v>354</v>
      </c>
      <c r="AK1367" s="12" t="s">
        <v>368</v>
      </c>
      <c r="AL1367" s="12" t="s">
        <v>369</v>
      </c>
      <c r="AM1367" s="12" t="s">
        <v>347</v>
      </c>
      <c r="AN1367" s="12" t="s">
        <v>370</v>
      </c>
    </row>
    <row r="1368" spans="1:40" ht="15" customHeight="1" x14ac:dyDescent="0.25">
      <c r="A1368" s="12">
        <v>132770034</v>
      </c>
      <c r="B1368" s="30" t="s">
        <v>577</v>
      </c>
      <c r="C1368" s="30" t="s">
        <v>576</v>
      </c>
      <c r="D1368" s="30"/>
      <c r="E1368" s="12" t="s">
        <v>51</v>
      </c>
      <c r="F1368" s="10" t="s">
        <v>128</v>
      </c>
      <c r="G1368" s="10" t="s">
        <v>128</v>
      </c>
      <c r="H1368" s="10" t="s">
        <v>8</v>
      </c>
      <c r="I1368" s="26" t="s">
        <v>133</v>
      </c>
      <c r="J1368" s="18" t="s">
        <v>328</v>
      </c>
      <c r="K1368" s="12" t="s">
        <v>129</v>
      </c>
      <c r="L1368" s="12">
        <v>45.099973900000002</v>
      </c>
      <c r="M1368" s="12">
        <v>2.1515213000000002</v>
      </c>
      <c r="N1368" s="11">
        <v>41432.5</v>
      </c>
      <c r="O1368" s="6" t="s">
        <v>61</v>
      </c>
      <c r="P1368" s="29">
        <v>0.69899999999999995</v>
      </c>
      <c r="Q1368" s="54" t="s">
        <v>161</v>
      </c>
      <c r="R1368" s="15" t="s">
        <v>11</v>
      </c>
      <c r="S1368" s="16" t="s">
        <v>601</v>
      </c>
      <c r="T1368" s="53" t="s">
        <v>161</v>
      </c>
      <c r="U1368" s="12">
        <f t="shared" si="86"/>
        <v>0.69899999999999995</v>
      </c>
      <c r="V1368" s="12">
        <f t="shared" si="87"/>
        <v>0.34949999999999998</v>
      </c>
      <c r="W1368" s="12">
        <f t="shared" si="88"/>
        <v>5.7224606580829755</v>
      </c>
      <c r="X1368" s="12">
        <f t="shared" si="89"/>
        <v>8.1866389958268613</v>
      </c>
      <c r="Y1368" s="32"/>
      <c r="AA1368" s="12"/>
      <c r="AD1368" s="12" t="s">
        <v>128</v>
      </c>
      <c r="AE1368" s="12" t="s">
        <v>384</v>
      </c>
      <c r="AF1368" s="12" t="s">
        <v>385</v>
      </c>
      <c r="AG1368" s="12" t="s">
        <v>373</v>
      </c>
      <c r="AH1368" s="12" t="s">
        <v>374</v>
      </c>
      <c r="AI1368" s="12" t="s">
        <v>375</v>
      </c>
      <c r="AJ1368" s="12" t="s">
        <v>376</v>
      </c>
      <c r="AK1368" s="12" t="s">
        <v>368</v>
      </c>
      <c r="AL1368" s="12">
        <v>17</v>
      </c>
      <c r="AM1368" s="12" t="s">
        <v>377</v>
      </c>
      <c r="AN1368" s="12" t="s">
        <v>378</v>
      </c>
    </row>
    <row r="1369" spans="1:40" ht="15" customHeight="1" x14ac:dyDescent="0.25">
      <c r="A1369" s="12">
        <v>132770034</v>
      </c>
      <c r="B1369" s="30" t="s">
        <v>577</v>
      </c>
      <c r="C1369" s="30" t="s">
        <v>576</v>
      </c>
      <c r="D1369" s="30"/>
      <c r="E1369" s="12" t="s">
        <v>51</v>
      </c>
      <c r="F1369" s="10" t="s">
        <v>128</v>
      </c>
      <c r="G1369" s="10" t="s">
        <v>128</v>
      </c>
      <c r="H1369" s="10" t="s">
        <v>8</v>
      </c>
      <c r="I1369" s="26" t="s">
        <v>133</v>
      </c>
      <c r="J1369" s="18" t="s">
        <v>328</v>
      </c>
      <c r="K1369" s="12" t="s">
        <v>129</v>
      </c>
      <c r="L1369" s="12">
        <v>45.099973900000002</v>
      </c>
      <c r="M1369" s="12">
        <v>2.1515213000000002</v>
      </c>
      <c r="N1369" s="11">
        <v>41432.5</v>
      </c>
      <c r="O1369" s="6" t="s">
        <v>55</v>
      </c>
      <c r="P1369" s="29">
        <v>0.91500000000000004</v>
      </c>
      <c r="Q1369" s="54" t="s">
        <v>161</v>
      </c>
      <c r="R1369" s="15" t="s">
        <v>11</v>
      </c>
      <c r="S1369" s="16" t="s">
        <v>601</v>
      </c>
      <c r="T1369" s="53" t="s">
        <v>161</v>
      </c>
      <c r="U1369" s="12">
        <f t="shared" si="86"/>
        <v>0.91500000000000004</v>
      </c>
      <c r="V1369" s="12">
        <f t="shared" si="87"/>
        <v>0.45750000000000002</v>
      </c>
      <c r="W1369" s="12">
        <f t="shared" si="88"/>
        <v>4.3715846994535514</v>
      </c>
      <c r="X1369" s="12">
        <f t="shared" si="89"/>
        <v>4.7776881961240996</v>
      </c>
      <c r="Y1369" s="32"/>
      <c r="AA1369" s="12"/>
      <c r="AD1369" s="12" t="s">
        <v>128</v>
      </c>
      <c r="AE1369" s="12" t="s">
        <v>384</v>
      </c>
      <c r="AF1369" s="12" t="s">
        <v>385</v>
      </c>
      <c r="AG1369" s="12" t="s">
        <v>373</v>
      </c>
      <c r="AH1369" s="12" t="s">
        <v>374</v>
      </c>
      <c r="AI1369" s="12" t="s">
        <v>375</v>
      </c>
      <c r="AJ1369" s="12" t="s">
        <v>376</v>
      </c>
      <c r="AK1369" s="12" t="s">
        <v>368</v>
      </c>
      <c r="AL1369" s="12">
        <v>17</v>
      </c>
      <c r="AM1369" s="12" t="s">
        <v>377</v>
      </c>
      <c r="AN1369" s="12" t="s">
        <v>378</v>
      </c>
    </row>
    <row r="1370" spans="1:40" ht="15" customHeight="1" x14ac:dyDescent="0.25">
      <c r="A1370" s="12">
        <v>132770034</v>
      </c>
      <c r="B1370" s="30" t="s">
        <v>577</v>
      </c>
      <c r="C1370" s="30" t="s">
        <v>576</v>
      </c>
      <c r="D1370" s="30"/>
      <c r="E1370" s="12" t="s">
        <v>51</v>
      </c>
      <c r="F1370" s="10" t="s">
        <v>128</v>
      </c>
      <c r="G1370" s="10" t="s">
        <v>128</v>
      </c>
      <c r="H1370" s="10" t="s">
        <v>8</v>
      </c>
      <c r="I1370" s="26" t="s">
        <v>133</v>
      </c>
      <c r="J1370" s="18" t="s">
        <v>328</v>
      </c>
      <c r="K1370" s="12" t="s">
        <v>129</v>
      </c>
      <c r="L1370" s="12">
        <v>45.099973900000002</v>
      </c>
      <c r="M1370" s="12">
        <v>2.1515213000000002</v>
      </c>
      <c r="N1370" s="11">
        <v>41432.5</v>
      </c>
      <c r="O1370" s="6" t="s">
        <v>62</v>
      </c>
      <c r="P1370" s="29">
        <v>0.99099999999999999</v>
      </c>
      <c r="Q1370" s="54" t="s">
        <v>161</v>
      </c>
      <c r="R1370" s="15" t="s">
        <v>11</v>
      </c>
      <c r="S1370" s="16" t="s">
        <v>601</v>
      </c>
      <c r="T1370" s="53" t="s">
        <v>161</v>
      </c>
      <c r="U1370" s="12">
        <f t="shared" si="86"/>
        <v>0.99099999999999999</v>
      </c>
      <c r="V1370" s="12">
        <f t="shared" si="87"/>
        <v>0.4955</v>
      </c>
      <c r="W1370" s="12">
        <f t="shared" si="88"/>
        <v>4.0363269424823409</v>
      </c>
      <c r="X1370" s="12">
        <f t="shared" si="89"/>
        <v>4.0729837966522107</v>
      </c>
      <c r="Y1370" s="32"/>
      <c r="AA1370" s="12"/>
      <c r="AD1370" s="12" t="s">
        <v>128</v>
      </c>
      <c r="AE1370" s="12" t="s">
        <v>384</v>
      </c>
      <c r="AF1370" s="12" t="s">
        <v>385</v>
      </c>
      <c r="AG1370" s="12" t="s">
        <v>373</v>
      </c>
      <c r="AH1370" s="12" t="s">
        <v>374</v>
      </c>
      <c r="AI1370" s="12" t="s">
        <v>375</v>
      </c>
      <c r="AJ1370" s="12" t="s">
        <v>376</v>
      </c>
      <c r="AK1370" s="12" t="s">
        <v>368</v>
      </c>
      <c r="AL1370" s="12">
        <v>17</v>
      </c>
      <c r="AM1370" s="12" t="s">
        <v>377</v>
      </c>
      <c r="AN1370" s="12" t="s">
        <v>378</v>
      </c>
    </row>
    <row r="1371" spans="1:40" ht="15" customHeight="1" x14ac:dyDescent="0.25">
      <c r="A1371" s="12">
        <v>132770034</v>
      </c>
      <c r="B1371" s="30" t="s">
        <v>577</v>
      </c>
      <c r="C1371" s="30" t="s">
        <v>576</v>
      </c>
      <c r="D1371" s="30"/>
      <c r="E1371" s="12" t="s">
        <v>51</v>
      </c>
      <c r="F1371" s="10" t="s">
        <v>128</v>
      </c>
      <c r="G1371" s="10" t="s">
        <v>128</v>
      </c>
      <c r="H1371" s="10" t="s">
        <v>8</v>
      </c>
      <c r="I1371" s="26" t="s">
        <v>133</v>
      </c>
      <c r="J1371" s="18" t="s">
        <v>328</v>
      </c>
      <c r="K1371" s="12" t="s">
        <v>129</v>
      </c>
      <c r="L1371" s="12">
        <v>45.099973900000002</v>
      </c>
      <c r="M1371" s="12">
        <v>2.1515213000000002</v>
      </c>
      <c r="N1371" s="11">
        <v>41432.5</v>
      </c>
      <c r="O1371" s="6" t="s">
        <v>57</v>
      </c>
      <c r="P1371" s="29">
        <v>1.03</v>
      </c>
      <c r="Q1371" s="54" t="s">
        <v>161</v>
      </c>
      <c r="R1371" s="15" t="s">
        <v>11</v>
      </c>
      <c r="S1371" s="16" t="s">
        <v>601</v>
      </c>
      <c r="T1371" s="53" t="s">
        <v>161</v>
      </c>
      <c r="U1371" s="12">
        <f t="shared" si="86"/>
        <v>1.03</v>
      </c>
      <c r="V1371" s="12">
        <f t="shared" si="87"/>
        <v>0.51500000000000001</v>
      </c>
      <c r="W1371" s="12">
        <f t="shared" si="88"/>
        <v>3.883495145631068</v>
      </c>
      <c r="X1371" s="12">
        <f t="shared" si="89"/>
        <v>3.7703836365350174</v>
      </c>
      <c r="Y1371" s="32"/>
      <c r="AA1371" s="12"/>
      <c r="AD1371" s="12" t="s">
        <v>128</v>
      </c>
      <c r="AE1371" s="12" t="s">
        <v>384</v>
      </c>
      <c r="AF1371" s="12" t="s">
        <v>385</v>
      </c>
      <c r="AG1371" s="12" t="s">
        <v>373</v>
      </c>
      <c r="AH1371" s="12" t="s">
        <v>374</v>
      </c>
      <c r="AI1371" s="12" t="s">
        <v>375</v>
      </c>
      <c r="AJ1371" s="12" t="s">
        <v>376</v>
      </c>
      <c r="AK1371" s="12" t="s">
        <v>368</v>
      </c>
      <c r="AL1371" s="12">
        <v>17</v>
      </c>
      <c r="AM1371" s="12" t="s">
        <v>377</v>
      </c>
      <c r="AN1371" s="12" t="s">
        <v>378</v>
      </c>
    </row>
    <row r="1372" spans="1:40" ht="15" customHeight="1" x14ac:dyDescent="0.25">
      <c r="A1372" s="12">
        <v>132770034</v>
      </c>
      <c r="B1372" s="30" t="s">
        <v>577</v>
      </c>
      <c r="C1372" s="30" t="s">
        <v>576</v>
      </c>
      <c r="D1372" s="30"/>
      <c r="E1372" s="12" t="s">
        <v>51</v>
      </c>
      <c r="F1372" s="10" t="s">
        <v>128</v>
      </c>
      <c r="G1372" s="10" t="s">
        <v>128</v>
      </c>
      <c r="H1372" s="10" t="s">
        <v>8</v>
      </c>
      <c r="I1372" s="26" t="s">
        <v>133</v>
      </c>
      <c r="J1372" s="18" t="s">
        <v>328</v>
      </c>
      <c r="K1372" s="12" t="s">
        <v>129</v>
      </c>
      <c r="L1372" s="12">
        <v>45.099973900000002</v>
      </c>
      <c r="M1372" s="12">
        <v>2.1515213000000002</v>
      </c>
      <c r="N1372" s="11">
        <v>41432.5</v>
      </c>
      <c r="O1372" s="6" t="s">
        <v>56</v>
      </c>
      <c r="P1372" s="29">
        <v>1.05</v>
      </c>
      <c r="Q1372" s="54" t="s">
        <v>161</v>
      </c>
      <c r="R1372" s="15" t="s">
        <v>11</v>
      </c>
      <c r="S1372" s="16" t="s">
        <v>601</v>
      </c>
      <c r="T1372" s="53" t="s">
        <v>161</v>
      </c>
      <c r="U1372" s="12">
        <f t="shared" si="86"/>
        <v>1.05</v>
      </c>
      <c r="V1372" s="12">
        <f t="shared" si="87"/>
        <v>0.52500000000000002</v>
      </c>
      <c r="W1372" s="12">
        <f t="shared" si="88"/>
        <v>3.8095238095238098</v>
      </c>
      <c r="X1372" s="12">
        <f t="shared" si="89"/>
        <v>3.6281179138321993</v>
      </c>
      <c r="Y1372" s="32"/>
      <c r="AA1372" s="12"/>
      <c r="AD1372" s="12" t="s">
        <v>128</v>
      </c>
      <c r="AE1372" s="12" t="s">
        <v>384</v>
      </c>
      <c r="AF1372" s="12" t="s">
        <v>385</v>
      </c>
      <c r="AG1372" s="12" t="s">
        <v>373</v>
      </c>
      <c r="AH1372" s="12" t="s">
        <v>374</v>
      </c>
      <c r="AI1372" s="12" t="s">
        <v>375</v>
      </c>
      <c r="AJ1372" s="12" t="s">
        <v>376</v>
      </c>
      <c r="AK1372" s="12" t="s">
        <v>368</v>
      </c>
      <c r="AL1372" s="12">
        <v>17</v>
      </c>
      <c r="AM1372" s="12" t="s">
        <v>377</v>
      </c>
      <c r="AN1372" s="12" t="s">
        <v>378</v>
      </c>
    </row>
    <row r="1373" spans="1:40" ht="15" customHeight="1" x14ac:dyDescent="0.25">
      <c r="A1373" s="12">
        <v>132770034</v>
      </c>
      <c r="B1373" s="30" t="s">
        <v>577</v>
      </c>
      <c r="C1373" s="30" t="s">
        <v>576</v>
      </c>
      <c r="D1373" s="30"/>
      <c r="E1373" s="12" t="s">
        <v>51</v>
      </c>
      <c r="F1373" s="10" t="s">
        <v>128</v>
      </c>
      <c r="G1373" s="10" t="s">
        <v>128</v>
      </c>
      <c r="H1373" s="10" t="s">
        <v>8</v>
      </c>
      <c r="I1373" s="26" t="s">
        <v>133</v>
      </c>
      <c r="J1373" s="18" t="s">
        <v>328</v>
      </c>
      <c r="K1373" s="12" t="s">
        <v>129</v>
      </c>
      <c r="L1373" s="12">
        <v>45.099973900000002</v>
      </c>
      <c r="M1373" s="12">
        <v>2.1515213000000002</v>
      </c>
      <c r="N1373" s="11">
        <v>41432.5</v>
      </c>
      <c r="O1373" s="6" t="s">
        <v>58</v>
      </c>
      <c r="P1373" s="29">
        <v>2.7559999999999998</v>
      </c>
      <c r="Q1373" s="12">
        <v>1.4744600000000001</v>
      </c>
      <c r="R1373" s="15" t="s">
        <v>11</v>
      </c>
      <c r="S1373" s="48" t="s">
        <v>161</v>
      </c>
      <c r="T1373" s="53" t="s">
        <v>161</v>
      </c>
      <c r="U1373" s="12">
        <f t="shared" si="86"/>
        <v>2.7559999999999998</v>
      </c>
      <c r="V1373" s="12">
        <f t="shared" si="87"/>
        <v>1.4744600000000001</v>
      </c>
      <c r="W1373" s="12">
        <f t="shared" si="88"/>
        <v>1.2676904619349949</v>
      </c>
      <c r="X1373" s="12">
        <f t="shared" si="89"/>
        <v>0.4599747684814931</v>
      </c>
      <c r="Y1373" s="32"/>
      <c r="AA1373" s="12"/>
      <c r="AD1373" s="12" t="s">
        <v>128</v>
      </c>
      <c r="AE1373" s="12" t="s">
        <v>384</v>
      </c>
      <c r="AF1373" s="12" t="s">
        <v>385</v>
      </c>
      <c r="AG1373" s="12" t="s">
        <v>373</v>
      </c>
      <c r="AH1373" s="12" t="s">
        <v>374</v>
      </c>
      <c r="AI1373" s="12" t="s">
        <v>375</v>
      </c>
      <c r="AJ1373" s="12" t="s">
        <v>376</v>
      </c>
      <c r="AK1373" s="12" t="s">
        <v>368</v>
      </c>
      <c r="AL1373" s="12">
        <v>17</v>
      </c>
      <c r="AM1373" s="12" t="s">
        <v>377</v>
      </c>
      <c r="AN1373" s="12" t="s">
        <v>378</v>
      </c>
    </row>
    <row r="1374" spans="1:40" ht="15" customHeight="1" x14ac:dyDescent="0.25">
      <c r="A1374" s="12">
        <v>132770034</v>
      </c>
      <c r="B1374" s="30" t="s">
        <v>577</v>
      </c>
      <c r="C1374" s="30" t="s">
        <v>576</v>
      </c>
      <c r="D1374" s="30"/>
      <c r="E1374" s="12" t="s">
        <v>51</v>
      </c>
      <c r="F1374" s="10" t="s">
        <v>128</v>
      </c>
      <c r="G1374" s="10" t="s">
        <v>128</v>
      </c>
      <c r="H1374" s="10" t="s">
        <v>8</v>
      </c>
      <c r="I1374" s="26" t="s">
        <v>133</v>
      </c>
      <c r="J1374" s="18" t="s">
        <v>328</v>
      </c>
      <c r="K1374" s="12" t="s">
        <v>129</v>
      </c>
      <c r="L1374" s="12">
        <v>45.099973900000002</v>
      </c>
      <c r="M1374" s="12">
        <v>2.1515213000000002</v>
      </c>
      <c r="N1374" s="11">
        <v>41432.5</v>
      </c>
      <c r="O1374" s="6" t="s">
        <v>59</v>
      </c>
      <c r="P1374" s="29">
        <v>8.34</v>
      </c>
      <c r="Q1374" s="12">
        <v>1.3594200000000001</v>
      </c>
      <c r="R1374" s="15" t="s">
        <v>11</v>
      </c>
      <c r="S1374" s="48" t="s">
        <v>161</v>
      </c>
      <c r="T1374" s="53" t="s">
        <v>161</v>
      </c>
      <c r="U1374" s="12">
        <f t="shared" si="86"/>
        <v>8.34</v>
      </c>
      <c r="V1374" s="12">
        <f t="shared" si="87"/>
        <v>1.3594200000000001</v>
      </c>
      <c r="W1374" s="12">
        <f t="shared" si="88"/>
        <v>4.5129314892773191</v>
      </c>
      <c r="X1374" s="12">
        <f t="shared" si="89"/>
        <v>0.54111888360639326</v>
      </c>
      <c r="Y1374" s="32"/>
      <c r="AA1374" s="12"/>
      <c r="AD1374" s="12" t="s">
        <v>128</v>
      </c>
      <c r="AE1374" s="12" t="s">
        <v>384</v>
      </c>
      <c r="AF1374" s="12" t="s">
        <v>385</v>
      </c>
      <c r="AG1374" s="12" t="s">
        <v>373</v>
      </c>
      <c r="AH1374" s="12" t="s">
        <v>374</v>
      </c>
      <c r="AI1374" s="12" t="s">
        <v>375</v>
      </c>
      <c r="AJ1374" s="12" t="s">
        <v>376</v>
      </c>
      <c r="AK1374" s="12" t="s">
        <v>368</v>
      </c>
      <c r="AL1374" s="12">
        <v>17</v>
      </c>
      <c r="AM1374" s="12" t="s">
        <v>377</v>
      </c>
      <c r="AN1374" s="12" t="s">
        <v>378</v>
      </c>
    </row>
    <row r="1375" spans="1:40" ht="15" customHeight="1" x14ac:dyDescent="0.25">
      <c r="A1375" s="12">
        <v>132770034</v>
      </c>
      <c r="B1375" s="30" t="s">
        <v>577</v>
      </c>
      <c r="C1375" s="30" t="s">
        <v>576</v>
      </c>
      <c r="D1375" s="30"/>
      <c r="E1375" s="12" t="s">
        <v>51</v>
      </c>
      <c r="F1375" s="10" t="s">
        <v>128</v>
      </c>
      <c r="G1375" s="10" t="s">
        <v>128</v>
      </c>
      <c r="H1375" s="10" t="s">
        <v>8</v>
      </c>
      <c r="I1375" s="26" t="s">
        <v>133</v>
      </c>
      <c r="J1375" s="18" t="s">
        <v>328</v>
      </c>
      <c r="K1375" s="12" t="s">
        <v>129</v>
      </c>
      <c r="L1375" s="12">
        <v>45.099973900000002</v>
      </c>
      <c r="M1375" s="12">
        <v>2.1515213000000002</v>
      </c>
      <c r="N1375" s="11">
        <v>41432.5</v>
      </c>
      <c r="O1375" s="6" t="s">
        <v>12</v>
      </c>
      <c r="P1375" s="29">
        <v>13.1</v>
      </c>
      <c r="Q1375" s="12">
        <v>1.6414299999999999</v>
      </c>
      <c r="R1375" s="15" t="s">
        <v>11</v>
      </c>
      <c r="S1375" s="48" t="s">
        <v>161</v>
      </c>
      <c r="T1375" s="53" t="s">
        <v>161</v>
      </c>
      <c r="U1375" s="12">
        <f t="shared" si="86"/>
        <v>13.1</v>
      </c>
      <c r="V1375" s="12">
        <f t="shared" si="87"/>
        <v>1.6414299999999999</v>
      </c>
      <c r="W1375" s="12">
        <f t="shared" si="88"/>
        <v>4.8621299535604843</v>
      </c>
      <c r="X1375" s="12">
        <f t="shared" si="89"/>
        <v>0.37115495828705986</v>
      </c>
      <c r="Y1375" s="32"/>
      <c r="AA1375" s="12"/>
      <c r="AD1375" s="12" t="s">
        <v>128</v>
      </c>
      <c r="AE1375" s="12" t="s">
        <v>384</v>
      </c>
      <c r="AF1375" s="12" t="s">
        <v>385</v>
      </c>
      <c r="AG1375" s="12" t="s">
        <v>373</v>
      </c>
      <c r="AH1375" s="12" t="s">
        <v>374</v>
      </c>
      <c r="AI1375" s="12" t="s">
        <v>375</v>
      </c>
      <c r="AJ1375" s="12" t="s">
        <v>376</v>
      </c>
      <c r="AK1375" s="12" t="s">
        <v>368</v>
      </c>
      <c r="AL1375" s="12">
        <v>17</v>
      </c>
      <c r="AM1375" s="12" t="s">
        <v>377</v>
      </c>
      <c r="AN1375" s="12" t="s">
        <v>378</v>
      </c>
    </row>
    <row r="1376" spans="1:40" ht="15" customHeight="1" x14ac:dyDescent="0.25">
      <c r="A1376" s="12">
        <v>132770034</v>
      </c>
      <c r="B1376" s="30" t="s">
        <v>577</v>
      </c>
      <c r="C1376" s="30" t="s">
        <v>576</v>
      </c>
      <c r="D1376" s="30"/>
      <c r="E1376" s="12" t="s">
        <v>51</v>
      </c>
      <c r="F1376" s="10" t="s">
        <v>128</v>
      </c>
      <c r="G1376" s="10" t="s">
        <v>128</v>
      </c>
      <c r="H1376" s="10" t="s">
        <v>8</v>
      </c>
      <c r="I1376" s="26" t="s">
        <v>133</v>
      </c>
      <c r="J1376" s="18" t="s">
        <v>328</v>
      </c>
      <c r="K1376" s="12" t="s">
        <v>129</v>
      </c>
      <c r="L1376" s="12">
        <v>45.099973900000002</v>
      </c>
      <c r="M1376" s="12">
        <v>2.1515213000000002</v>
      </c>
      <c r="N1376" s="11">
        <v>41432.5</v>
      </c>
      <c r="O1376" s="6" t="s">
        <v>21</v>
      </c>
      <c r="P1376" s="29">
        <v>19.5</v>
      </c>
      <c r="Q1376" s="12">
        <v>2.6227499999999999</v>
      </c>
      <c r="R1376" s="15" t="s">
        <v>11</v>
      </c>
      <c r="S1376" s="48" t="s">
        <v>161</v>
      </c>
      <c r="T1376" s="53" t="s">
        <v>161</v>
      </c>
      <c r="U1376" s="12">
        <f t="shared" si="86"/>
        <v>19.5</v>
      </c>
      <c r="V1376" s="12">
        <f t="shared" si="87"/>
        <v>2.6227499999999999</v>
      </c>
      <c r="W1376" s="12">
        <f t="shared" si="88"/>
        <v>2.8347895292796554</v>
      </c>
      <c r="X1376" s="12">
        <f t="shared" si="89"/>
        <v>0.14537382201434132</v>
      </c>
      <c r="Y1376" s="32"/>
      <c r="AA1376" s="12"/>
      <c r="AD1376" s="12" t="s">
        <v>128</v>
      </c>
      <c r="AE1376" s="12" t="s">
        <v>384</v>
      </c>
      <c r="AF1376" s="12" t="s">
        <v>385</v>
      </c>
      <c r="AG1376" s="12" t="s">
        <v>373</v>
      </c>
      <c r="AH1376" s="12" t="s">
        <v>374</v>
      </c>
      <c r="AI1376" s="12" t="s">
        <v>375</v>
      </c>
      <c r="AJ1376" s="12" t="s">
        <v>376</v>
      </c>
      <c r="AK1376" s="12" t="s">
        <v>368</v>
      </c>
      <c r="AL1376" s="12">
        <v>17</v>
      </c>
      <c r="AM1376" s="12" t="s">
        <v>377</v>
      </c>
      <c r="AN1376" s="12" t="s">
        <v>378</v>
      </c>
    </row>
    <row r="1377" spans="1:40" ht="15" customHeight="1" x14ac:dyDescent="0.25">
      <c r="A1377" s="12">
        <v>132770034</v>
      </c>
      <c r="B1377" s="30" t="s">
        <v>577</v>
      </c>
      <c r="C1377" s="30" t="s">
        <v>576</v>
      </c>
      <c r="D1377" s="30"/>
      <c r="E1377" s="12" t="s">
        <v>51</v>
      </c>
      <c r="F1377" s="10" t="s">
        <v>128</v>
      </c>
      <c r="G1377" s="10" t="s">
        <v>128</v>
      </c>
      <c r="H1377" s="10" t="s">
        <v>8</v>
      </c>
      <c r="I1377" s="26" t="s">
        <v>133</v>
      </c>
      <c r="J1377" s="18" t="s">
        <v>328</v>
      </c>
      <c r="K1377" s="12" t="s">
        <v>129</v>
      </c>
      <c r="L1377" s="12">
        <v>45.099973900000002</v>
      </c>
      <c r="M1377" s="12">
        <v>2.1515213000000002</v>
      </c>
      <c r="N1377" s="11">
        <v>41432.5</v>
      </c>
      <c r="O1377" s="6" t="s">
        <v>60</v>
      </c>
      <c r="P1377" s="29">
        <v>20.8</v>
      </c>
      <c r="Q1377" s="12">
        <v>6.4126399999999997</v>
      </c>
      <c r="R1377" s="15" t="s">
        <v>11</v>
      </c>
      <c r="S1377" s="48" t="s">
        <v>161</v>
      </c>
      <c r="T1377" s="53" t="s">
        <v>161</v>
      </c>
      <c r="U1377" s="12">
        <f t="shared" si="86"/>
        <v>20.8</v>
      </c>
      <c r="V1377" s="12">
        <f t="shared" si="87"/>
        <v>6.4126399999999997</v>
      </c>
      <c r="W1377" s="12">
        <f t="shared" si="88"/>
        <v>0.50581256737372826</v>
      </c>
      <c r="X1377" s="12">
        <f t="shared" si="89"/>
        <v>2.4317911892967704E-2</v>
      </c>
      <c r="Y1377" s="32"/>
      <c r="AA1377" s="12"/>
      <c r="AD1377" s="12" t="s">
        <v>128</v>
      </c>
      <c r="AE1377" s="12" t="s">
        <v>384</v>
      </c>
      <c r="AF1377" s="12" t="s">
        <v>385</v>
      </c>
      <c r="AG1377" s="12" t="s">
        <v>373</v>
      </c>
      <c r="AH1377" s="12" t="s">
        <v>374</v>
      </c>
      <c r="AI1377" s="12" t="s">
        <v>375</v>
      </c>
      <c r="AJ1377" s="12" t="s">
        <v>376</v>
      </c>
      <c r="AK1377" s="12" t="s">
        <v>368</v>
      </c>
      <c r="AL1377" s="12">
        <v>17</v>
      </c>
      <c r="AM1377" s="12" t="s">
        <v>377</v>
      </c>
      <c r="AN1377" s="12" t="s">
        <v>378</v>
      </c>
    </row>
    <row r="1378" spans="1:40" ht="15" customHeight="1" x14ac:dyDescent="0.25">
      <c r="A1378" s="12">
        <v>132770034</v>
      </c>
      <c r="B1378" s="30" t="s">
        <v>577</v>
      </c>
      <c r="C1378" s="30" t="s">
        <v>576</v>
      </c>
      <c r="D1378" s="30"/>
      <c r="E1378" s="12" t="s">
        <v>51</v>
      </c>
      <c r="F1378" s="10" t="s">
        <v>128</v>
      </c>
      <c r="G1378" s="10" t="s">
        <v>128</v>
      </c>
      <c r="H1378" s="10" t="s">
        <v>8</v>
      </c>
      <c r="I1378" s="26" t="s">
        <v>133</v>
      </c>
      <c r="J1378" s="18" t="s">
        <v>328</v>
      </c>
      <c r="K1378" s="12" t="s">
        <v>129</v>
      </c>
      <c r="L1378" s="12">
        <v>45.099973900000002</v>
      </c>
      <c r="M1378" s="12">
        <v>2.1515213000000002</v>
      </c>
      <c r="N1378" s="11">
        <v>41432.5</v>
      </c>
      <c r="O1378" s="6" t="s">
        <v>63</v>
      </c>
      <c r="P1378" s="29">
        <v>26</v>
      </c>
      <c r="Q1378" s="12">
        <v>3.2265999999999999</v>
      </c>
      <c r="R1378" s="15" t="s">
        <v>64</v>
      </c>
      <c r="S1378" s="48" t="s">
        <v>161</v>
      </c>
      <c r="T1378" s="53" t="s">
        <v>161</v>
      </c>
      <c r="U1378" s="12">
        <f t="shared" si="86"/>
        <v>26</v>
      </c>
      <c r="V1378" s="12">
        <f t="shared" si="87"/>
        <v>3.2265999999999999</v>
      </c>
      <c r="W1378" s="12">
        <f t="shared" si="88"/>
        <v>2.4973711422670926</v>
      </c>
      <c r="X1378" s="12">
        <f t="shared" si="89"/>
        <v>9.6052736241042019E-2</v>
      </c>
      <c r="Y1378" s="32"/>
      <c r="AA1378" s="12"/>
      <c r="AD1378" s="12" t="s">
        <v>128</v>
      </c>
      <c r="AE1378" s="12" t="s">
        <v>384</v>
      </c>
      <c r="AF1378" s="12" t="s">
        <v>385</v>
      </c>
      <c r="AG1378" s="12" t="s">
        <v>373</v>
      </c>
      <c r="AH1378" s="12" t="s">
        <v>374</v>
      </c>
      <c r="AI1378" s="12" t="s">
        <v>375</v>
      </c>
      <c r="AJ1378" s="12" t="s">
        <v>376</v>
      </c>
      <c r="AK1378" s="12" t="s">
        <v>368</v>
      </c>
      <c r="AL1378" s="12">
        <v>17</v>
      </c>
      <c r="AM1378" s="12" t="s">
        <v>377</v>
      </c>
      <c r="AN1378" s="12" t="s">
        <v>378</v>
      </c>
    </row>
    <row r="1379" spans="1:40" ht="15" customHeight="1" x14ac:dyDescent="0.25">
      <c r="A1379" s="12">
        <v>132770034</v>
      </c>
      <c r="B1379" s="30" t="s">
        <v>577</v>
      </c>
      <c r="C1379" s="30" t="s">
        <v>576</v>
      </c>
      <c r="D1379" s="30"/>
      <c r="E1379" s="12" t="s">
        <v>51</v>
      </c>
      <c r="F1379" s="10" t="s">
        <v>128</v>
      </c>
      <c r="G1379" s="10" t="s">
        <v>128</v>
      </c>
      <c r="H1379" s="10" t="s">
        <v>8</v>
      </c>
      <c r="I1379" s="26" t="s">
        <v>133</v>
      </c>
      <c r="J1379" s="18" t="s">
        <v>328</v>
      </c>
      <c r="K1379" s="12" t="s">
        <v>129</v>
      </c>
      <c r="L1379" s="12">
        <v>45.099973900000002</v>
      </c>
      <c r="M1379" s="12">
        <v>2.1515213000000002</v>
      </c>
      <c r="N1379" s="11">
        <v>41432.5</v>
      </c>
      <c r="O1379" s="6" t="s">
        <v>22</v>
      </c>
      <c r="P1379" s="29">
        <v>36.049999999999997</v>
      </c>
      <c r="Q1379" s="54" t="s">
        <v>161</v>
      </c>
      <c r="R1379" s="15" t="s">
        <v>11</v>
      </c>
      <c r="S1379" s="16" t="s">
        <v>601</v>
      </c>
      <c r="T1379" s="53" t="s">
        <v>161</v>
      </c>
      <c r="U1379" s="12">
        <f t="shared" si="86"/>
        <v>36.049999999999997</v>
      </c>
      <c r="V1379" s="12">
        <f t="shared" si="87"/>
        <v>18.024999999999999</v>
      </c>
      <c r="W1379" s="12">
        <f t="shared" si="88"/>
        <v>0.11095700416088768</v>
      </c>
      <c r="X1379" s="12">
        <f t="shared" si="89"/>
        <v>3.0778641930898107E-3</v>
      </c>
      <c r="Y1379" s="32"/>
      <c r="AA1379" s="12"/>
      <c r="AD1379" s="12" t="s">
        <v>128</v>
      </c>
      <c r="AE1379" s="12" t="s">
        <v>384</v>
      </c>
      <c r="AF1379" s="12" t="s">
        <v>385</v>
      </c>
      <c r="AG1379" s="12" t="s">
        <v>373</v>
      </c>
      <c r="AH1379" s="12" t="s">
        <v>374</v>
      </c>
      <c r="AI1379" s="12" t="s">
        <v>375</v>
      </c>
      <c r="AJ1379" s="12" t="s">
        <v>376</v>
      </c>
      <c r="AK1379" s="12" t="s">
        <v>368</v>
      </c>
      <c r="AL1379" s="12">
        <v>17</v>
      </c>
      <c r="AM1379" s="12" t="s">
        <v>377</v>
      </c>
      <c r="AN1379" s="12" t="s">
        <v>378</v>
      </c>
    </row>
    <row r="1380" spans="1:40" ht="15" customHeight="1" x14ac:dyDescent="0.25">
      <c r="A1380" s="12">
        <v>132770034</v>
      </c>
      <c r="B1380" s="30" t="s">
        <v>577</v>
      </c>
      <c r="C1380" s="30" t="s">
        <v>576</v>
      </c>
      <c r="D1380" s="30"/>
      <c r="E1380" s="12" t="s">
        <v>51</v>
      </c>
      <c r="F1380" s="10" t="s">
        <v>128</v>
      </c>
      <c r="G1380" s="10" t="s">
        <v>128</v>
      </c>
      <c r="H1380" s="10" t="s">
        <v>8</v>
      </c>
      <c r="I1380" s="26" t="s">
        <v>133</v>
      </c>
      <c r="J1380" s="18" t="s">
        <v>328</v>
      </c>
      <c r="K1380" s="12" t="s">
        <v>129</v>
      </c>
      <c r="L1380" s="12">
        <v>45.099973900000002</v>
      </c>
      <c r="M1380" s="12">
        <v>2.1515213000000002</v>
      </c>
      <c r="N1380" s="11">
        <v>41432.5</v>
      </c>
      <c r="O1380" s="6" t="s">
        <v>54</v>
      </c>
      <c r="P1380" s="29">
        <v>50.3</v>
      </c>
      <c r="Q1380" s="12">
        <v>18.213629999999998</v>
      </c>
      <c r="R1380" s="15" t="s">
        <v>11</v>
      </c>
      <c r="S1380" s="48" t="s">
        <v>161</v>
      </c>
      <c r="T1380" s="53" t="s">
        <v>161</v>
      </c>
      <c r="U1380" s="12">
        <f t="shared" si="86"/>
        <v>50.3</v>
      </c>
      <c r="V1380" s="12">
        <f t="shared" si="87"/>
        <v>18.213629999999998</v>
      </c>
      <c r="W1380" s="12">
        <f t="shared" si="88"/>
        <v>0.15162644939535341</v>
      </c>
      <c r="X1380" s="12">
        <f t="shared" si="89"/>
        <v>3.0144423339036465E-3</v>
      </c>
      <c r="Y1380" s="32"/>
      <c r="AA1380" s="12"/>
      <c r="AD1380" s="12" t="s">
        <v>128</v>
      </c>
      <c r="AE1380" s="12" t="s">
        <v>384</v>
      </c>
      <c r="AF1380" s="12" t="s">
        <v>385</v>
      </c>
      <c r="AG1380" s="12" t="s">
        <v>373</v>
      </c>
      <c r="AH1380" s="12" t="s">
        <v>374</v>
      </c>
      <c r="AI1380" s="12" t="s">
        <v>375</v>
      </c>
      <c r="AJ1380" s="12" t="s">
        <v>376</v>
      </c>
      <c r="AK1380" s="12" t="s">
        <v>368</v>
      </c>
      <c r="AL1380" s="12">
        <v>17</v>
      </c>
      <c r="AM1380" s="12" t="s">
        <v>377</v>
      </c>
      <c r="AN1380" s="12" t="s">
        <v>378</v>
      </c>
    </row>
    <row r="1381" spans="1:40" ht="15" customHeight="1" x14ac:dyDescent="0.25">
      <c r="A1381" s="12">
        <v>132770034</v>
      </c>
      <c r="B1381" s="30" t="s">
        <v>577</v>
      </c>
      <c r="C1381" s="30" t="s">
        <v>576</v>
      </c>
      <c r="D1381" s="30"/>
      <c r="E1381" s="12" t="s">
        <v>51</v>
      </c>
      <c r="F1381" s="10" t="s">
        <v>128</v>
      </c>
      <c r="G1381" s="10" t="s">
        <v>128</v>
      </c>
      <c r="H1381" s="10" t="s">
        <v>8</v>
      </c>
      <c r="I1381" s="26" t="s">
        <v>133</v>
      </c>
      <c r="J1381" s="18" t="s">
        <v>328</v>
      </c>
      <c r="K1381" s="12" t="s">
        <v>129</v>
      </c>
      <c r="L1381" s="12">
        <v>45.099973900000002</v>
      </c>
      <c r="M1381" s="12">
        <v>2.1515213000000002</v>
      </c>
      <c r="N1381" s="11">
        <v>41432.5</v>
      </c>
      <c r="O1381" s="6" t="s">
        <v>20</v>
      </c>
      <c r="P1381" s="29">
        <v>65</v>
      </c>
      <c r="Q1381" s="12">
        <v>10.2765</v>
      </c>
      <c r="R1381" s="15" t="s">
        <v>11</v>
      </c>
      <c r="S1381" s="48" t="s">
        <v>161</v>
      </c>
      <c r="T1381" s="53" t="s">
        <v>161</v>
      </c>
      <c r="U1381" s="12">
        <f t="shared" si="86"/>
        <v>65</v>
      </c>
      <c r="V1381" s="12">
        <f t="shared" si="87"/>
        <v>10.2765</v>
      </c>
      <c r="W1381" s="12">
        <f t="shared" si="88"/>
        <v>0.61549269590201572</v>
      </c>
      <c r="X1381" s="12">
        <f t="shared" si="89"/>
        <v>9.46911839849255E-3</v>
      </c>
      <c r="Y1381" s="32"/>
      <c r="AA1381" s="12"/>
      <c r="AD1381" s="12" t="s">
        <v>128</v>
      </c>
      <c r="AE1381" s="12" t="s">
        <v>384</v>
      </c>
      <c r="AF1381" s="12" t="s">
        <v>385</v>
      </c>
      <c r="AG1381" s="12" t="s">
        <v>373</v>
      </c>
      <c r="AH1381" s="12" t="s">
        <v>374</v>
      </c>
      <c r="AI1381" s="12" t="s">
        <v>375</v>
      </c>
      <c r="AJ1381" s="12" t="s">
        <v>376</v>
      </c>
      <c r="AK1381" s="12" t="s">
        <v>368</v>
      </c>
      <c r="AL1381" s="12">
        <v>17</v>
      </c>
      <c r="AM1381" s="12" t="s">
        <v>377</v>
      </c>
      <c r="AN1381" s="12" t="s">
        <v>378</v>
      </c>
    </row>
    <row r="1382" spans="1:40" ht="15" customHeight="1" x14ac:dyDescent="0.25">
      <c r="A1382" s="12">
        <v>132770034</v>
      </c>
      <c r="B1382" s="30" t="s">
        <v>577</v>
      </c>
      <c r="C1382" s="30" t="s">
        <v>576</v>
      </c>
      <c r="D1382" s="30"/>
      <c r="E1382" s="12" t="s">
        <v>51</v>
      </c>
      <c r="F1382" s="10" t="s">
        <v>128</v>
      </c>
      <c r="G1382" s="10" t="s">
        <v>128</v>
      </c>
      <c r="H1382" s="10" t="s">
        <v>8</v>
      </c>
      <c r="I1382" s="26" t="s">
        <v>133</v>
      </c>
      <c r="J1382" s="18" t="s">
        <v>328</v>
      </c>
      <c r="K1382" s="12" t="s">
        <v>129</v>
      </c>
      <c r="L1382" s="12">
        <v>45.099973900000002</v>
      </c>
      <c r="M1382" s="12">
        <v>2.1515213000000002</v>
      </c>
      <c r="N1382" s="11">
        <v>41432.5</v>
      </c>
      <c r="O1382" s="6" t="s">
        <v>19</v>
      </c>
      <c r="P1382" s="29">
        <v>67.2</v>
      </c>
      <c r="Q1382" s="12">
        <v>12.40512</v>
      </c>
      <c r="R1382" s="15" t="s">
        <v>11</v>
      </c>
      <c r="S1382" s="48" t="s">
        <v>161</v>
      </c>
      <c r="T1382" s="53" t="s">
        <v>161</v>
      </c>
      <c r="U1382" s="12">
        <f t="shared" si="86"/>
        <v>67.2</v>
      </c>
      <c r="V1382" s="12">
        <f t="shared" si="87"/>
        <v>12.40512</v>
      </c>
      <c r="W1382" s="12">
        <f t="shared" si="88"/>
        <v>0.43668405409818134</v>
      </c>
      <c r="X1382" s="12">
        <f t="shared" si="89"/>
        <v>6.4982746145562697E-3</v>
      </c>
      <c r="Y1382" s="32"/>
      <c r="AA1382" s="12"/>
      <c r="AD1382" s="12" t="s">
        <v>128</v>
      </c>
      <c r="AE1382" s="12" t="s">
        <v>384</v>
      </c>
      <c r="AF1382" s="12" t="s">
        <v>385</v>
      </c>
      <c r="AG1382" s="12" t="s">
        <v>373</v>
      </c>
      <c r="AH1382" s="12" t="s">
        <v>374</v>
      </c>
      <c r="AI1382" s="12" t="s">
        <v>375</v>
      </c>
      <c r="AJ1382" s="12" t="s">
        <v>376</v>
      </c>
      <c r="AK1382" s="12" t="s">
        <v>368</v>
      </c>
      <c r="AL1382" s="12">
        <v>17</v>
      </c>
      <c r="AM1382" s="12" t="s">
        <v>377</v>
      </c>
      <c r="AN1382" s="12" t="s">
        <v>378</v>
      </c>
    </row>
    <row r="1383" spans="1:40" ht="15" customHeight="1" x14ac:dyDescent="0.25">
      <c r="A1383" s="12">
        <v>132770034</v>
      </c>
      <c r="B1383" s="30" t="s">
        <v>577</v>
      </c>
      <c r="C1383" s="30" t="s">
        <v>576</v>
      </c>
      <c r="D1383" s="30"/>
      <c r="E1383" s="12" t="s">
        <v>51</v>
      </c>
      <c r="F1383" s="10" t="s">
        <v>128</v>
      </c>
      <c r="G1383" s="10" t="s">
        <v>128</v>
      </c>
      <c r="H1383" s="10" t="s">
        <v>8</v>
      </c>
      <c r="I1383" s="26" t="s">
        <v>133</v>
      </c>
      <c r="J1383" s="18" t="s">
        <v>328</v>
      </c>
      <c r="K1383" s="12" t="s">
        <v>129</v>
      </c>
      <c r="L1383" s="12">
        <v>45.099973900000002</v>
      </c>
      <c r="M1383" s="12">
        <v>2.1515213000000002</v>
      </c>
      <c r="N1383" s="11">
        <v>41432.5</v>
      </c>
      <c r="O1383" s="6" t="s">
        <v>18</v>
      </c>
      <c r="P1383" s="29">
        <v>73.599999999999994</v>
      </c>
      <c r="Q1383" s="12">
        <v>9.5312000000000001</v>
      </c>
      <c r="R1383" s="15" t="s">
        <v>11</v>
      </c>
      <c r="S1383" s="48" t="s">
        <v>161</v>
      </c>
      <c r="T1383" s="53" t="s">
        <v>161</v>
      </c>
      <c r="U1383" s="12">
        <f t="shared" si="86"/>
        <v>73.599999999999994</v>
      </c>
      <c r="V1383" s="12">
        <f t="shared" si="87"/>
        <v>9.5312000000000001</v>
      </c>
      <c r="W1383" s="12">
        <f t="shared" si="88"/>
        <v>0.81018210949384351</v>
      </c>
      <c r="X1383" s="12">
        <f t="shared" si="89"/>
        <v>1.1007909096383743E-2</v>
      </c>
      <c r="Y1383" s="32"/>
      <c r="AA1383" s="12"/>
      <c r="AD1383" s="12" t="s">
        <v>128</v>
      </c>
      <c r="AE1383" s="12" t="s">
        <v>384</v>
      </c>
      <c r="AF1383" s="12" t="s">
        <v>385</v>
      </c>
      <c r="AG1383" s="12" t="s">
        <v>373</v>
      </c>
      <c r="AH1383" s="12" t="s">
        <v>374</v>
      </c>
      <c r="AI1383" s="12" t="s">
        <v>375</v>
      </c>
      <c r="AJ1383" s="12" t="s">
        <v>376</v>
      </c>
      <c r="AK1383" s="12" t="s">
        <v>368</v>
      </c>
      <c r="AL1383" s="12">
        <v>17</v>
      </c>
      <c r="AM1383" s="12" t="s">
        <v>377</v>
      </c>
      <c r="AN1383" s="12" t="s">
        <v>378</v>
      </c>
    </row>
    <row r="1384" spans="1:40" ht="15" customHeight="1" x14ac:dyDescent="0.25">
      <c r="A1384" s="12">
        <v>132770034</v>
      </c>
      <c r="B1384" s="30" t="s">
        <v>577</v>
      </c>
      <c r="C1384" s="30" t="s">
        <v>576</v>
      </c>
      <c r="D1384" s="30"/>
      <c r="E1384" s="12" t="s">
        <v>51</v>
      </c>
      <c r="F1384" s="10" t="s">
        <v>128</v>
      </c>
      <c r="G1384" s="10" t="s">
        <v>128</v>
      </c>
      <c r="H1384" s="10" t="s">
        <v>8</v>
      </c>
      <c r="I1384" s="26" t="s">
        <v>133</v>
      </c>
      <c r="J1384" s="18" t="s">
        <v>328</v>
      </c>
      <c r="K1384" s="12" t="s">
        <v>129</v>
      </c>
      <c r="L1384" s="12">
        <v>45.099973900000002</v>
      </c>
      <c r="M1384" s="12">
        <v>2.1515213000000002</v>
      </c>
      <c r="N1384" s="11">
        <v>41432.5</v>
      </c>
      <c r="O1384" s="6" t="s">
        <v>65</v>
      </c>
      <c r="P1384" s="29">
        <v>101</v>
      </c>
      <c r="Q1384" s="12">
        <v>61.660499999999999</v>
      </c>
      <c r="R1384" s="15" t="s">
        <v>11</v>
      </c>
      <c r="S1384" s="48" t="s">
        <v>161</v>
      </c>
      <c r="T1384" s="53" t="s">
        <v>161</v>
      </c>
      <c r="U1384" s="12">
        <f t="shared" si="86"/>
        <v>101</v>
      </c>
      <c r="V1384" s="12">
        <f t="shared" si="87"/>
        <v>61.660499999999999</v>
      </c>
      <c r="W1384" s="12">
        <f t="shared" si="88"/>
        <v>2.6564845208871774E-2</v>
      </c>
      <c r="X1384" s="12">
        <f t="shared" si="89"/>
        <v>2.6301826939477006E-4</v>
      </c>
      <c r="Y1384" s="32"/>
      <c r="AA1384" s="12"/>
      <c r="AD1384" s="12" t="s">
        <v>128</v>
      </c>
      <c r="AE1384" s="12" t="s">
        <v>384</v>
      </c>
      <c r="AF1384" s="12" t="s">
        <v>385</v>
      </c>
      <c r="AG1384" s="12" t="s">
        <v>373</v>
      </c>
      <c r="AH1384" s="12" t="s">
        <v>374</v>
      </c>
      <c r="AI1384" s="12" t="s">
        <v>375</v>
      </c>
      <c r="AJ1384" s="12" t="s">
        <v>376</v>
      </c>
      <c r="AK1384" s="12" t="s">
        <v>368</v>
      </c>
      <c r="AL1384" s="12">
        <v>17</v>
      </c>
      <c r="AM1384" s="12" t="s">
        <v>377</v>
      </c>
      <c r="AN1384" s="12" t="s">
        <v>378</v>
      </c>
    </row>
    <row r="1385" spans="1:40" ht="15" customHeight="1" x14ac:dyDescent="0.25">
      <c r="A1385" s="12">
        <v>132770034</v>
      </c>
      <c r="B1385" s="30" t="s">
        <v>577</v>
      </c>
      <c r="C1385" s="30" t="s">
        <v>576</v>
      </c>
      <c r="D1385" s="30"/>
      <c r="E1385" s="12" t="s">
        <v>51</v>
      </c>
      <c r="F1385" s="10" t="s">
        <v>128</v>
      </c>
      <c r="G1385" s="10" t="s">
        <v>128</v>
      </c>
      <c r="H1385" s="10" t="s">
        <v>8</v>
      </c>
      <c r="I1385" s="26" t="s">
        <v>133</v>
      </c>
      <c r="J1385" s="18" t="s">
        <v>328</v>
      </c>
      <c r="K1385" s="12" t="s">
        <v>129</v>
      </c>
      <c r="L1385" s="12">
        <v>45.099973900000002</v>
      </c>
      <c r="M1385" s="12">
        <v>2.1515213000000002</v>
      </c>
      <c r="N1385" s="11">
        <v>41432.5</v>
      </c>
      <c r="O1385" s="6" t="s">
        <v>16</v>
      </c>
      <c r="P1385" s="29">
        <v>184</v>
      </c>
      <c r="Q1385" s="12">
        <v>22.319199999999999</v>
      </c>
      <c r="R1385" s="15" t="s">
        <v>11</v>
      </c>
      <c r="S1385" s="48" t="s">
        <v>161</v>
      </c>
      <c r="T1385" s="53" t="s">
        <v>606</v>
      </c>
      <c r="U1385" s="12">
        <f t="shared" si="86"/>
        <v>184</v>
      </c>
      <c r="V1385" s="12">
        <f t="shared" si="87"/>
        <v>22.319199999999999</v>
      </c>
      <c r="W1385" s="12">
        <f t="shared" si="88"/>
        <v>0.36936911194239197</v>
      </c>
      <c r="X1385" s="12">
        <f t="shared" si="89"/>
        <v>2.0074408257738691E-3</v>
      </c>
      <c r="Y1385" s="32"/>
      <c r="AA1385" s="12"/>
      <c r="AD1385" s="12" t="s">
        <v>128</v>
      </c>
      <c r="AE1385" s="12" t="s">
        <v>384</v>
      </c>
      <c r="AF1385" s="12" t="s">
        <v>385</v>
      </c>
      <c r="AG1385" s="12" t="s">
        <v>373</v>
      </c>
      <c r="AH1385" s="12" t="s">
        <v>374</v>
      </c>
      <c r="AI1385" s="12" t="s">
        <v>375</v>
      </c>
      <c r="AJ1385" s="12" t="s">
        <v>376</v>
      </c>
      <c r="AK1385" s="12" t="s">
        <v>368</v>
      </c>
      <c r="AL1385" s="12">
        <v>17</v>
      </c>
      <c r="AM1385" s="12" t="s">
        <v>377</v>
      </c>
      <c r="AN1385" s="12" t="s">
        <v>378</v>
      </c>
    </row>
    <row r="1386" spans="1:40" ht="15" customHeight="1" x14ac:dyDescent="0.25">
      <c r="A1386" s="12">
        <v>132770034</v>
      </c>
      <c r="B1386" s="30" t="s">
        <v>577</v>
      </c>
      <c r="C1386" s="30" t="s">
        <v>576</v>
      </c>
      <c r="D1386" s="30"/>
      <c r="E1386" s="12" t="s">
        <v>51</v>
      </c>
      <c r="F1386" s="10" t="s">
        <v>128</v>
      </c>
      <c r="G1386" s="10" t="s">
        <v>128</v>
      </c>
      <c r="H1386" s="10" t="s">
        <v>8</v>
      </c>
      <c r="I1386" s="26" t="s">
        <v>133</v>
      </c>
      <c r="J1386" s="18" t="s">
        <v>328</v>
      </c>
      <c r="K1386" s="12" t="s">
        <v>129</v>
      </c>
      <c r="L1386" s="12">
        <v>45.099973900000002</v>
      </c>
      <c r="M1386" s="12">
        <v>2.1515213000000002</v>
      </c>
      <c r="N1386" s="11">
        <v>41432.5</v>
      </c>
      <c r="O1386" s="6" t="s">
        <v>17</v>
      </c>
      <c r="P1386" s="29">
        <v>184</v>
      </c>
      <c r="Q1386" s="12">
        <v>23.423200000000001</v>
      </c>
      <c r="R1386" s="15" t="s">
        <v>11</v>
      </c>
      <c r="S1386" s="48" t="s">
        <v>161</v>
      </c>
      <c r="T1386" s="53" t="s">
        <v>161</v>
      </c>
      <c r="U1386" s="12">
        <f t="shared" si="86"/>
        <v>184</v>
      </c>
      <c r="V1386" s="12">
        <f t="shared" si="87"/>
        <v>23.423200000000001</v>
      </c>
      <c r="W1386" s="12">
        <f t="shared" si="88"/>
        <v>0.33537089485567068</v>
      </c>
      <c r="X1386" s="12">
        <f t="shared" si="89"/>
        <v>1.8226679068242971E-3</v>
      </c>
      <c r="Y1386" s="32"/>
      <c r="AA1386" s="12"/>
      <c r="AD1386" s="12" t="s">
        <v>128</v>
      </c>
      <c r="AE1386" s="12" t="s">
        <v>384</v>
      </c>
      <c r="AF1386" s="12" t="s">
        <v>385</v>
      </c>
      <c r="AG1386" s="12" t="s">
        <v>373</v>
      </c>
      <c r="AH1386" s="12" t="s">
        <v>374</v>
      </c>
      <c r="AI1386" s="12" t="s">
        <v>375</v>
      </c>
      <c r="AJ1386" s="12" t="s">
        <v>376</v>
      </c>
      <c r="AK1386" s="12" t="s">
        <v>368</v>
      </c>
      <c r="AL1386" s="12">
        <v>17</v>
      </c>
      <c r="AM1386" s="12" t="s">
        <v>377</v>
      </c>
      <c r="AN1386" s="12" t="s">
        <v>378</v>
      </c>
    </row>
    <row r="1387" spans="1:40" ht="15" customHeight="1" x14ac:dyDescent="0.25">
      <c r="A1387" s="12">
        <v>132770034</v>
      </c>
      <c r="B1387" s="30" t="s">
        <v>577</v>
      </c>
      <c r="C1387" s="30" t="s">
        <v>576</v>
      </c>
      <c r="D1387" s="30"/>
      <c r="E1387" s="12" t="s">
        <v>51</v>
      </c>
      <c r="F1387" s="10" t="s">
        <v>128</v>
      </c>
      <c r="G1387" s="10" t="s">
        <v>128</v>
      </c>
      <c r="H1387" s="10" t="s">
        <v>8</v>
      </c>
      <c r="I1387" s="26" t="s">
        <v>133</v>
      </c>
      <c r="J1387" s="18" t="s">
        <v>328</v>
      </c>
      <c r="K1387" s="12" t="s">
        <v>129</v>
      </c>
      <c r="L1387" s="12">
        <v>45.099973900000002</v>
      </c>
      <c r="M1387" s="12">
        <v>2.1515213000000002</v>
      </c>
      <c r="N1387" s="11">
        <v>41432.5</v>
      </c>
      <c r="O1387" s="6" t="s">
        <v>13</v>
      </c>
      <c r="P1387" s="29">
        <v>199</v>
      </c>
      <c r="Q1387" s="12">
        <v>56.615499999999997</v>
      </c>
      <c r="R1387" s="15" t="s">
        <v>11</v>
      </c>
      <c r="S1387" s="48" t="s">
        <v>161</v>
      </c>
      <c r="T1387" s="53" t="s">
        <v>605</v>
      </c>
      <c r="U1387" s="12">
        <f t="shared" si="86"/>
        <v>199</v>
      </c>
      <c r="V1387" s="12">
        <f t="shared" si="87"/>
        <v>56.615499999999997</v>
      </c>
      <c r="W1387" s="12">
        <f t="shared" si="88"/>
        <v>6.2084384816462813E-2</v>
      </c>
      <c r="X1387" s="12">
        <f t="shared" si="89"/>
        <v>3.1198183324855682E-4</v>
      </c>
      <c r="Y1387" s="32"/>
      <c r="AA1387" s="12"/>
      <c r="AD1387" s="12" t="s">
        <v>128</v>
      </c>
      <c r="AE1387" s="12" t="s">
        <v>384</v>
      </c>
      <c r="AF1387" s="12" t="s">
        <v>385</v>
      </c>
      <c r="AG1387" s="12" t="s">
        <v>373</v>
      </c>
      <c r="AH1387" s="12" t="s">
        <v>374</v>
      </c>
      <c r="AI1387" s="12" t="s">
        <v>375</v>
      </c>
      <c r="AJ1387" s="12" t="s">
        <v>376</v>
      </c>
      <c r="AK1387" s="12" t="s">
        <v>368</v>
      </c>
      <c r="AL1387" s="12">
        <v>17</v>
      </c>
      <c r="AM1387" s="12" t="s">
        <v>377</v>
      </c>
      <c r="AN1387" s="12" t="s">
        <v>378</v>
      </c>
    </row>
    <row r="1388" spans="1:40" ht="15" customHeight="1" x14ac:dyDescent="0.25">
      <c r="A1388" s="12">
        <v>132770034</v>
      </c>
      <c r="B1388" s="30" t="s">
        <v>577</v>
      </c>
      <c r="C1388" s="30" t="s">
        <v>576</v>
      </c>
      <c r="D1388" s="30"/>
      <c r="E1388" s="12" t="s">
        <v>51</v>
      </c>
      <c r="F1388" s="10" t="s">
        <v>128</v>
      </c>
      <c r="G1388" s="10" t="s">
        <v>128</v>
      </c>
      <c r="H1388" s="10" t="s">
        <v>8</v>
      </c>
      <c r="I1388" s="26" t="s">
        <v>133</v>
      </c>
      <c r="J1388" s="18" t="s">
        <v>328</v>
      </c>
      <c r="K1388" s="12" t="s">
        <v>129</v>
      </c>
      <c r="L1388" s="12">
        <v>45.099973900000002</v>
      </c>
      <c r="M1388" s="12">
        <v>2.1515213000000002</v>
      </c>
      <c r="N1388" s="11">
        <v>41432.5</v>
      </c>
      <c r="O1388" s="6" t="s">
        <v>15</v>
      </c>
      <c r="P1388" s="29">
        <v>213</v>
      </c>
      <c r="Q1388" s="12">
        <v>25.7517</v>
      </c>
      <c r="R1388" s="15" t="s">
        <v>11</v>
      </c>
      <c r="S1388" s="48" t="s">
        <v>161</v>
      </c>
      <c r="T1388" s="53" t="s">
        <v>161</v>
      </c>
      <c r="U1388" s="12">
        <f t="shared" si="86"/>
        <v>213</v>
      </c>
      <c r="V1388" s="12">
        <f t="shared" si="87"/>
        <v>25.7517</v>
      </c>
      <c r="W1388" s="12">
        <f t="shared" si="88"/>
        <v>0.3211942743150642</v>
      </c>
      <c r="X1388" s="12">
        <f t="shared" si="89"/>
        <v>1.5079543395073438E-3</v>
      </c>
      <c r="Y1388" s="32"/>
      <c r="AA1388" s="12"/>
      <c r="AD1388" s="12" t="s">
        <v>128</v>
      </c>
      <c r="AE1388" s="12" t="s">
        <v>384</v>
      </c>
      <c r="AF1388" s="12" t="s">
        <v>385</v>
      </c>
      <c r="AG1388" s="12" t="s">
        <v>373</v>
      </c>
      <c r="AH1388" s="12" t="s">
        <v>374</v>
      </c>
      <c r="AI1388" s="12" t="s">
        <v>375</v>
      </c>
      <c r="AJ1388" s="12" t="s">
        <v>376</v>
      </c>
      <c r="AK1388" s="12" t="s">
        <v>368</v>
      </c>
      <c r="AL1388" s="12">
        <v>17</v>
      </c>
      <c r="AM1388" s="12" t="s">
        <v>377</v>
      </c>
      <c r="AN1388" s="12" t="s">
        <v>378</v>
      </c>
    </row>
    <row r="1389" spans="1:40" ht="15" customHeight="1" x14ac:dyDescent="0.25">
      <c r="A1389" s="12">
        <v>132770034</v>
      </c>
      <c r="B1389" s="30" t="s">
        <v>577</v>
      </c>
      <c r="C1389" s="30" t="s">
        <v>576</v>
      </c>
      <c r="D1389" s="30"/>
      <c r="E1389" s="12" t="s">
        <v>51</v>
      </c>
      <c r="F1389" s="10" t="s">
        <v>128</v>
      </c>
      <c r="G1389" s="10" t="s">
        <v>128</v>
      </c>
      <c r="H1389" s="10" t="s">
        <v>8</v>
      </c>
      <c r="I1389" s="26" t="s">
        <v>133</v>
      </c>
      <c r="J1389" s="18" t="s">
        <v>328</v>
      </c>
      <c r="K1389" s="12" t="s">
        <v>129</v>
      </c>
      <c r="L1389" s="12">
        <v>45.099973900000002</v>
      </c>
      <c r="M1389" s="12">
        <v>2.1515213000000002</v>
      </c>
      <c r="N1389" s="11">
        <v>41432.5</v>
      </c>
      <c r="O1389" s="6" t="s">
        <v>14</v>
      </c>
      <c r="P1389" s="29">
        <v>325</v>
      </c>
      <c r="Q1389" s="12">
        <v>115.83</v>
      </c>
      <c r="R1389" s="15" t="s">
        <v>11</v>
      </c>
      <c r="S1389" s="48" t="s">
        <v>161</v>
      </c>
      <c r="T1389" s="53" t="s">
        <v>161</v>
      </c>
      <c r="U1389" s="12">
        <f t="shared" si="86"/>
        <v>325</v>
      </c>
      <c r="V1389" s="12">
        <f t="shared" si="87"/>
        <v>115.83</v>
      </c>
      <c r="W1389" s="12">
        <f t="shared" si="88"/>
        <v>2.4223742891906007E-2</v>
      </c>
      <c r="X1389" s="12">
        <f t="shared" si="89"/>
        <v>7.4534593513556947E-5</v>
      </c>
      <c r="Y1389" s="32"/>
      <c r="AA1389" s="12"/>
      <c r="AD1389" s="12" t="s">
        <v>128</v>
      </c>
      <c r="AE1389" s="12" t="s">
        <v>384</v>
      </c>
      <c r="AF1389" s="12" t="s">
        <v>385</v>
      </c>
      <c r="AG1389" s="12" t="s">
        <v>373</v>
      </c>
      <c r="AH1389" s="12" t="s">
        <v>374</v>
      </c>
      <c r="AI1389" s="12" t="s">
        <v>375</v>
      </c>
      <c r="AJ1389" s="12" t="s">
        <v>376</v>
      </c>
      <c r="AK1389" s="12" t="s">
        <v>368</v>
      </c>
      <c r="AL1389" s="12">
        <v>17</v>
      </c>
      <c r="AM1389" s="12" t="s">
        <v>377</v>
      </c>
      <c r="AN1389" s="12" t="s">
        <v>378</v>
      </c>
    </row>
    <row r="1390" spans="1:40" ht="15" customHeight="1" x14ac:dyDescent="0.25">
      <c r="A1390" s="12">
        <v>132770034</v>
      </c>
      <c r="B1390" s="30" t="s">
        <v>577</v>
      </c>
      <c r="C1390" s="30" t="s">
        <v>576</v>
      </c>
      <c r="D1390" s="30"/>
      <c r="E1390" s="12" t="s">
        <v>51</v>
      </c>
      <c r="F1390" s="10" t="s">
        <v>128</v>
      </c>
      <c r="G1390" s="10" t="s">
        <v>128</v>
      </c>
      <c r="H1390" s="10" t="s">
        <v>8</v>
      </c>
      <c r="I1390" s="26" t="s">
        <v>133</v>
      </c>
      <c r="J1390" s="18" t="s">
        <v>328</v>
      </c>
      <c r="K1390" s="12" t="s">
        <v>129</v>
      </c>
      <c r="L1390" s="12">
        <v>45.099973900000002</v>
      </c>
      <c r="M1390" s="12">
        <v>2.1515213000000002</v>
      </c>
      <c r="N1390" s="11">
        <v>41432.5</v>
      </c>
      <c r="O1390" s="6" t="s">
        <v>10</v>
      </c>
      <c r="P1390" s="29">
        <v>805</v>
      </c>
      <c r="Q1390" s="12">
        <v>99.900499999999994</v>
      </c>
      <c r="R1390" s="15" t="s">
        <v>11</v>
      </c>
      <c r="S1390" s="48" t="s">
        <v>161</v>
      </c>
      <c r="T1390" s="53" t="s">
        <v>161</v>
      </c>
      <c r="U1390" s="12">
        <f t="shared" si="86"/>
        <v>805</v>
      </c>
      <c r="V1390" s="12">
        <f t="shared" si="87"/>
        <v>99.900499999999994</v>
      </c>
      <c r="W1390" s="12">
        <f t="shared" si="88"/>
        <v>8.0660434408626594E-2</v>
      </c>
      <c r="X1390" s="12">
        <f t="shared" si="89"/>
        <v>1.0019929740202062E-4</v>
      </c>
      <c r="Y1390" s="32"/>
      <c r="AA1390" s="12"/>
      <c r="AD1390" s="12" t="s">
        <v>128</v>
      </c>
      <c r="AE1390" s="12" t="s">
        <v>384</v>
      </c>
      <c r="AF1390" s="12" t="s">
        <v>385</v>
      </c>
      <c r="AG1390" s="12" t="s">
        <v>373</v>
      </c>
      <c r="AH1390" s="12" t="s">
        <v>374</v>
      </c>
      <c r="AI1390" s="12" t="s">
        <v>375</v>
      </c>
      <c r="AJ1390" s="12" t="s">
        <v>376</v>
      </c>
      <c r="AK1390" s="12" t="s">
        <v>368</v>
      </c>
      <c r="AL1390" s="12">
        <v>17</v>
      </c>
      <c r="AM1390" s="12" t="s">
        <v>377</v>
      </c>
      <c r="AN1390" s="12" t="s">
        <v>378</v>
      </c>
    </row>
    <row r="1391" spans="1:40" ht="15" customHeight="1" x14ac:dyDescent="0.25">
      <c r="A1391" s="12">
        <v>132770035</v>
      </c>
      <c r="B1391" s="15" t="s">
        <v>580</v>
      </c>
      <c r="C1391" s="12" t="s">
        <v>583</v>
      </c>
      <c r="D1391" s="12" t="s">
        <v>161</v>
      </c>
      <c r="E1391" s="12" t="s">
        <v>51</v>
      </c>
      <c r="F1391" s="10" t="s">
        <v>186</v>
      </c>
      <c r="G1391" s="17" t="s">
        <v>307</v>
      </c>
      <c r="H1391" s="10" t="s">
        <v>24</v>
      </c>
      <c r="K1391" s="12" t="s">
        <v>169</v>
      </c>
      <c r="L1391" s="12">
        <v>45.385823000000002</v>
      </c>
      <c r="M1391" s="12">
        <v>2.4588760000000001</v>
      </c>
      <c r="N1391" s="11">
        <v>41429</v>
      </c>
      <c r="O1391" s="6" t="s">
        <v>150</v>
      </c>
      <c r="P1391" s="31">
        <v>0.6</v>
      </c>
      <c r="Q1391" s="54" t="s">
        <v>161</v>
      </c>
      <c r="R1391" s="15" t="s">
        <v>11</v>
      </c>
      <c r="S1391" s="16" t="s">
        <v>601</v>
      </c>
      <c r="T1391" s="53" t="s">
        <v>161</v>
      </c>
      <c r="U1391" s="12">
        <f t="shared" si="86"/>
        <v>0.6</v>
      </c>
      <c r="V1391" s="12">
        <f t="shared" si="87"/>
        <v>0.3</v>
      </c>
      <c r="W1391" s="12">
        <f t="shared" si="88"/>
        <v>6.666666666666667</v>
      </c>
      <c r="X1391" s="12">
        <f t="shared" si="89"/>
        <v>11.111111111111111</v>
      </c>
      <c r="Y1391" s="12">
        <v>10.36</v>
      </c>
      <c r="AA1391" s="11"/>
      <c r="AB1391" s="31">
        <v>133392</v>
      </c>
      <c r="AC1391" s="12" t="s">
        <v>574</v>
      </c>
      <c r="AD1391" s="12" t="s">
        <v>307</v>
      </c>
      <c r="AE1391" s="12" t="s">
        <v>491</v>
      </c>
      <c r="AF1391" s="12" t="s">
        <v>492</v>
      </c>
      <c r="AG1391" s="12" t="s">
        <v>402</v>
      </c>
      <c r="AH1391" s="12" t="s">
        <v>374</v>
      </c>
      <c r="AI1391" s="12" t="s">
        <v>403</v>
      </c>
      <c r="AJ1391" s="12" t="s">
        <v>376</v>
      </c>
      <c r="AK1391" s="12" t="s">
        <v>368</v>
      </c>
      <c r="AL1391" s="12">
        <v>14</v>
      </c>
      <c r="AM1391" s="12" t="s">
        <v>404</v>
      </c>
      <c r="AN1391" s="12" t="s">
        <v>405</v>
      </c>
    </row>
    <row r="1392" spans="1:40" ht="15" customHeight="1" x14ac:dyDescent="0.25">
      <c r="A1392" s="12">
        <v>132770035</v>
      </c>
      <c r="B1392" s="15" t="s">
        <v>580</v>
      </c>
      <c r="C1392" s="12" t="s">
        <v>583</v>
      </c>
      <c r="D1392" s="12" t="s">
        <v>161</v>
      </c>
      <c r="E1392" s="12" t="s">
        <v>51</v>
      </c>
      <c r="F1392" s="10" t="s">
        <v>186</v>
      </c>
      <c r="G1392" s="17" t="s">
        <v>307</v>
      </c>
      <c r="H1392" s="10" t="s">
        <v>24</v>
      </c>
      <c r="K1392" s="12" t="s">
        <v>169</v>
      </c>
      <c r="L1392" s="12">
        <v>45.385823000000002</v>
      </c>
      <c r="M1392" s="12">
        <v>2.4588760000000001</v>
      </c>
      <c r="N1392" s="11">
        <v>41429</v>
      </c>
      <c r="O1392" s="6" t="s">
        <v>57</v>
      </c>
      <c r="P1392" s="31">
        <v>1</v>
      </c>
      <c r="Q1392" s="54" t="s">
        <v>161</v>
      </c>
      <c r="R1392" s="15" t="s">
        <v>11</v>
      </c>
      <c r="S1392" s="16" t="s">
        <v>601</v>
      </c>
      <c r="T1392" s="53" t="s">
        <v>161</v>
      </c>
      <c r="U1392" s="12">
        <f t="shared" si="86"/>
        <v>1</v>
      </c>
      <c r="V1392" s="12">
        <f t="shared" si="87"/>
        <v>0.5</v>
      </c>
      <c r="W1392" s="12">
        <f t="shared" si="88"/>
        <v>4</v>
      </c>
      <c r="X1392" s="12">
        <f t="shared" si="89"/>
        <v>4</v>
      </c>
      <c r="Y1392" s="12">
        <v>10.36</v>
      </c>
      <c r="AA1392" s="11"/>
      <c r="AB1392" s="31">
        <v>133392</v>
      </c>
      <c r="AC1392" s="12" t="s">
        <v>574</v>
      </c>
      <c r="AD1392" s="12" t="s">
        <v>307</v>
      </c>
      <c r="AE1392" s="12" t="s">
        <v>491</v>
      </c>
      <c r="AF1392" s="12" t="s">
        <v>492</v>
      </c>
      <c r="AG1392" s="12" t="s">
        <v>402</v>
      </c>
      <c r="AH1392" s="12" t="s">
        <v>374</v>
      </c>
      <c r="AI1392" s="12" t="s">
        <v>403</v>
      </c>
      <c r="AJ1392" s="12" t="s">
        <v>376</v>
      </c>
      <c r="AK1392" s="12" t="s">
        <v>368</v>
      </c>
      <c r="AL1392" s="12">
        <v>14</v>
      </c>
      <c r="AM1392" s="12" t="s">
        <v>404</v>
      </c>
      <c r="AN1392" s="12" t="s">
        <v>405</v>
      </c>
    </row>
    <row r="1393" spans="1:40" ht="15" customHeight="1" x14ac:dyDescent="0.25">
      <c r="A1393" s="12">
        <v>132770035</v>
      </c>
      <c r="B1393" s="15" t="s">
        <v>580</v>
      </c>
      <c r="C1393" s="12" t="s">
        <v>583</v>
      </c>
      <c r="D1393" s="12" t="s">
        <v>161</v>
      </c>
      <c r="E1393" s="12" t="s">
        <v>51</v>
      </c>
      <c r="F1393" s="10" t="s">
        <v>186</v>
      </c>
      <c r="G1393" s="17" t="s">
        <v>307</v>
      </c>
      <c r="H1393" s="10" t="s">
        <v>24</v>
      </c>
      <c r="K1393" s="12" t="s">
        <v>169</v>
      </c>
      <c r="L1393" s="12">
        <v>45.385823000000002</v>
      </c>
      <c r="M1393" s="12">
        <v>2.4588760000000001</v>
      </c>
      <c r="N1393" s="11">
        <v>41429</v>
      </c>
      <c r="O1393" s="6" t="s">
        <v>152</v>
      </c>
      <c r="P1393" s="31">
        <v>1</v>
      </c>
      <c r="Q1393" s="54" t="s">
        <v>161</v>
      </c>
      <c r="R1393" s="15" t="s">
        <v>11</v>
      </c>
      <c r="S1393" s="16" t="s">
        <v>601</v>
      </c>
      <c r="T1393" s="53" t="s">
        <v>161</v>
      </c>
      <c r="U1393" s="12">
        <f t="shared" si="86"/>
        <v>1</v>
      </c>
      <c r="V1393" s="12">
        <f t="shared" si="87"/>
        <v>0.5</v>
      </c>
      <c r="W1393" s="12">
        <f t="shared" si="88"/>
        <v>4</v>
      </c>
      <c r="X1393" s="12">
        <f t="shared" si="89"/>
        <v>4</v>
      </c>
      <c r="Y1393" s="12">
        <v>10.36</v>
      </c>
      <c r="AA1393" s="11"/>
      <c r="AB1393" s="31">
        <v>133392</v>
      </c>
      <c r="AC1393" s="12" t="s">
        <v>574</v>
      </c>
      <c r="AD1393" s="12" t="s">
        <v>307</v>
      </c>
      <c r="AE1393" s="12" t="s">
        <v>491</v>
      </c>
      <c r="AF1393" s="12" t="s">
        <v>492</v>
      </c>
      <c r="AG1393" s="12" t="s">
        <v>402</v>
      </c>
      <c r="AH1393" s="12" t="s">
        <v>374</v>
      </c>
      <c r="AI1393" s="12" t="s">
        <v>403</v>
      </c>
      <c r="AJ1393" s="12" t="s">
        <v>376</v>
      </c>
      <c r="AK1393" s="12" t="s">
        <v>368</v>
      </c>
      <c r="AL1393" s="12">
        <v>14</v>
      </c>
      <c r="AM1393" s="12" t="s">
        <v>404</v>
      </c>
      <c r="AN1393" s="12" t="s">
        <v>405</v>
      </c>
    </row>
    <row r="1394" spans="1:40" ht="15" customHeight="1" x14ac:dyDescent="0.25">
      <c r="A1394" s="12">
        <v>132770035</v>
      </c>
      <c r="B1394" s="15" t="s">
        <v>580</v>
      </c>
      <c r="C1394" s="12" t="s">
        <v>583</v>
      </c>
      <c r="D1394" s="12" t="s">
        <v>161</v>
      </c>
      <c r="E1394" s="12" t="s">
        <v>51</v>
      </c>
      <c r="F1394" s="10" t="s">
        <v>186</v>
      </c>
      <c r="G1394" s="17" t="s">
        <v>307</v>
      </c>
      <c r="H1394" s="10" t="s">
        <v>24</v>
      </c>
      <c r="K1394" s="12" t="s">
        <v>169</v>
      </c>
      <c r="L1394" s="12">
        <v>45.385823000000002</v>
      </c>
      <c r="M1394" s="12">
        <v>2.4588760000000001</v>
      </c>
      <c r="N1394" s="11">
        <v>41429</v>
      </c>
      <c r="O1394" s="6" t="s">
        <v>61</v>
      </c>
      <c r="P1394" s="31">
        <v>1.5</v>
      </c>
      <c r="Q1394" s="54" t="s">
        <v>161</v>
      </c>
      <c r="R1394" s="15" t="s">
        <v>11</v>
      </c>
      <c r="S1394" s="16" t="s">
        <v>601</v>
      </c>
      <c r="T1394" s="53" t="s">
        <v>161</v>
      </c>
      <c r="U1394" s="12">
        <f t="shared" si="86"/>
        <v>1.5</v>
      </c>
      <c r="V1394" s="12">
        <f t="shared" si="87"/>
        <v>0.75</v>
      </c>
      <c r="W1394" s="12">
        <f t="shared" si="88"/>
        <v>2.6666666666666665</v>
      </c>
      <c r="X1394" s="12">
        <f t="shared" si="89"/>
        <v>1.7777777777777777</v>
      </c>
      <c r="Y1394" s="12">
        <v>10.36</v>
      </c>
      <c r="AA1394" s="11"/>
      <c r="AB1394" s="31">
        <v>133392</v>
      </c>
      <c r="AC1394" s="12" t="s">
        <v>574</v>
      </c>
      <c r="AD1394" s="12" t="s">
        <v>307</v>
      </c>
      <c r="AE1394" s="12" t="s">
        <v>491</v>
      </c>
      <c r="AF1394" s="12" t="s">
        <v>492</v>
      </c>
      <c r="AG1394" s="12" t="s">
        <v>402</v>
      </c>
      <c r="AH1394" s="12" t="s">
        <v>374</v>
      </c>
      <c r="AI1394" s="12" t="s">
        <v>403</v>
      </c>
      <c r="AJ1394" s="12" t="s">
        <v>376</v>
      </c>
      <c r="AK1394" s="12" t="s">
        <v>368</v>
      </c>
      <c r="AL1394" s="12">
        <v>14</v>
      </c>
      <c r="AM1394" s="12" t="s">
        <v>404</v>
      </c>
      <c r="AN1394" s="12" t="s">
        <v>405</v>
      </c>
    </row>
    <row r="1395" spans="1:40" ht="15" customHeight="1" x14ac:dyDescent="0.25">
      <c r="A1395" s="12">
        <v>132770035</v>
      </c>
      <c r="B1395" s="15" t="s">
        <v>580</v>
      </c>
      <c r="C1395" s="12" t="s">
        <v>583</v>
      </c>
      <c r="D1395" s="12" t="s">
        <v>161</v>
      </c>
      <c r="E1395" s="12" t="s">
        <v>51</v>
      </c>
      <c r="F1395" s="10" t="s">
        <v>186</v>
      </c>
      <c r="G1395" s="17" t="s">
        <v>307</v>
      </c>
      <c r="H1395" s="10" t="s">
        <v>24</v>
      </c>
      <c r="K1395" s="12" t="s">
        <v>169</v>
      </c>
      <c r="L1395" s="12">
        <v>45.385823000000002</v>
      </c>
      <c r="M1395" s="12">
        <v>2.4588760000000001</v>
      </c>
      <c r="N1395" s="11">
        <v>41429</v>
      </c>
      <c r="O1395" s="6" t="s">
        <v>55</v>
      </c>
      <c r="P1395" s="31">
        <v>2</v>
      </c>
      <c r="Q1395" s="54" t="s">
        <v>161</v>
      </c>
      <c r="R1395" s="15" t="s">
        <v>11</v>
      </c>
      <c r="S1395" s="16" t="s">
        <v>601</v>
      </c>
      <c r="T1395" s="53" t="s">
        <v>161</v>
      </c>
      <c r="U1395" s="12">
        <f t="shared" si="86"/>
        <v>2</v>
      </c>
      <c r="V1395" s="12">
        <f t="shared" si="87"/>
        <v>1</v>
      </c>
      <c r="W1395" s="12">
        <f t="shared" si="88"/>
        <v>2</v>
      </c>
      <c r="X1395" s="12">
        <f t="shared" si="89"/>
        <v>1</v>
      </c>
      <c r="Y1395" s="12">
        <v>10.36</v>
      </c>
      <c r="AA1395" s="11"/>
      <c r="AB1395" s="31">
        <v>133392</v>
      </c>
      <c r="AC1395" s="12" t="s">
        <v>574</v>
      </c>
      <c r="AD1395" s="12" t="s">
        <v>307</v>
      </c>
      <c r="AE1395" s="12" t="s">
        <v>491</v>
      </c>
      <c r="AF1395" s="12" t="s">
        <v>492</v>
      </c>
      <c r="AG1395" s="12" t="s">
        <v>402</v>
      </c>
      <c r="AH1395" s="12" t="s">
        <v>374</v>
      </c>
      <c r="AI1395" s="12" t="s">
        <v>403</v>
      </c>
      <c r="AJ1395" s="12" t="s">
        <v>376</v>
      </c>
      <c r="AK1395" s="12" t="s">
        <v>368</v>
      </c>
      <c r="AL1395" s="12">
        <v>14</v>
      </c>
      <c r="AM1395" s="12" t="s">
        <v>404</v>
      </c>
      <c r="AN1395" s="12" t="s">
        <v>405</v>
      </c>
    </row>
    <row r="1396" spans="1:40" ht="15" customHeight="1" x14ac:dyDescent="0.25">
      <c r="A1396" s="12">
        <v>132770035</v>
      </c>
      <c r="B1396" s="15" t="s">
        <v>580</v>
      </c>
      <c r="C1396" s="12" t="s">
        <v>583</v>
      </c>
      <c r="D1396" s="12" t="s">
        <v>161</v>
      </c>
      <c r="E1396" s="12" t="s">
        <v>51</v>
      </c>
      <c r="F1396" s="10" t="s">
        <v>186</v>
      </c>
      <c r="G1396" s="17" t="s">
        <v>307</v>
      </c>
      <c r="H1396" s="10" t="s">
        <v>24</v>
      </c>
      <c r="K1396" s="12" t="s">
        <v>169</v>
      </c>
      <c r="L1396" s="12">
        <v>45.385823000000002</v>
      </c>
      <c r="M1396" s="12">
        <v>2.4588760000000001</v>
      </c>
      <c r="N1396" s="11">
        <v>41429</v>
      </c>
      <c r="O1396" s="6" t="s">
        <v>56</v>
      </c>
      <c r="P1396" s="31">
        <v>2</v>
      </c>
      <c r="Q1396" s="54" t="s">
        <v>161</v>
      </c>
      <c r="R1396" s="15" t="s">
        <v>11</v>
      </c>
      <c r="S1396" s="16" t="s">
        <v>601</v>
      </c>
      <c r="T1396" s="53" t="s">
        <v>161</v>
      </c>
      <c r="U1396" s="12">
        <f t="shared" si="86"/>
        <v>2</v>
      </c>
      <c r="V1396" s="12">
        <f t="shared" si="87"/>
        <v>1</v>
      </c>
      <c r="W1396" s="12">
        <f t="shared" si="88"/>
        <v>2</v>
      </c>
      <c r="X1396" s="12">
        <f t="shared" si="89"/>
        <v>1</v>
      </c>
      <c r="Y1396" s="12">
        <v>10.36</v>
      </c>
      <c r="AA1396" s="11"/>
      <c r="AB1396" s="31">
        <v>133392</v>
      </c>
      <c r="AC1396" s="12" t="s">
        <v>574</v>
      </c>
      <c r="AD1396" s="12" t="s">
        <v>307</v>
      </c>
      <c r="AE1396" s="12" t="s">
        <v>491</v>
      </c>
      <c r="AF1396" s="12" t="s">
        <v>492</v>
      </c>
      <c r="AG1396" s="12" t="s">
        <v>402</v>
      </c>
      <c r="AH1396" s="12" t="s">
        <v>374</v>
      </c>
      <c r="AI1396" s="12" t="s">
        <v>403</v>
      </c>
      <c r="AJ1396" s="12" t="s">
        <v>376</v>
      </c>
      <c r="AK1396" s="12" t="s">
        <v>368</v>
      </c>
      <c r="AL1396" s="12">
        <v>14</v>
      </c>
      <c r="AM1396" s="12" t="s">
        <v>404</v>
      </c>
      <c r="AN1396" s="12" t="s">
        <v>405</v>
      </c>
    </row>
    <row r="1397" spans="1:40" ht="15" customHeight="1" x14ac:dyDescent="0.25">
      <c r="A1397" s="12">
        <v>132770035</v>
      </c>
      <c r="B1397" s="15" t="s">
        <v>580</v>
      </c>
      <c r="C1397" s="12" t="s">
        <v>583</v>
      </c>
      <c r="D1397" s="12" t="s">
        <v>161</v>
      </c>
      <c r="E1397" s="12" t="s">
        <v>51</v>
      </c>
      <c r="F1397" s="10" t="s">
        <v>186</v>
      </c>
      <c r="G1397" s="17" t="s">
        <v>307</v>
      </c>
      <c r="H1397" s="10" t="s">
        <v>24</v>
      </c>
      <c r="K1397" s="12" t="s">
        <v>169</v>
      </c>
      <c r="L1397" s="12">
        <v>45.385823000000002</v>
      </c>
      <c r="M1397" s="12">
        <v>2.4588760000000001</v>
      </c>
      <c r="N1397" s="11">
        <v>41429</v>
      </c>
      <c r="O1397" s="6" t="s">
        <v>153</v>
      </c>
      <c r="P1397" s="31">
        <v>3</v>
      </c>
      <c r="Q1397" s="54" t="s">
        <v>161</v>
      </c>
      <c r="R1397" s="15" t="s">
        <v>11</v>
      </c>
      <c r="S1397" s="16" t="s">
        <v>601</v>
      </c>
      <c r="T1397" s="53" t="s">
        <v>161</v>
      </c>
      <c r="U1397" s="12">
        <f t="shared" si="86"/>
        <v>3</v>
      </c>
      <c r="V1397" s="12">
        <f t="shared" si="87"/>
        <v>1.5</v>
      </c>
      <c r="W1397" s="12">
        <f t="shared" si="88"/>
        <v>1.3333333333333333</v>
      </c>
      <c r="X1397" s="12">
        <f t="shared" si="89"/>
        <v>0.44444444444444442</v>
      </c>
      <c r="Y1397" s="12">
        <v>10.36</v>
      </c>
      <c r="AA1397" s="11"/>
      <c r="AB1397" s="31">
        <v>133392</v>
      </c>
      <c r="AC1397" s="12" t="s">
        <v>574</v>
      </c>
      <c r="AD1397" s="12" t="s">
        <v>307</v>
      </c>
      <c r="AE1397" s="12" t="s">
        <v>491</v>
      </c>
      <c r="AF1397" s="12" t="s">
        <v>492</v>
      </c>
      <c r="AG1397" s="12" t="s">
        <v>402</v>
      </c>
      <c r="AH1397" s="12" t="s">
        <v>374</v>
      </c>
      <c r="AI1397" s="12" t="s">
        <v>403</v>
      </c>
      <c r="AJ1397" s="12" t="s">
        <v>376</v>
      </c>
      <c r="AK1397" s="12" t="s">
        <v>368</v>
      </c>
      <c r="AL1397" s="12">
        <v>14</v>
      </c>
      <c r="AM1397" s="12" t="s">
        <v>404</v>
      </c>
      <c r="AN1397" s="12" t="s">
        <v>405</v>
      </c>
    </row>
    <row r="1398" spans="1:40" ht="15" customHeight="1" x14ac:dyDescent="0.25">
      <c r="A1398" s="12">
        <v>132770035</v>
      </c>
      <c r="B1398" s="15" t="s">
        <v>580</v>
      </c>
      <c r="C1398" s="12" t="s">
        <v>583</v>
      </c>
      <c r="D1398" s="12" t="s">
        <v>161</v>
      </c>
      <c r="E1398" s="12" t="s">
        <v>51</v>
      </c>
      <c r="F1398" s="10" t="s">
        <v>186</v>
      </c>
      <c r="G1398" s="17" t="s">
        <v>307</v>
      </c>
      <c r="H1398" s="10" t="s">
        <v>24</v>
      </c>
      <c r="K1398" s="12" t="s">
        <v>169</v>
      </c>
      <c r="L1398" s="12">
        <v>45.385823000000002</v>
      </c>
      <c r="M1398" s="12">
        <v>2.4588760000000001</v>
      </c>
      <c r="N1398" s="11">
        <v>41429</v>
      </c>
      <c r="O1398" s="6" t="s">
        <v>149</v>
      </c>
      <c r="P1398" s="31">
        <v>3.3</v>
      </c>
      <c r="Q1398" s="54" t="s">
        <v>161</v>
      </c>
      <c r="R1398" s="15" t="s">
        <v>11</v>
      </c>
      <c r="S1398" s="16" t="s">
        <v>601</v>
      </c>
      <c r="T1398" s="53" t="s">
        <v>161</v>
      </c>
      <c r="U1398" s="12">
        <f t="shared" si="86"/>
        <v>3.3</v>
      </c>
      <c r="V1398" s="12">
        <f t="shared" si="87"/>
        <v>1.65</v>
      </c>
      <c r="W1398" s="12">
        <f t="shared" si="88"/>
        <v>1.2121212121212122</v>
      </c>
      <c r="X1398" s="12">
        <f t="shared" si="89"/>
        <v>0.36730945821854916</v>
      </c>
      <c r="Y1398" s="12">
        <v>10.36</v>
      </c>
      <c r="AA1398" s="11"/>
      <c r="AB1398" s="31">
        <v>133392</v>
      </c>
      <c r="AC1398" s="12" t="s">
        <v>574</v>
      </c>
      <c r="AD1398" s="12" t="s">
        <v>307</v>
      </c>
      <c r="AE1398" s="12" t="s">
        <v>491</v>
      </c>
      <c r="AF1398" s="12" t="s">
        <v>492</v>
      </c>
      <c r="AG1398" s="12" t="s">
        <v>402</v>
      </c>
      <c r="AH1398" s="12" t="s">
        <v>374</v>
      </c>
      <c r="AI1398" s="12" t="s">
        <v>403</v>
      </c>
      <c r="AJ1398" s="12" t="s">
        <v>376</v>
      </c>
      <c r="AK1398" s="12" t="s">
        <v>368</v>
      </c>
      <c r="AL1398" s="12">
        <v>14</v>
      </c>
      <c r="AM1398" s="12" t="s">
        <v>404</v>
      </c>
      <c r="AN1398" s="12" t="s">
        <v>405</v>
      </c>
    </row>
    <row r="1399" spans="1:40" ht="15" customHeight="1" x14ac:dyDescent="0.25">
      <c r="A1399" s="12">
        <v>132770035</v>
      </c>
      <c r="B1399" s="15" t="s">
        <v>580</v>
      </c>
      <c r="C1399" s="12" t="s">
        <v>583</v>
      </c>
      <c r="D1399" s="12" t="s">
        <v>161</v>
      </c>
      <c r="E1399" s="12" t="s">
        <v>51</v>
      </c>
      <c r="F1399" s="10" t="s">
        <v>186</v>
      </c>
      <c r="G1399" s="17" t="s">
        <v>307</v>
      </c>
      <c r="H1399" s="10" t="s">
        <v>24</v>
      </c>
      <c r="K1399" s="12" t="s">
        <v>169</v>
      </c>
      <c r="L1399" s="12">
        <v>45.385823000000002</v>
      </c>
      <c r="M1399" s="12">
        <v>2.4588760000000001</v>
      </c>
      <c r="N1399" s="11">
        <v>41429</v>
      </c>
      <c r="O1399" s="6" t="s">
        <v>19</v>
      </c>
      <c r="P1399" s="31">
        <v>3.9</v>
      </c>
      <c r="Q1399" s="12">
        <v>0.9</v>
      </c>
      <c r="R1399" s="15" t="s">
        <v>11</v>
      </c>
      <c r="S1399" s="48" t="s">
        <v>161</v>
      </c>
      <c r="T1399" s="53" t="s">
        <v>161</v>
      </c>
      <c r="U1399" s="12">
        <f t="shared" si="86"/>
        <v>3.9</v>
      </c>
      <c r="V1399" s="12">
        <f t="shared" si="87"/>
        <v>0.9</v>
      </c>
      <c r="W1399" s="12">
        <f t="shared" si="88"/>
        <v>4.814814814814814</v>
      </c>
      <c r="X1399" s="12">
        <f t="shared" si="89"/>
        <v>1.2345679012345678</v>
      </c>
      <c r="Y1399" s="12">
        <v>10.36</v>
      </c>
      <c r="AA1399" s="11"/>
      <c r="AB1399" s="31">
        <v>133392</v>
      </c>
      <c r="AC1399" s="12" t="s">
        <v>574</v>
      </c>
      <c r="AD1399" s="12" t="s">
        <v>307</v>
      </c>
      <c r="AE1399" s="12" t="s">
        <v>491</v>
      </c>
      <c r="AF1399" s="12" t="s">
        <v>492</v>
      </c>
      <c r="AG1399" s="12" t="s">
        <v>402</v>
      </c>
      <c r="AH1399" s="12" t="s">
        <v>374</v>
      </c>
      <c r="AI1399" s="12" t="s">
        <v>403</v>
      </c>
      <c r="AJ1399" s="12" t="s">
        <v>376</v>
      </c>
      <c r="AK1399" s="12" t="s">
        <v>368</v>
      </c>
      <c r="AL1399" s="12">
        <v>14</v>
      </c>
      <c r="AM1399" s="12" t="s">
        <v>404</v>
      </c>
      <c r="AN1399" s="12" t="s">
        <v>405</v>
      </c>
    </row>
    <row r="1400" spans="1:40" ht="15" customHeight="1" x14ac:dyDescent="0.25">
      <c r="A1400" s="12">
        <v>132770035</v>
      </c>
      <c r="B1400" s="15" t="s">
        <v>580</v>
      </c>
      <c r="C1400" s="12" t="s">
        <v>583</v>
      </c>
      <c r="D1400" s="12" t="s">
        <v>161</v>
      </c>
      <c r="E1400" s="12" t="s">
        <v>51</v>
      </c>
      <c r="F1400" s="10" t="s">
        <v>186</v>
      </c>
      <c r="G1400" s="17" t="s">
        <v>307</v>
      </c>
      <c r="H1400" s="10" t="s">
        <v>24</v>
      </c>
      <c r="K1400" s="12" t="s">
        <v>169</v>
      </c>
      <c r="L1400" s="12">
        <v>45.385823000000002</v>
      </c>
      <c r="M1400" s="12">
        <v>2.4588760000000001</v>
      </c>
      <c r="N1400" s="11">
        <v>41429</v>
      </c>
      <c r="O1400" s="6" t="s">
        <v>12</v>
      </c>
      <c r="P1400" s="31">
        <v>4</v>
      </c>
      <c r="Q1400" s="54" t="s">
        <v>161</v>
      </c>
      <c r="R1400" s="15" t="s">
        <v>11</v>
      </c>
      <c r="S1400" s="16" t="s">
        <v>601</v>
      </c>
      <c r="T1400" s="53" t="s">
        <v>161</v>
      </c>
      <c r="U1400" s="12">
        <f t="shared" si="86"/>
        <v>4</v>
      </c>
      <c r="V1400" s="12">
        <f t="shared" si="87"/>
        <v>2</v>
      </c>
      <c r="W1400" s="12">
        <f t="shared" si="88"/>
        <v>1</v>
      </c>
      <c r="X1400" s="12">
        <f t="shared" si="89"/>
        <v>0.25</v>
      </c>
      <c r="Y1400" s="12">
        <v>10.36</v>
      </c>
      <c r="AA1400" s="11"/>
      <c r="AB1400" s="31">
        <v>133392</v>
      </c>
      <c r="AC1400" s="12" t="s">
        <v>574</v>
      </c>
      <c r="AD1400" s="12" t="s">
        <v>307</v>
      </c>
      <c r="AE1400" s="12" t="s">
        <v>491</v>
      </c>
      <c r="AF1400" s="12" t="s">
        <v>492</v>
      </c>
      <c r="AG1400" s="12" t="s">
        <v>402</v>
      </c>
      <c r="AH1400" s="12" t="s">
        <v>374</v>
      </c>
      <c r="AI1400" s="12" t="s">
        <v>403</v>
      </c>
      <c r="AJ1400" s="12" t="s">
        <v>376</v>
      </c>
      <c r="AK1400" s="12" t="s">
        <v>368</v>
      </c>
      <c r="AL1400" s="12">
        <v>14</v>
      </c>
      <c r="AM1400" s="12" t="s">
        <v>404</v>
      </c>
      <c r="AN1400" s="12" t="s">
        <v>405</v>
      </c>
    </row>
    <row r="1401" spans="1:40" ht="15" customHeight="1" x14ac:dyDescent="0.25">
      <c r="A1401" s="12">
        <v>132770035</v>
      </c>
      <c r="B1401" s="15" t="s">
        <v>580</v>
      </c>
      <c r="C1401" s="12" t="s">
        <v>583</v>
      </c>
      <c r="D1401" s="12" t="s">
        <v>161</v>
      </c>
      <c r="E1401" s="12" t="s">
        <v>51</v>
      </c>
      <c r="F1401" s="10" t="s">
        <v>186</v>
      </c>
      <c r="G1401" s="17" t="s">
        <v>307</v>
      </c>
      <c r="H1401" s="10" t="s">
        <v>24</v>
      </c>
      <c r="K1401" s="12" t="s">
        <v>169</v>
      </c>
      <c r="L1401" s="12">
        <v>45.385823000000002</v>
      </c>
      <c r="M1401" s="12">
        <v>2.4588760000000001</v>
      </c>
      <c r="N1401" s="11">
        <v>41429</v>
      </c>
      <c r="O1401" s="6" t="s">
        <v>156</v>
      </c>
      <c r="P1401" s="31">
        <v>4</v>
      </c>
      <c r="Q1401" s="54" t="s">
        <v>161</v>
      </c>
      <c r="R1401" s="15" t="s">
        <v>11</v>
      </c>
      <c r="S1401" s="16" t="s">
        <v>601</v>
      </c>
      <c r="T1401" s="53" t="s">
        <v>161</v>
      </c>
      <c r="U1401" s="12">
        <f t="shared" si="86"/>
        <v>4</v>
      </c>
      <c r="V1401" s="12">
        <f t="shared" si="87"/>
        <v>2</v>
      </c>
      <c r="W1401" s="12">
        <f t="shared" si="88"/>
        <v>1</v>
      </c>
      <c r="X1401" s="12">
        <f t="shared" si="89"/>
        <v>0.25</v>
      </c>
      <c r="Y1401" s="12">
        <v>10.36</v>
      </c>
      <c r="AA1401" s="11"/>
      <c r="AB1401" s="31">
        <v>133392</v>
      </c>
      <c r="AC1401" s="12" t="s">
        <v>574</v>
      </c>
      <c r="AD1401" s="12" t="s">
        <v>307</v>
      </c>
      <c r="AE1401" s="12" t="s">
        <v>491</v>
      </c>
      <c r="AF1401" s="12" t="s">
        <v>492</v>
      </c>
      <c r="AG1401" s="12" t="s">
        <v>402</v>
      </c>
      <c r="AH1401" s="12" t="s">
        <v>374</v>
      </c>
      <c r="AI1401" s="12" t="s">
        <v>403</v>
      </c>
      <c r="AJ1401" s="12" t="s">
        <v>376</v>
      </c>
      <c r="AK1401" s="12" t="s">
        <v>368</v>
      </c>
      <c r="AL1401" s="12">
        <v>14</v>
      </c>
      <c r="AM1401" s="12" t="s">
        <v>404</v>
      </c>
      <c r="AN1401" s="12" t="s">
        <v>405</v>
      </c>
    </row>
    <row r="1402" spans="1:40" ht="15" customHeight="1" x14ac:dyDescent="0.25">
      <c r="A1402" s="12">
        <v>132770035</v>
      </c>
      <c r="B1402" s="15" t="s">
        <v>580</v>
      </c>
      <c r="C1402" s="12" t="s">
        <v>583</v>
      </c>
      <c r="D1402" s="12" t="s">
        <v>161</v>
      </c>
      <c r="E1402" s="12" t="s">
        <v>51</v>
      </c>
      <c r="F1402" s="10" t="s">
        <v>186</v>
      </c>
      <c r="G1402" s="17" t="s">
        <v>307</v>
      </c>
      <c r="H1402" s="10" t="s">
        <v>24</v>
      </c>
      <c r="K1402" s="12" t="s">
        <v>169</v>
      </c>
      <c r="L1402" s="12">
        <v>45.385823000000002</v>
      </c>
      <c r="M1402" s="12">
        <v>2.4588760000000001</v>
      </c>
      <c r="N1402" s="11">
        <v>41429</v>
      </c>
      <c r="O1402" s="6" t="s">
        <v>21</v>
      </c>
      <c r="P1402" s="31">
        <v>4</v>
      </c>
      <c r="Q1402" s="54" t="s">
        <v>161</v>
      </c>
      <c r="R1402" s="15" t="s">
        <v>11</v>
      </c>
      <c r="S1402" s="16" t="s">
        <v>601</v>
      </c>
      <c r="T1402" s="53" t="s">
        <v>161</v>
      </c>
      <c r="U1402" s="12">
        <f t="shared" si="86"/>
        <v>4</v>
      </c>
      <c r="V1402" s="12">
        <f t="shared" si="87"/>
        <v>2</v>
      </c>
      <c r="W1402" s="12">
        <f t="shared" si="88"/>
        <v>1</v>
      </c>
      <c r="X1402" s="12">
        <f t="shared" si="89"/>
        <v>0.25</v>
      </c>
      <c r="Y1402" s="12">
        <v>10.36</v>
      </c>
      <c r="AA1402" s="11"/>
      <c r="AB1402" s="31">
        <v>133392</v>
      </c>
      <c r="AC1402" s="12" t="s">
        <v>574</v>
      </c>
      <c r="AD1402" s="12" t="s">
        <v>307</v>
      </c>
      <c r="AE1402" s="12" t="s">
        <v>491</v>
      </c>
      <c r="AF1402" s="12" t="s">
        <v>492</v>
      </c>
      <c r="AG1402" s="12" t="s">
        <v>402</v>
      </c>
      <c r="AH1402" s="12" t="s">
        <v>374</v>
      </c>
      <c r="AI1402" s="12" t="s">
        <v>403</v>
      </c>
      <c r="AJ1402" s="12" t="s">
        <v>376</v>
      </c>
      <c r="AK1402" s="12" t="s">
        <v>368</v>
      </c>
      <c r="AL1402" s="12">
        <v>14</v>
      </c>
      <c r="AM1402" s="12" t="s">
        <v>404</v>
      </c>
      <c r="AN1402" s="12" t="s">
        <v>405</v>
      </c>
    </row>
    <row r="1403" spans="1:40" ht="15" customHeight="1" x14ac:dyDescent="0.25">
      <c r="A1403" s="12">
        <v>132770035</v>
      </c>
      <c r="B1403" s="15" t="s">
        <v>580</v>
      </c>
      <c r="C1403" s="12" t="s">
        <v>583</v>
      </c>
      <c r="D1403" s="12" t="s">
        <v>161</v>
      </c>
      <c r="E1403" s="12" t="s">
        <v>51</v>
      </c>
      <c r="F1403" s="10" t="s">
        <v>186</v>
      </c>
      <c r="G1403" s="17" t="s">
        <v>307</v>
      </c>
      <c r="H1403" s="10" t="s">
        <v>24</v>
      </c>
      <c r="K1403" s="12" t="s">
        <v>169</v>
      </c>
      <c r="L1403" s="12">
        <v>45.385823000000002</v>
      </c>
      <c r="M1403" s="12">
        <v>2.4588760000000001</v>
      </c>
      <c r="N1403" s="11">
        <v>41429</v>
      </c>
      <c r="O1403" s="6" t="s">
        <v>15</v>
      </c>
      <c r="P1403" s="31">
        <v>5.9</v>
      </c>
      <c r="Q1403" s="12">
        <v>2.2000000000000002</v>
      </c>
      <c r="R1403" s="15" t="s">
        <v>11</v>
      </c>
      <c r="S1403" s="48" t="s">
        <v>161</v>
      </c>
      <c r="T1403" s="53" t="s">
        <v>161</v>
      </c>
      <c r="U1403" s="12">
        <f t="shared" si="86"/>
        <v>5.9</v>
      </c>
      <c r="V1403" s="12">
        <f t="shared" si="87"/>
        <v>2.2000000000000002</v>
      </c>
      <c r="W1403" s="12">
        <f t="shared" si="88"/>
        <v>1.2190082644628097</v>
      </c>
      <c r="X1403" s="12">
        <f t="shared" si="89"/>
        <v>0.20661157024793386</v>
      </c>
      <c r="Y1403" s="12">
        <v>10.36</v>
      </c>
      <c r="AA1403" s="11"/>
      <c r="AB1403" s="31">
        <v>133392</v>
      </c>
      <c r="AC1403" s="12" t="s">
        <v>574</v>
      </c>
      <c r="AD1403" s="12" t="s">
        <v>307</v>
      </c>
      <c r="AE1403" s="12" t="s">
        <v>491</v>
      </c>
      <c r="AF1403" s="12" t="s">
        <v>492</v>
      </c>
      <c r="AG1403" s="12" t="s">
        <v>402</v>
      </c>
      <c r="AH1403" s="12" t="s">
        <v>374</v>
      </c>
      <c r="AI1403" s="12" t="s">
        <v>403</v>
      </c>
      <c r="AJ1403" s="12" t="s">
        <v>376</v>
      </c>
      <c r="AK1403" s="12" t="s">
        <v>368</v>
      </c>
      <c r="AL1403" s="12">
        <v>14</v>
      </c>
      <c r="AM1403" s="12" t="s">
        <v>404</v>
      </c>
      <c r="AN1403" s="12" t="s">
        <v>405</v>
      </c>
    </row>
    <row r="1404" spans="1:40" ht="15" customHeight="1" x14ac:dyDescent="0.25">
      <c r="A1404" s="12">
        <v>132770035</v>
      </c>
      <c r="B1404" s="15" t="s">
        <v>580</v>
      </c>
      <c r="C1404" s="12" t="s">
        <v>583</v>
      </c>
      <c r="D1404" s="12" t="s">
        <v>161</v>
      </c>
      <c r="E1404" s="12" t="s">
        <v>51</v>
      </c>
      <c r="F1404" s="10" t="s">
        <v>186</v>
      </c>
      <c r="G1404" s="17" t="s">
        <v>307</v>
      </c>
      <c r="H1404" s="10" t="s">
        <v>24</v>
      </c>
      <c r="K1404" s="12" t="s">
        <v>169</v>
      </c>
      <c r="L1404" s="12">
        <v>45.385823000000002</v>
      </c>
      <c r="M1404" s="12">
        <v>2.4588760000000001</v>
      </c>
      <c r="N1404" s="11">
        <v>41429</v>
      </c>
      <c r="O1404" s="6" t="s">
        <v>159</v>
      </c>
      <c r="P1404" s="31">
        <v>6.5</v>
      </c>
      <c r="Q1404" s="12">
        <v>2.2000000000000002</v>
      </c>
      <c r="R1404" s="15" t="s">
        <v>11</v>
      </c>
      <c r="S1404" s="48" t="s">
        <v>161</v>
      </c>
      <c r="T1404" s="53" t="s">
        <v>161</v>
      </c>
      <c r="U1404" s="12">
        <f t="shared" si="86"/>
        <v>6.5</v>
      </c>
      <c r="V1404" s="12">
        <f t="shared" si="87"/>
        <v>2.2000000000000002</v>
      </c>
      <c r="W1404" s="12">
        <f t="shared" si="88"/>
        <v>1.3429752066115701</v>
      </c>
      <c r="X1404" s="12">
        <f t="shared" si="89"/>
        <v>0.20661157024793386</v>
      </c>
      <c r="Y1404" s="12">
        <v>10.36</v>
      </c>
      <c r="AA1404" s="11"/>
      <c r="AB1404" s="31">
        <v>133392</v>
      </c>
      <c r="AC1404" s="12" t="s">
        <v>574</v>
      </c>
      <c r="AD1404" s="12" t="s">
        <v>307</v>
      </c>
      <c r="AE1404" s="12" t="s">
        <v>491</v>
      </c>
      <c r="AF1404" s="12" t="s">
        <v>492</v>
      </c>
      <c r="AG1404" s="12" t="s">
        <v>402</v>
      </c>
      <c r="AH1404" s="12" t="s">
        <v>374</v>
      </c>
      <c r="AI1404" s="12" t="s">
        <v>403</v>
      </c>
      <c r="AJ1404" s="12" t="s">
        <v>376</v>
      </c>
      <c r="AK1404" s="12" t="s">
        <v>368</v>
      </c>
      <c r="AL1404" s="12">
        <v>14</v>
      </c>
      <c r="AM1404" s="12" t="s">
        <v>404</v>
      </c>
      <c r="AN1404" s="12" t="s">
        <v>405</v>
      </c>
    </row>
    <row r="1405" spans="1:40" ht="15" customHeight="1" x14ac:dyDescent="0.25">
      <c r="A1405" s="12">
        <v>132770035</v>
      </c>
      <c r="B1405" s="15" t="s">
        <v>580</v>
      </c>
      <c r="C1405" s="12" t="s">
        <v>583</v>
      </c>
      <c r="D1405" s="12" t="s">
        <v>161</v>
      </c>
      <c r="E1405" s="12" t="s">
        <v>51</v>
      </c>
      <c r="F1405" s="10" t="s">
        <v>186</v>
      </c>
      <c r="G1405" s="17" t="s">
        <v>307</v>
      </c>
      <c r="H1405" s="10" t="s">
        <v>24</v>
      </c>
      <c r="K1405" s="12" t="s">
        <v>169</v>
      </c>
      <c r="L1405" s="12">
        <v>45.385823000000002</v>
      </c>
      <c r="M1405" s="12">
        <v>2.4588760000000001</v>
      </c>
      <c r="N1405" s="11">
        <v>41429</v>
      </c>
      <c r="O1405" s="6" t="s">
        <v>151</v>
      </c>
      <c r="P1405" s="31">
        <v>7</v>
      </c>
      <c r="Q1405" s="54" t="s">
        <v>161</v>
      </c>
      <c r="R1405" s="15" t="s">
        <v>11</v>
      </c>
      <c r="S1405" s="16" t="s">
        <v>601</v>
      </c>
      <c r="T1405" s="53" t="s">
        <v>161</v>
      </c>
      <c r="U1405" s="12">
        <f t="shared" si="86"/>
        <v>7</v>
      </c>
      <c r="V1405" s="12">
        <f t="shared" si="87"/>
        <v>3.5</v>
      </c>
      <c r="W1405" s="12">
        <f t="shared" si="88"/>
        <v>0.5714285714285714</v>
      </c>
      <c r="X1405" s="12">
        <f t="shared" si="89"/>
        <v>8.1632653061224483E-2</v>
      </c>
      <c r="Y1405" s="12">
        <v>10.36</v>
      </c>
      <c r="AA1405" s="11"/>
      <c r="AB1405" s="31">
        <v>133392</v>
      </c>
      <c r="AC1405" s="12" t="s">
        <v>574</v>
      </c>
      <c r="AD1405" s="12" t="s">
        <v>307</v>
      </c>
      <c r="AE1405" s="12" t="s">
        <v>491</v>
      </c>
      <c r="AF1405" s="12" t="s">
        <v>492</v>
      </c>
      <c r="AG1405" s="12" t="s">
        <v>402</v>
      </c>
      <c r="AH1405" s="12" t="s">
        <v>374</v>
      </c>
      <c r="AI1405" s="12" t="s">
        <v>403</v>
      </c>
      <c r="AJ1405" s="12" t="s">
        <v>376</v>
      </c>
      <c r="AK1405" s="12" t="s">
        <v>368</v>
      </c>
      <c r="AL1405" s="12">
        <v>14</v>
      </c>
      <c r="AM1405" s="12" t="s">
        <v>404</v>
      </c>
      <c r="AN1405" s="12" t="s">
        <v>405</v>
      </c>
    </row>
    <row r="1406" spans="1:40" ht="15" customHeight="1" x14ac:dyDescent="0.25">
      <c r="A1406" s="12">
        <v>132770035</v>
      </c>
      <c r="B1406" s="15" t="s">
        <v>580</v>
      </c>
      <c r="C1406" s="12" t="s">
        <v>583</v>
      </c>
      <c r="D1406" s="12" t="s">
        <v>161</v>
      </c>
      <c r="E1406" s="12" t="s">
        <v>51</v>
      </c>
      <c r="F1406" s="10" t="s">
        <v>186</v>
      </c>
      <c r="G1406" s="17" t="s">
        <v>307</v>
      </c>
      <c r="H1406" s="10" t="s">
        <v>24</v>
      </c>
      <c r="K1406" s="12" t="s">
        <v>169</v>
      </c>
      <c r="L1406" s="12">
        <v>45.385823000000002</v>
      </c>
      <c r="M1406" s="12">
        <v>2.4588760000000001</v>
      </c>
      <c r="N1406" s="11">
        <v>41429</v>
      </c>
      <c r="O1406" s="6" t="s">
        <v>155</v>
      </c>
      <c r="P1406" s="31">
        <v>10</v>
      </c>
      <c r="Q1406" s="54" t="s">
        <v>161</v>
      </c>
      <c r="R1406" s="15" t="s">
        <v>11</v>
      </c>
      <c r="S1406" s="16" t="s">
        <v>601</v>
      </c>
      <c r="T1406" s="53" t="s">
        <v>161</v>
      </c>
      <c r="U1406" s="12">
        <f t="shared" si="86"/>
        <v>10</v>
      </c>
      <c r="V1406" s="12">
        <f t="shared" si="87"/>
        <v>5</v>
      </c>
      <c r="W1406" s="12">
        <f t="shared" si="88"/>
        <v>0.4</v>
      </c>
      <c r="X1406" s="12">
        <f t="shared" si="89"/>
        <v>0.04</v>
      </c>
      <c r="Y1406" s="12">
        <v>10.36</v>
      </c>
      <c r="AA1406" s="11"/>
      <c r="AB1406" s="31">
        <v>133392</v>
      </c>
      <c r="AC1406" s="12" t="s">
        <v>574</v>
      </c>
      <c r="AD1406" s="12" t="s">
        <v>307</v>
      </c>
      <c r="AE1406" s="12" t="s">
        <v>491</v>
      </c>
      <c r="AF1406" s="12" t="s">
        <v>492</v>
      </c>
      <c r="AG1406" s="12" t="s">
        <v>402</v>
      </c>
      <c r="AH1406" s="12" t="s">
        <v>374</v>
      </c>
      <c r="AI1406" s="12" t="s">
        <v>403</v>
      </c>
      <c r="AJ1406" s="12" t="s">
        <v>376</v>
      </c>
      <c r="AK1406" s="12" t="s">
        <v>368</v>
      </c>
      <c r="AL1406" s="12">
        <v>14</v>
      </c>
      <c r="AM1406" s="12" t="s">
        <v>404</v>
      </c>
      <c r="AN1406" s="12" t="s">
        <v>405</v>
      </c>
    </row>
    <row r="1407" spans="1:40" ht="15" customHeight="1" x14ac:dyDescent="0.25">
      <c r="A1407" s="12">
        <v>132770035</v>
      </c>
      <c r="B1407" s="15" t="s">
        <v>580</v>
      </c>
      <c r="C1407" s="12" t="s">
        <v>583</v>
      </c>
      <c r="D1407" s="12" t="s">
        <v>161</v>
      </c>
      <c r="E1407" s="12" t="s">
        <v>51</v>
      </c>
      <c r="F1407" s="10" t="s">
        <v>186</v>
      </c>
      <c r="G1407" s="17" t="s">
        <v>307</v>
      </c>
      <c r="H1407" s="10" t="s">
        <v>24</v>
      </c>
      <c r="K1407" s="12" t="s">
        <v>169</v>
      </c>
      <c r="L1407" s="12">
        <v>45.385823000000002</v>
      </c>
      <c r="M1407" s="12">
        <v>2.4588760000000001</v>
      </c>
      <c r="N1407" s="11">
        <v>41429</v>
      </c>
      <c r="O1407" s="6" t="s">
        <v>157</v>
      </c>
      <c r="P1407" s="31">
        <v>11</v>
      </c>
      <c r="Q1407" s="54" t="s">
        <v>161</v>
      </c>
      <c r="R1407" s="15" t="s">
        <v>11</v>
      </c>
      <c r="S1407" s="16" t="s">
        <v>601</v>
      </c>
      <c r="T1407" s="53" t="s">
        <v>161</v>
      </c>
      <c r="U1407" s="12">
        <f t="shared" si="86"/>
        <v>11</v>
      </c>
      <c r="V1407" s="12">
        <f t="shared" si="87"/>
        <v>5.5</v>
      </c>
      <c r="W1407" s="12">
        <f t="shared" si="88"/>
        <v>0.36363636363636365</v>
      </c>
      <c r="X1407" s="12">
        <f t="shared" si="89"/>
        <v>3.3057851239669422E-2</v>
      </c>
      <c r="Y1407" s="12">
        <v>10.36</v>
      </c>
      <c r="AA1407" s="11"/>
      <c r="AB1407" s="31">
        <v>133392</v>
      </c>
      <c r="AC1407" s="12" t="s">
        <v>574</v>
      </c>
      <c r="AD1407" s="12" t="s">
        <v>307</v>
      </c>
      <c r="AE1407" s="12" t="s">
        <v>491</v>
      </c>
      <c r="AF1407" s="12" t="s">
        <v>492</v>
      </c>
      <c r="AG1407" s="12" t="s">
        <v>402</v>
      </c>
      <c r="AH1407" s="12" t="s">
        <v>374</v>
      </c>
      <c r="AI1407" s="12" t="s">
        <v>403</v>
      </c>
      <c r="AJ1407" s="12" t="s">
        <v>376</v>
      </c>
      <c r="AK1407" s="12" t="s">
        <v>368</v>
      </c>
      <c r="AL1407" s="12">
        <v>14</v>
      </c>
      <c r="AM1407" s="12" t="s">
        <v>404</v>
      </c>
      <c r="AN1407" s="12" t="s">
        <v>405</v>
      </c>
    </row>
    <row r="1408" spans="1:40" ht="15" customHeight="1" x14ac:dyDescent="0.25">
      <c r="A1408" s="12">
        <v>132770035</v>
      </c>
      <c r="B1408" s="15" t="s">
        <v>580</v>
      </c>
      <c r="C1408" s="12" t="s">
        <v>583</v>
      </c>
      <c r="D1408" s="12" t="s">
        <v>161</v>
      </c>
      <c r="E1408" s="12" t="s">
        <v>51</v>
      </c>
      <c r="F1408" s="10" t="s">
        <v>186</v>
      </c>
      <c r="G1408" s="17" t="s">
        <v>307</v>
      </c>
      <c r="H1408" s="10" t="s">
        <v>24</v>
      </c>
      <c r="K1408" s="12" t="s">
        <v>169</v>
      </c>
      <c r="L1408" s="12">
        <v>45.385823000000002</v>
      </c>
      <c r="M1408" s="12">
        <v>2.4588760000000001</v>
      </c>
      <c r="N1408" s="11">
        <v>41429</v>
      </c>
      <c r="O1408" s="6" t="s">
        <v>154</v>
      </c>
      <c r="P1408" s="31">
        <v>15</v>
      </c>
      <c r="Q1408" s="54" t="s">
        <v>161</v>
      </c>
      <c r="R1408" s="15" t="s">
        <v>11</v>
      </c>
      <c r="S1408" s="16" t="s">
        <v>601</v>
      </c>
      <c r="T1408" s="53" t="s">
        <v>161</v>
      </c>
      <c r="U1408" s="12">
        <f t="shared" si="86"/>
        <v>15</v>
      </c>
      <c r="V1408" s="12">
        <f t="shared" si="87"/>
        <v>7.5</v>
      </c>
      <c r="W1408" s="12">
        <f t="shared" si="88"/>
        <v>0.26666666666666666</v>
      </c>
      <c r="X1408" s="12">
        <f t="shared" si="89"/>
        <v>1.7777777777777778E-2</v>
      </c>
      <c r="Y1408" s="12">
        <v>10.36</v>
      </c>
      <c r="AA1408" s="11"/>
      <c r="AB1408" s="31">
        <v>133392</v>
      </c>
      <c r="AC1408" s="12" t="s">
        <v>574</v>
      </c>
      <c r="AD1408" s="12" t="s">
        <v>307</v>
      </c>
      <c r="AE1408" s="12" t="s">
        <v>491</v>
      </c>
      <c r="AF1408" s="12" t="s">
        <v>492</v>
      </c>
      <c r="AG1408" s="12" t="s">
        <v>402</v>
      </c>
      <c r="AH1408" s="12" t="s">
        <v>374</v>
      </c>
      <c r="AI1408" s="12" t="s">
        <v>403</v>
      </c>
      <c r="AJ1408" s="12" t="s">
        <v>376</v>
      </c>
      <c r="AK1408" s="12" t="s">
        <v>368</v>
      </c>
      <c r="AL1408" s="12">
        <v>14</v>
      </c>
      <c r="AM1408" s="12" t="s">
        <v>404</v>
      </c>
      <c r="AN1408" s="12" t="s">
        <v>405</v>
      </c>
    </row>
    <row r="1409" spans="1:40" ht="15" customHeight="1" x14ac:dyDescent="0.25">
      <c r="A1409" s="12">
        <v>132770035</v>
      </c>
      <c r="B1409" s="15" t="s">
        <v>580</v>
      </c>
      <c r="C1409" s="12" t="s">
        <v>583</v>
      </c>
      <c r="D1409" s="12" t="s">
        <v>161</v>
      </c>
      <c r="E1409" s="12" t="s">
        <v>51</v>
      </c>
      <c r="F1409" s="10" t="s">
        <v>186</v>
      </c>
      <c r="G1409" s="17" t="s">
        <v>307</v>
      </c>
      <c r="H1409" s="10" t="s">
        <v>24</v>
      </c>
      <c r="K1409" s="12" t="s">
        <v>169</v>
      </c>
      <c r="L1409" s="12">
        <v>45.385823000000002</v>
      </c>
      <c r="M1409" s="12">
        <v>2.4588760000000001</v>
      </c>
      <c r="N1409" s="11">
        <v>41429</v>
      </c>
      <c r="O1409" s="6" t="s">
        <v>18</v>
      </c>
      <c r="P1409" s="31">
        <v>15</v>
      </c>
      <c r="Q1409" s="54" t="s">
        <v>161</v>
      </c>
      <c r="R1409" s="15" t="s">
        <v>11</v>
      </c>
      <c r="S1409" s="16" t="s">
        <v>601</v>
      </c>
      <c r="T1409" s="53" t="s">
        <v>161</v>
      </c>
      <c r="U1409" s="12">
        <f t="shared" si="86"/>
        <v>15</v>
      </c>
      <c r="V1409" s="12">
        <f t="shared" si="87"/>
        <v>7.5</v>
      </c>
      <c r="W1409" s="12">
        <f t="shared" si="88"/>
        <v>0.26666666666666666</v>
      </c>
      <c r="X1409" s="12">
        <f t="shared" si="89"/>
        <v>1.7777777777777778E-2</v>
      </c>
      <c r="Y1409" s="12">
        <v>10.36</v>
      </c>
      <c r="AA1409" s="11"/>
      <c r="AB1409" s="31">
        <v>133392</v>
      </c>
      <c r="AC1409" s="12" t="s">
        <v>574</v>
      </c>
      <c r="AD1409" s="12" t="s">
        <v>307</v>
      </c>
      <c r="AE1409" s="12" t="s">
        <v>491</v>
      </c>
      <c r="AF1409" s="12" t="s">
        <v>492</v>
      </c>
      <c r="AG1409" s="12" t="s">
        <v>402</v>
      </c>
      <c r="AH1409" s="12" t="s">
        <v>374</v>
      </c>
      <c r="AI1409" s="12" t="s">
        <v>403</v>
      </c>
      <c r="AJ1409" s="12" t="s">
        <v>376</v>
      </c>
      <c r="AK1409" s="12" t="s">
        <v>368</v>
      </c>
      <c r="AL1409" s="12">
        <v>14</v>
      </c>
      <c r="AM1409" s="12" t="s">
        <v>404</v>
      </c>
      <c r="AN1409" s="12" t="s">
        <v>405</v>
      </c>
    </row>
    <row r="1410" spans="1:40" ht="15" customHeight="1" x14ac:dyDescent="0.25">
      <c r="A1410" s="12">
        <v>132770035</v>
      </c>
      <c r="B1410" s="15" t="s">
        <v>580</v>
      </c>
      <c r="C1410" s="12" t="s">
        <v>583</v>
      </c>
      <c r="D1410" s="12" t="s">
        <v>161</v>
      </c>
      <c r="E1410" s="12" t="s">
        <v>51</v>
      </c>
      <c r="F1410" s="10" t="s">
        <v>186</v>
      </c>
      <c r="G1410" s="17" t="s">
        <v>307</v>
      </c>
      <c r="H1410" s="10" t="s">
        <v>24</v>
      </c>
      <c r="K1410" s="12" t="s">
        <v>169</v>
      </c>
      <c r="L1410" s="12">
        <v>45.385823000000002</v>
      </c>
      <c r="M1410" s="12">
        <v>2.4588760000000001</v>
      </c>
      <c r="N1410" s="11">
        <v>41429</v>
      </c>
      <c r="O1410" s="6" t="s">
        <v>20</v>
      </c>
      <c r="P1410" s="31">
        <v>18</v>
      </c>
      <c r="Q1410" s="54" t="s">
        <v>161</v>
      </c>
      <c r="R1410" s="15" t="s">
        <v>11</v>
      </c>
      <c r="S1410" s="16" t="s">
        <v>601</v>
      </c>
      <c r="T1410" s="53" t="s">
        <v>161</v>
      </c>
      <c r="U1410" s="12">
        <f t="shared" ref="U1410:U1473" si="90">IF(Q1410="",P1410,P1410)</f>
        <v>18</v>
      </c>
      <c r="V1410" s="12">
        <f t="shared" ref="V1410:V1473" si="91">IF(Q1410="",P1410/2,Q1410)</f>
        <v>9</v>
      </c>
      <c r="W1410" s="12">
        <f t="shared" si="88"/>
        <v>0.22222222222222221</v>
      </c>
      <c r="X1410" s="12">
        <f t="shared" si="89"/>
        <v>1.2345679012345678E-2</v>
      </c>
      <c r="Y1410" s="12">
        <v>10.36</v>
      </c>
      <c r="AA1410" s="11"/>
      <c r="AB1410" s="31">
        <v>133392</v>
      </c>
      <c r="AC1410" s="12" t="s">
        <v>574</v>
      </c>
      <c r="AD1410" s="12" t="s">
        <v>307</v>
      </c>
      <c r="AE1410" s="12" t="s">
        <v>491</v>
      </c>
      <c r="AF1410" s="12" t="s">
        <v>492</v>
      </c>
      <c r="AG1410" s="12" t="s">
        <v>402</v>
      </c>
      <c r="AH1410" s="12" t="s">
        <v>374</v>
      </c>
      <c r="AI1410" s="12" t="s">
        <v>403</v>
      </c>
      <c r="AJ1410" s="12" t="s">
        <v>376</v>
      </c>
      <c r="AK1410" s="12" t="s">
        <v>368</v>
      </c>
      <c r="AL1410" s="12">
        <v>14</v>
      </c>
      <c r="AM1410" s="12" t="s">
        <v>404</v>
      </c>
      <c r="AN1410" s="12" t="s">
        <v>405</v>
      </c>
    </row>
    <row r="1411" spans="1:40" ht="15" customHeight="1" x14ac:dyDescent="0.25">
      <c r="A1411" s="12">
        <v>132770035</v>
      </c>
      <c r="B1411" s="15" t="s">
        <v>580</v>
      </c>
      <c r="C1411" s="12" t="s">
        <v>583</v>
      </c>
      <c r="D1411" s="12" t="s">
        <v>161</v>
      </c>
      <c r="E1411" s="12" t="s">
        <v>51</v>
      </c>
      <c r="F1411" s="10" t="s">
        <v>186</v>
      </c>
      <c r="G1411" s="17" t="s">
        <v>307</v>
      </c>
      <c r="H1411" s="10" t="s">
        <v>24</v>
      </c>
      <c r="K1411" s="12" t="s">
        <v>169</v>
      </c>
      <c r="L1411" s="12">
        <v>45.385823000000002</v>
      </c>
      <c r="M1411" s="12">
        <v>2.4588760000000001</v>
      </c>
      <c r="N1411" s="11">
        <v>41429</v>
      </c>
      <c r="O1411" s="6" t="s">
        <v>17</v>
      </c>
      <c r="P1411" s="31">
        <v>22</v>
      </c>
      <c r="Q1411" s="12">
        <v>6</v>
      </c>
      <c r="R1411" s="15" t="s">
        <v>11</v>
      </c>
      <c r="S1411" s="48" t="s">
        <v>161</v>
      </c>
      <c r="T1411" s="53" t="s">
        <v>161</v>
      </c>
      <c r="U1411" s="12">
        <f t="shared" si="90"/>
        <v>22</v>
      </c>
      <c r="V1411" s="12">
        <f t="shared" si="91"/>
        <v>6</v>
      </c>
      <c r="W1411" s="12">
        <f t="shared" si="88"/>
        <v>0.61111111111111116</v>
      </c>
      <c r="X1411" s="12">
        <f t="shared" si="89"/>
        <v>2.7777777777777776E-2</v>
      </c>
      <c r="Y1411" s="12">
        <v>10.36</v>
      </c>
      <c r="AA1411" s="11"/>
      <c r="AB1411" s="31">
        <v>133392</v>
      </c>
      <c r="AC1411" s="12" t="s">
        <v>574</v>
      </c>
      <c r="AD1411" s="12" t="s">
        <v>307</v>
      </c>
      <c r="AE1411" s="12" t="s">
        <v>491</v>
      </c>
      <c r="AF1411" s="12" t="s">
        <v>492</v>
      </c>
      <c r="AG1411" s="12" t="s">
        <v>402</v>
      </c>
      <c r="AH1411" s="12" t="s">
        <v>374</v>
      </c>
      <c r="AI1411" s="12" t="s">
        <v>403</v>
      </c>
      <c r="AJ1411" s="12" t="s">
        <v>376</v>
      </c>
      <c r="AK1411" s="12" t="s">
        <v>368</v>
      </c>
      <c r="AL1411" s="12">
        <v>14</v>
      </c>
      <c r="AM1411" s="12" t="s">
        <v>404</v>
      </c>
      <c r="AN1411" s="12" t="s">
        <v>405</v>
      </c>
    </row>
    <row r="1412" spans="1:40" ht="15" customHeight="1" x14ac:dyDescent="0.25">
      <c r="A1412" s="12">
        <v>132770035</v>
      </c>
      <c r="B1412" s="15" t="s">
        <v>580</v>
      </c>
      <c r="C1412" s="12" t="s">
        <v>583</v>
      </c>
      <c r="D1412" s="12" t="s">
        <v>161</v>
      </c>
      <c r="E1412" s="12" t="s">
        <v>51</v>
      </c>
      <c r="F1412" s="10" t="s">
        <v>186</v>
      </c>
      <c r="G1412" s="17" t="s">
        <v>307</v>
      </c>
      <c r="H1412" s="10" t="s">
        <v>24</v>
      </c>
      <c r="K1412" s="12" t="s">
        <v>169</v>
      </c>
      <c r="L1412" s="12">
        <v>45.385823000000002</v>
      </c>
      <c r="M1412" s="12">
        <v>2.4588760000000001</v>
      </c>
      <c r="N1412" s="11">
        <v>41429</v>
      </c>
      <c r="O1412" s="6" t="s">
        <v>16</v>
      </c>
      <c r="P1412" s="31">
        <v>28</v>
      </c>
      <c r="Q1412" s="54" t="s">
        <v>161</v>
      </c>
      <c r="R1412" s="15" t="s">
        <v>11</v>
      </c>
      <c r="S1412" s="16" t="s">
        <v>601</v>
      </c>
      <c r="T1412" s="53" t="s">
        <v>161</v>
      </c>
      <c r="U1412" s="12">
        <f t="shared" si="90"/>
        <v>28</v>
      </c>
      <c r="V1412" s="12">
        <f t="shared" si="91"/>
        <v>14</v>
      </c>
      <c r="W1412" s="12">
        <f t="shared" si="88"/>
        <v>0.14285714285714285</v>
      </c>
      <c r="X1412" s="12">
        <f t="shared" si="89"/>
        <v>5.1020408163265302E-3</v>
      </c>
      <c r="Y1412" s="12">
        <v>10.36</v>
      </c>
      <c r="AA1412" s="11"/>
      <c r="AB1412" s="31">
        <v>133392</v>
      </c>
      <c r="AC1412" s="12" t="s">
        <v>574</v>
      </c>
      <c r="AD1412" s="12" t="s">
        <v>307</v>
      </c>
      <c r="AE1412" s="12" t="s">
        <v>491</v>
      </c>
      <c r="AF1412" s="12" t="s">
        <v>492</v>
      </c>
      <c r="AG1412" s="12" t="s">
        <v>402</v>
      </c>
      <c r="AH1412" s="12" t="s">
        <v>374</v>
      </c>
      <c r="AI1412" s="12" t="s">
        <v>403</v>
      </c>
      <c r="AJ1412" s="12" t="s">
        <v>376</v>
      </c>
      <c r="AK1412" s="12" t="s">
        <v>368</v>
      </c>
      <c r="AL1412" s="12">
        <v>14</v>
      </c>
      <c r="AM1412" s="12" t="s">
        <v>404</v>
      </c>
      <c r="AN1412" s="12" t="s">
        <v>405</v>
      </c>
    </row>
    <row r="1413" spans="1:40" ht="15" customHeight="1" x14ac:dyDescent="0.25">
      <c r="A1413" s="12">
        <v>132770035</v>
      </c>
      <c r="B1413" s="15" t="s">
        <v>580</v>
      </c>
      <c r="C1413" s="12" t="s">
        <v>583</v>
      </c>
      <c r="D1413" s="12" t="s">
        <v>161</v>
      </c>
      <c r="E1413" s="12" t="s">
        <v>51</v>
      </c>
      <c r="F1413" s="10" t="s">
        <v>186</v>
      </c>
      <c r="G1413" s="17" t="s">
        <v>307</v>
      </c>
      <c r="H1413" s="10" t="s">
        <v>24</v>
      </c>
      <c r="K1413" s="12" t="s">
        <v>169</v>
      </c>
      <c r="L1413" s="12">
        <v>45.385823000000002</v>
      </c>
      <c r="M1413" s="12">
        <v>2.4588760000000001</v>
      </c>
      <c r="N1413" s="11">
        <v>41429</v>
      </c>
      <c r="O1413" s="6" t="s">
        <v>54</v>
      </c>
      <c r="P1413" s="31">
        <v>110</v>
      </c>
      <c r="Q1413" s="54" t="s">
        <v>161</v>
      </c>
      <c r="R1413" s="15" t="s">
        <v>11</v>
      </c>
      <c r="S1413" s="16" t="s">
        <v>601</v>
      </c>
      <c r="T1413" s="53" t="s">
        <v>161</v>
      </c>
      <c r="U1413" s="12">
        <f t="shared" si="90"/>
        <v>110</v>
      </c>
      <c r="V1413" s="12">
        <f t="shared" si="91"/>
        <v>55</v>
      </c>
      <c r="W1413" s="12">
        <f t="shared" si="88"/>
        <v>3.6363636363636362E-2</v>
      </c>
      <c r="X1413" s="12">
        <f t="shared" si="89"/>
        <v>3.3057851239669424E-4</v>
      </c>
      <c r="Y1413" s="12">
        <v>10.36</v>
      </c>
      <c r="AA1413" s="11"/>
      <c r="AB1413" s="31">
        <v>133392</v>
      </c>
      <c r="AC1413" s="12" t="s">
        <v>574</v>
      </c>
      <c r="AD1413" s="12" t="s">
        <v>307</v>
      </c>
      <c r="AE1413" s="12" t="s">
        <v>491</v>
      </c>
      <c r="AF1413" s="12" t="s">
        <v>492</v>
      </c>
      <c r="AG1413" s="12" t="s">
        <v>402</v>
      </c>
      <c r="AH1413" s="12" t="s">
        <v>374</v>
      </c>
      <c r="AI1413" s="12" t="s">
        <v>403</v>
      </c>
      <c r="AJ1413" s="12" t="s">
        <v>376</v>
      </c>
      <c r="AK1413" s="12" t="s">
        <v>368</v>
      </c>
      <c r="AL1413" s="12">
        <v>14</v>
      </c>
      <c r="AM1413" s="12" t="s">
        <v>404</v>
      </c>
      <c r="AN1413" s="12" t="s">
        <v>405</v>
      </c>
    </row>
    <row r="1414" spans="1:40" ht="15" customHeight="1" x14ac:dyDescent="0.25">
      <c r="A1414" s="12">
        <v>132770035</v>
      </c>
      <c r="B1414" s="15" t="s">
        <v>580</v>
      </c>
      <c r="C1414" s="12" t="s">
        <v>583</v>
      </c>
      <c r="D1414" s="12" t="s">
        <v>161</v>
      </c>
      <c r="E1414" s="12" t="s">
        <v>51</v>
      </c>
      <c r="F1414" s="10" t="s">
        <v>186</v>
      </c>
      <c r="G1414" s="17" t="s">
        <v>307</v>
      </c>
      <c r="H1414" s="10" t="s">
        <v>24</v>
      </c>
      <c r="K1414" s="12" t="s">
        <v>169</v>
      </c>
      <c r="L1414" s="12">
        <v>45.385823000000002</v>
      </c>
      <c r="M1414" s="12">
        <v>2.4588760000000001</v>
      </c>
      <c r="N1414" s="11">
        <v>41429</v>
      </c>
      <c r="O1414" s="6" t="s">
        <v>158</v>
      </c>
      <c r="P1414" s="31">
        <v>190</v>
      </c>
      <c r="Q1414" s="54" t="s">
        <v>161</v>
      </c>
      <c r="R1414" s="15" t="s">
        <v>11</v>
      </c>
      <c r="S1414" s="16" t="s">
        <v>601</v>
      </c>
      <c r="T1414" s="53" t="s">
        <v>161</v>
      </c>
      <c r="U1414" s="12">
        <f t="shared" si="90"/>
        <v>190</v>
      </c>
      <c r="V1414" s="12">
        <f t="shared" si="91"/>
        <v>95</v>
      </c>
      <c r="W1414" s="12">
        <f t="shared" ref="W1414:W1477" si="92">U1414/V1414^2</f>
        <v>2.1052631578947368E-2</v>
      </c>
      <c r="X1414" s="12">
        <f t="shared" ref="X1414:X1477" si="93">1/V1414^2</f>
        <v>1.1080332409972299E-4</v>
      </c>
      <c r="Y1414" s="12">
        <v>10.36</v>
      </c>
      <c r="AA1414" s="11"/>
      <c r="AB1414" s="31">
        <v>133392</v>
      </c>
      <c r="AC1414" s="12" t="s">
        <v>574</v>
      </c>
      <c r="AD1414" s="12" t="s">
        <v>307</v>
      </c>
      <c r="AE1414" s="12" t="s">
        <v>491</v>
      </c>
      <c r="AF1414" s="12" t="s">
        <v>492</v>
      </c>
      <c r="AG1414" s="12" t="s">
        <v>402</v>
      </c>
      <c r="AH1414" s="12" t="s">
        <v>374</v>
      </c>
      <c r="AI1414" s="12" t="s">
        <v>403</v>
      </c>
      <c r="AJ1414" s="12" t="s">
        <v>376</v>
      </c>
      <c r="AK1414" s="12" t="s">
        <v>368</v>
      </c>
      <c r="AL1414" s="12">
        <v>14</v>
      </c>
      <c r="AM1414" s="12" t="s">
        <v>404</v>
      </c>
      <c r="AN1414" s="12" t="s">
        <v>405</v>
      </c>
    </row>
    <row r="1415" spans="1:40" ht="15" customHeight="1" x14ac:dyDescent="0.25">
      <c r="A1415" s="12">
        <v>132770035</v>
      </c>
      <c r="B1415" s="15" t="s">
        <v>580</v>
      </c>
      <c r="C1415" s="12" t="s">
        <v>583</v>
      </c>
      <c r="D1415" s="12" t="s">
        <v>161</v>
      </c>
      <c r="E1415" s="12" t="s">
        <v>51</v>
      </c>
      <c r="F1415" s="10" t="s">
        <v>186</v>
      </c>
      <c r="G1415" s="17" t="s">
        <v>307</v>
      </c>
      <c r="H1415" s="10" t="s">
        <v>24</v>
      </c>
      <c r="K1415" s="12" t="s">
        <v>169</v>
      </c>
      <c r="L1415" s="12">
        <v>45.385823000000002</v>
      </c>
      <c r="M1415" s="12">
        <v>2.4588760000000001</v>
      </c>
      <c r="N1415" s="11">
        <v>41429</v>
      </c>
      <c r="O1415" s="6" t="s">
        <v>28</v>
      </c>
      <c r="P1415" s="31">
        <v>800</v>
      </c>
      <c r="Q1415" s="54" t="s">
        <v>161</v>
      </c>
      <c r="R1415" s="15" t="s">
        <v>11</v>
      </c>
      <c r="S1415" s="16" t="s">
        <v>601</v>
      </c>
      <c r="T1415" s="53" t="s">
        <v>161</v>
      </c>
      <c r="U1415" s="12">
        <f t="shared" si="90"/>
        <v>800</v>
      </c>
      <c r="V1415" s="12">
        <f t="shared" si="91"/>
        <v>400</v>
      </c>
      <c r="W1415" s="12">
        <f t="shared" si="92"/>
        <v>5.0000000000000001E-3</v>
      </c>
      <c r="X1415" s="12">
        <f t="shared" si="93"/>
        <v>6.2500000000000003E-6</v>
      </c>
      <c r="Y1415" s="12">
        <v>10.36</v>
      </c>
      <c r="AA1415" s="11"/>
      <c r="AB1415" s="31">
        <v>133392</v>
      </c>
      <c r="AC1415" s="12" t="s">
        <v>574</v>
      </c>
      <c r="AD1415" s="12" t="s">
        <v>307</v>
      </c>
      <c r="AE1415" s="12" t="s">
        <v>491</v>
      </c>
      <c r="AF1415" s="12" t="s">
        <v>492</v>
      </c>
      <c r="AG1415" s="12" t="s">
        <v>402</v>
      </c>
      <c r="AH1415" s="12" t="s">
        <v>374</v>
      </c>
      <c r="AI1415" s="12" t="s">
        <v>403</v>
      </c>
      <c r="AJ1415" s="12" t="s">
        <v>376</v>
      </c>
      <c r="AK1415" s="12" t="s">
        <v>368</v>
      </c>
      <c r="AL1415" s="12">
        <v>14</v>
      </c>
      <c r="AM1415" s="12" t="s">
        <v>404</v>
      </c>
      <c r="AN1415" s="12" t="s">
        <v>405</v>
      </c>
    </row>
    <row r="1416" spans="1:40" ht="15" customHeight="1" x14ac:dyDescent="0.25">
      <c r="A1416" s="12">
        <v>132770035</v>
      </c>
      <c r="B1416" s="15" t="s">
        <v>580</v>
      </c>
      <c r="C1416" s="12" t="s">
        <v>583</v>
      </c>
      <c r="D1416" s="12" t="s">
        <v>161</v>
      </c>
      <c r="E1416" s="12" t="s">
        <v>51</v>
      </c>
      <c r="F1416" s="10" t="s">
        <v>186</v>
      </c>
      <c r="G1416" s="17" t="s">
        <v>307</v>
      </c>
      <c r="H1416" s="10" t="s">
        <v>24</v>
      </c>
      <c r="K1416" s="12" t="s">
        <v>169</v>
      </c>
      <c r="L1416" s="12">
        <v>45.385823000000002</v>
      </c>
      <c r="M1416" s="12">
        <v>2.4588760000000001</v>
      </c>
      <c r="N1416" s="11">
        <v>41429</v>
      </c>
      <c r="O1416" s="6" t="s">
        <v>10</v>
      </c>
      <c r="P1416" s="31">
        <v>1320</v>
      </c>
      <c r="Q1416" s="12">
        <v>150</v>
      </c>
      <c r="R1416" s="15" t="s">
        <v>11</v>
      </c>
      <c r="S1416" s="48" t="s">
        <v>161</v>
      </c>
      <c r="T1416" s="53" t="s">
        <v>161</v>
      </c>
      <c r="U1416" s="12">
        <f t="shared" si="90"/>
        <v>1320</v>
      </c>
      <c r="V1416" s="12">
        <f t="shared" si="91"/>
        <v>150</v>
      </c>
      <c r="W1416" s="12">
        <f t="shared" si="92"/>
        <v>5.8666666666666666E-2</v>
      </c>
      <c r="X1416" s="12">
        <f t="shared" si="93"/>
        <v>4.4444444444444447E-5</v>
      </c>
      <c r="Y1416" s="12">
        <v>10.36</v>
      </c>
      <c r="AA1416" s="11"/>
      <c r="AB1416" s="31">
        <v>133392</v>
      </c>
      <c r="AC1416" s="12" t="s">
        <v>574</v>
      </c>
      <c r="AD1416" s="12" t="s">
        <v>307</v>
      </c>
      <c r="AE1416" s="12" t="s">
        <v>491</v>
      </c>
      <c r="AF1416" s="12" t="s">
        <v>492</v>
      </c>
      <c r="AG1416" s="12" t="s">
        <v>402</v>
      </c>
      <c r="AH1416" s="12" t="s">
        <v>374</v>
      </c>
      <c r="AI1416" s="12" t="s">
        <v>403</v>
      </c>
      <c r="AJ1416" s="12" t="s">
        <v>376</v>
      </c>
      <c r="AK1416" s="12" t="s">
        <v>368</v>
      </c>
      <c r="AL1416" s="12">
        <v>14</v>
      </c>
      <c r="AM1416" s="12" t="s">
        <v>404</v>
      </c>
      <c r="AN1416" s="12" t="s">
        <v>405</v>
      </c>
    </row>
    <row r="1417" spans="1:40" ht="15" customHeight="1" x14ac:dyDescent="0.25">
      <c r="A1417" s="12">
        <v>132770035</v>
      </c>
      <c r="B1417" s="15" t="s">
        <v>580</v>
      </c>
      <c r="C1417" s="12" t="s">
        <v>583</v>
      </c>
      <c r="D1417" s="12" t="s">
        <v>161</v>
      </c>
      <c r="E1417" s="12" t="s">
        <v>51</v>
      </c>
      <c r="F1417" s="10" t="s">
        <v>186</v>
      </c>
      <c r="G1417" s="17" t="s">
        <v>307</v>
      </c>
      <c r="H1417" s="10" t="s">
        <v>24</v>
      </c>
      <c r="K1417" s="12" t="s">
        <v>169</v>
      </c>
      <c r="L1417" s="12">
        <v>45.385823000000002</v>
      </c>
      <c r="M1417" s="12">
        <v>2.4588760000000001</v>
      </c>
      <c r="N1417" s="11">
        <v>41429.666666666664</v>
      </c>
      <c r="O1417" s="6" t="s">
        <v>12</v>
      </c>
      <c r="P1417" s="29">
        <v>1.125</v>
      </c>
      <c r="Q1417" s="12">
        <v>0.47812499999999997</v>
      </c>
      <c r="R1417" s="12" t="s">
        <v>11</v>
      </c>
      <c r="S1417" s="48" t="s">
        <v>161</v>
      </c>
      <c r="T1417" s="53" t="s">
        <v>161</v>
      </c>
      <c r="U1417" s="12">
        <f t="shared" si="90"/>
        <v>1.125</v>
      </c>
      <c r="V1417" s="12">
        <f t="shared" si="91"/>
        <v>0.47812499999999997</v>
      </c>
      <c r="W1417" s="12">
        <f t="shared" si="92"/>
        <v>4.9211841599384858</v>
      </c>
      <c r="X1417" s="12">
        <f t="shared" si="93"/>
        <v>4.374385919945321</v>
      </c>
      <c r="AA1417" s="12"/>
      <c r="AC1417" s="12" t="s">
        <v>179</v>
      </c>
      <c r="AD1417" s="12" t="s">
        <v>307</v>
      </c>
      <c r="AE1417" s="12" t="s">
        <v>491</v>
      </c>
      <c r="AF1417" s="12" t="s">
        <v>492</v>
      </c>
      <c r="AG1417" s="12" t="s">
        <v>402</v>
      </c>
      <c r="AH1417" s="12" t="s">
        <v>374</v>
      </c>
      <c r="AI1417" s="12" t="s">
        <v>403</v>
      </c>
      <c r="AJ1417" s="12" t="s">
        <v>376</v>
      </c>
      <c r="AK1417" s="12" t="s">
        <v>368</v>
      </c>
      <c r="AL1417" s="12">
        <v>14</v>
      </c>
      <c r="AM1417" s="12" t="s">
        <v>404</v>
      </c>
      <c r="AN1417" s="12" t="s">
        <v>405</v>
      </c>
    </row>
    <row r="1418" spans="1:40" ht="15" customHeight="1" x14ac:dyDescent="0.25">
      <c r="A1418" s="12">
        <v>132770035</v>
      </c>
      <c r="B1418" s="15" t="s">
        <v>580</v>
      </c>
      <c r="C1418" s="12" t="s">
        <v>583</v>
      </c>
      <c r="D1418" s="12" t="s">
        <v>161</v>
      </c>
      <c r="E1418" s="12" t="s">
        <v>51</v>
      </c>
      <c r="F1418" s="10" t="s">
        <v>186</v>
      </c>
      <c r="G1418" s="17" t="s">
        <v>307</v>
      </c>
      <c r="H1418" s="10" t="s">
        <v>24</v>
      </c>
      <c r="K1418" s="12" t="s">
        <v>169</v>
      </c>
      <c r="L1418" s="12">
        <v>45.385823000000002</v>
      </c>
      <c r="M1418" s="12">
        <v>2.4588760000000001</v>
      </c>
      <c r="N1418" s="11">
        <v>41429.666666666664</v>
      </c>
      <c r="O1418" s="6" t="s">
        <v>22</v>
      </c>
      <c r="P1418" s="29">
        <v>1.1599999999999999</v>
      </c>
      <c r="Q1418" s="54" t="s">
        <v>161</v>
      </c>
      <c r="R1418" s="12" t="s">
        <v>11</v>
      </c>
      <c r="S1418" s="16" t="s">
        <v>601</v>
      </c>
      <c r="T1418" s="53" t="s">
        <v>161</v>
      </c>
      <c r="U1418" s="12">
        <f t="shared" si="90"/>
        <v>1.1599999999999999</v>
      </c>
      <c r="V1418" s="12">
        <f t="shared" si="91"/>
        <v>0.57999999999999996</v>
      </c>
      <c r="W1418" s="12">
        <f t="shared" si="92"/>
        <v>3.4482758620689653</v>
      </c>
      <c r="X1418" s="12">
        <f t="shared" si="93"/>
        <v>2.9726516052318672</v>
      </c>
      <c r="AA1418" s="12"/>
      <c r="AC1418" s="12" t="s">
        <v>179</v>
      </c>
      <c r="AD1418" s="12" t="s">
        <v>307</v>
      </c>
      <c r="AE1418" s="12" t="s">
        <v>491</v>
      </c>
      <c r="AF1418" s="12" t="s">
        <v>492</v>
      </c>
      <c r="AG1418" s="12" t="s">
        <v>402</v>
      </c>
      <c r="AH1418" s="12" t="s">
        <v>374</v>
      </c>
      <c r="AI1418" s="12" t="s">
        <v>403</v>
      </c>
      <c r="AJ1418" s="12" t="s">
        <v>376</v>
      </c>
      <c r="AK1418" s="12" t="s">
        <v>368</v>
      </c>
      <c r="AL1418" s="12">
        <v>14</v>
      </c>
      <c r="AM1418" s="12" t="s">
        <v>404</v>
      </c>
      <c r="AN1418" s="12" t="s">
        <v>405</v>
      </c>
    </row>
    <row r="1419" spans="1:40" ht="15" customHeight="1" x14ac:dyDescent="0.25">
      <c r="A1419" s="12">
        <v>132770035</v>
      </c>
      <c r="B1419" s="15" t="s">
        <v>580</v>
      </c>
      <c r="C1419" s="12" t="s">
        <v>583</v>
      </c>
      <c r="D1419" s="12" t="s">
        <v>161</v>
      </c>
      <c r="E1419" s="12" t="s">
        <v>51</v>
      </c>
      <c r="F1419" s="10" t="s">
        <v>186</v>
      </c>
      <c r="G1419" s="17" t="s">
        <v>307</v>
      </c>
      <c r="H1419" s="10" t="s">
        <v>24</v>
      </c>
      <c r="K1419" s="12" t="s">
        <v>169</v>
      </c>
      <c r="L1419" s="12">
        <v>45.385823000000002</v>
      </c>
      <c r="M1419" s="12">
        <v>2.4588760000000001</v>
      </c>
      <c r="N1419" s="11">
        <v>41429.666666666664</v>
      </c>
      <c r="O1419" s="6" t="s">
        <v>57</v>
      </c>
      <c r="P1419" s="29">
        <v>1.3800000000000001</v>
      </c>
      <c r="Q1419" s="54" t="s">
        <v>161</v>
      </c>
      <c r="R1419" s="12" t="s">
        <v>11</v>
      </c>
      <c r="S1419" s="16" t="s">
        <v>601</v>
      </c>
      <c r="T1419" s="53" t="s">
        <v>161</v>
      </c>
      <c r="U1419" s="12">
        <f t="shared" si="90"/>
        <v>1.3800000000000001</v>
      </c>
      <c r="V1419" s="12">
        <f t="shared" si="91"/>
        <v>0.69000000000000006</v>
      </c>
      <c r="W1419" s="12">
        <f t="shared" si="92"/>
        <v>2.8985507246376807</v>
      </c>
      <c r="X1419" s="12">
        <f t="shared" si="93"/>
        <v>2.1003990758244062</v>
      </c>
      <c r="AA1419" s="12"/>
      <c r="AC1419" s="12" t="s">
        <v>179</v>
      </c>
      <c r="AD1419" s="12" t="s">
        <v>307</v>
      </c>
      <c r="AE1419" s="12" t="s">
        <v>491</v>
      </c>
      <c r="AF1419" s="12" t="s">
        <v>492</v>
      </c>
      <c r="AG1419" s="12" t="s">
        <v>402</v>
      </c>
      <c r="AH1419" s="12" t="s">
        <v>374</v>
      </c>
      <c r="AI1419" s="12" t="s">
        <v>403</v>
      </c>
      <c r="AJ1419" s="12" t="s">
        <v>376</v>
      </c>
      <c r="AK1419" s="12" t="s">
        <v>368</v>
      </c>
      <c r="AL1419" s="12">
        <v>14</v>
      </c>
      <c r="AM1419" s="12" t="s">
        <v>404</v>
      </c>
      <c r="AN1419" s="12" t="s">
        <v>405</v>
      </c>
    </row>
    <row r="1420" spans="1:40" ht="15" customHeight="1" x14ac:dyDescent="0.25">
      <c r="A1420" s="12">
        <v>132770035</v>
      </c>
      <c r="B1420" s="15" t="s">
        <v>580</v>
      </c>
      <c r="C1420" s="12" t="s">
        <v>583</v>
      </c>
      <c r="D1420" s="12" t="s">
        <v>161</v>
      </c>
      <c r="E1420" s="12" t="s">
        <v>51</v>
      </c>
      <c r="F1420" s="10" t="s">
        <v>186</v>
      </c>
      <c r="G1420" s="17" t="s">
        <v>307</v>
      </c>
      <c r="H1420" s="10" t="s">
        <v>24</v>
      </c>
      <c r="K1420" s="12" t="s">
        <v>169</v>
      </c>
      <c r="L1420" s="12">
        <v>45.385823000000002</v>
      </c>
      <c r="M1420" s="12">
        <v>2.4588760000000001</v>
      </c>
      <c r="N1420" s="11">
        <v>41429.666666666664</v>
      </c>
      <c r="O1420" s="6" t="s">
        <v>21</v>
      </c>
      <c r="P1420" s="29">
        <v>1.57</v>
      </c>
      <c r="Q1420" s="54" t="s">
        <v>161</v>
      </c>
      <c r="R1420" s="12" t="s">
        <v>11</v>
      </c>
      <c r="S1420" s="16" t="s">
        <v>601</v>
      </c>
      <c r="T1420" s="53" t="s">
        <v>161</v>
      </c>
      <c r="U1420" s="12">
        <f t="shared" si="90"/>
        <v>1.57</v>
      </c>
      <c r="V1420" s="12">
        <f t="shared" si="91"/>
        <v>0.78500000000000003</v>
      </c>
      <c r="W1420" s="12">
        <f t="shared" si="92"/>
        <v>2.5477707006369426</v>
      </c>
      <c r="X1420" s="12">
        <f t="shared" si="93"/>
        <v>1.6227838857560144</v>
      </c>
      <c r="AA1420" s="12"/>
      <c r="AC1420" s="12" t="s">
        <v>179</v>
      </c>
      <c r="AD1420" s="12" t="s">
        <v>307</v>
      </c>
      <c r="AE1420" s="12" t="s">
        <v>491</v>
      </c>
      <c r="AF1420" s="12" t="s">
        <v>492</v>
      </c>
      <c r="AG1420" s="12" t="s">
        <v>402</v>
      </c>
      <c r="AH1420" s="12" t="s">
        <v>374</v>
      </c>
      <c r="AI1420" s="12" t="s">
        <v>403</v>
      </c>
      <c r="AJ1420" s="12" t="s">
        <v>376</v>
      </c>
      <c r="AK1420" s="12" t="s">
        <v>368</v>
      </c>
      <c r="AL1420" s="12">
        <v>14</v>
      </c>
      <c r="AM1420" s="12" t="s">
        <v>404</v>
      </c>
      <c r="AN1420" s="12" t="s">
        <v>405</v>
      </c>
    </row>
    <row r="1421" spans="1:40" ht="15" customHeight="1" x14ac:dyDescent="0.25">
      <c r="A1421" s="12">
        <v>132770035</v>
      </c>
      <c r="B1421" s="15" t="s">
        <v>580</v>
      </c>
      <c r="C1421" s="12" t="s">
        <v>583</v>
      </c>
      <c r="D1421" s="12" t="s">
        <v>161</v>
      </c>
      <c r="E1421" s="12" t="s">
        <v>51</v>
      </c>
      <c r="F1421" s="10" t="s">
        <v>186</v>
      </c>
      <c r="G1421" s="17" t="s">
        <v>307</v>
      </c>
      <c r="H1421" s="10" t="s">
        <v>24</v>
      </c>
      <c r="K1421" s="12" t="s">
        <v>169</v>
      </c>
      <c r="L1421" s="12">
        <v>45.385823000000002</v>
      </c>
      <c r="M1421" s="12">
        <v>2.4588760000000001</v>
      </c>
      <c r="N1421" s="11">
        <v>41429.666666666664</v>
      </c>
      <c r="O1421" s="6" t="s">
        <v>61</v>
      </c>
      <c r="P1421" s="29">
        <v>1.6</v>
      </c>
      <c r="Q1421" s="54" t="s">
        <v>161</v>
      </c>
      <c r="R1421" s="12" t="s">
        <v>11</v>
      </c>
      <c r="S1421" s="16" t="s">
        <v>601</v>
      </c>
      <c r="T1421" s="53" t="s">
        <v>161</v>
      </c>
      <c r="U1421" s="12">
        <f t="shared" si="90"/>
        <v>1.6</v>
      </c>
      <c r="V1421" s="12">
        <f t="shared" si="91"/>
        <v>0.8</v>
      </c>
      <c r="W1421" s="12">
        <f t="shared" si="92"/>
        <v>2.4999999999999996</v>
      </c>
      <c r="X1421" s="12">
        <f t="shared" si="93"/>
        <v>1.5624999999999998</v>
      </c>
      <c r="AA1421" s="12"/>
      <c r="AC1421" s="12" t="s">
        <v>179</v>
      </c>
      <c r="AD1421" s="12" t="s">
        <v>307</v>
      </c>
      <c r="AE1421" s="12" t="s">
        <v>491</v>
      </c>
      <c r="AF1421" s="12" t="s">
        <v>492</v>
      </c>
      <c r="AG1421" s="12" t="s">
        <v>402</v>
      </c>
      <c r="AH1421" s="12" t="s">
        <v>374</v>
      </c>
      <c r="AI1421" s="12" t="s">
        <v>403</v>
      </c>
      <c r="AJ1421" s="12" t="s">
        <v>376</v>
      </c>
      <c r="AK1421" s="12" t="s">
        <v>368</v>
      </c>
      <c r="AL1421" s="12">
        <v>14</v>
      </c>
      <c r="AM1421" s="12" t="s">
        <v>404</v>
      </c>
      <c r="AN1421" s="12" t="s">
        <v>405</v>
      </c>
    </row>
    <row r="1422" spans="1:40" ht="15" customHeight="1" x14ac:dyDescent="0.25">
      <c r="A1422" s="12">
        <v>132770035</v>
      </c>
      <c r="B1422" s="15" t="s">
        <v>580</v>
      </c>
      <c r="C1422" s="12" t="s">
        <v>583</v>
      </c>
      <c r="D1422" s="12" t="s">
        <v>161</v>
      </c>
      <c r="E1422" s="12" t="s">
        <v>51</v>
      </c>
      <c r="F1422" s="10" t="s">
        <v>186</v>
      </c>
      <c r="G1422" s="17" t="s">
        <v>307</v>
      </c>
      <c r="H1422" s="10" t="s">
        <v>24</v>
      </c>
      <c r="K1422" s="12" t="s">
        <v>169</v>
      </c>
      <c r="L1422" s="12">
        <v>45.385823000000002</v>
      </c>
      <c r="M1422" s="12">
        <v>2.4588760000000001</v>
      </c>
      <c r="N1422" s="11">
        <v>41429.666666666664</v>
      </c>
      <c r="O1422" s="6" t="s">
        <v>167</v>
      </c>
      <c r="P1422" s="29">
        <v>2.0095899999999998</v>
      </c>
      <c r="Q1422" s="54" t="s">
        <v>161</v>
      </c>
      <c r="R1422" s="12" t="s">
        <v>148</v>
      </c>
      <c r="S1422" s="16" t="s">
        <v>601</v>
      </c>
      <c r="T1422" s="53" t="s">
        <v>161</v>
      </c>
      <c r="U1422" s="12">
        <f t="shared" si="90"/>
        <v>2.0095899999999998</v>
      </c>
      <c r="V1422" s="12">
        <f t="shared" si="91"/>
        <v>1.0047949999999999</v>
      </c>
      <c r="W1422" s="12">
        <f t="shared" si="92"/>
        <v>1.9904557646087018</v>
      </c>
      <c r="X1422" s="12">
        <f t="shared" si="93"/>
        <v>0.99047853771600269</v>
      </c>
      <c r="AA1422" s="12"/>
      <c r="AC1422" s="12" t="s">
        <v>183</v>
      </c>
      <c r="AD1422" s="12" t="s">
        <v>307</v>
      </c>
      <c r="AE1422" s="12" t="s">
        <v>491</v>
      </c>
      <c r="AF1422" s="12" t="s">
        <v>492</v>
      </c>
      <c r="AG1422" s="12" t="s">
        <v>402</v>
      </c>
      <c r="AH1422" s="12" t="s">
        <v>374</v>
      </c>
      <c r="AI1422" s="12" t="s">
        <v>403</v>
      </c>
      <c r="AJ1422" s="12" t="s">
        <v>376</v>
      </c>
      <c r="AK1422" s="12" t="s">
        <v>368</v>
      </c>
      <c r="AL1422" s="12">
        <v>14</v>
      </c>
      <c r="AM1422" s="12" t="s">
        <v>404</v>
      </c>
      <c r="AN1422" s="12" t="s">
        <v>405</v>
      </c>
    </row>
    <row r="1423" spans="1:40" ht="15" customHeight="1" x14ac:dyDescent="0.25">
      <c r="A1423" s="12">
        <v>132770035</v>
      </c>
      <c r="B1423" s="15" t="s">
        <v>580</v>
      </c>
      <c r="C1423" s="12" t="s">
        <v>583</v>
      </c>
      <c r="D1423" s="12" t="s">
        <v>161</v>
      </c>
      <c r="E1423" s="12" t="s">
        <v>51</v>
      </c>
      <c r="F1423" s="10" t="s">
        <v>186</v>
      </c>
      <c r="G1423" s="17" t="s">
        <v>307</v>
      </c>
      <c r="H1423" s="10" t="s">
        <v>24</v>
      </c>
      <c r="K1423" s="12" t="s">
        <v>169</v>
      </c>
      <c r="L1423" s="12">
        <v>45.385823000000002</v>
      </c>
      <c r="M1423" s="12">
        <v>2.4588760000000001</v>
      </c>
      <c r="N1423" s="11">
        <v>41429.666666666664</v>
      </c>
      <c r="O1423" s="6" t="s">
        <v>62</v>
      </c>
      <c r="P1423" s="29">
        <v>2.09</v>
      </c>
      <c r="Q1423" s="54" t="s">
        <v>161</v>
      </c>
      <c r="R1423" s="12" t="s">
        <v>11</v>
      </c>
      <c r="S1423" s="16" t="s">
        <v>601</v>
      </c>
      <c r="T1423" s="53" t="s">
        <v>161</v>
      </c>
      <c r="U1423" s="12">
        <f t="shared" si="90"/>
        <v>2.09</v>
      </c>
      <c r="V1423" s="12">
        <f t="shared" si="91"/>
        <v>1.0449999999999999</v>
      </c>
      <c r="W1423" s="12">
        <f t="shared" si="92"/>
        <v>1.9138755980861246</v>
      </c>
      <c r="X1423" s="12">
        <f t="shared" si="93"/>
        <v>0.91572995123738021</v>
      </c>
      <c r="AA1423" s="12"/>
      <c r="AC1423" s="12" t="s">
        <v>179</v>
      </c>
      <c r="AD1423" s="12" t="s">
        <v>307</v>
      </c>
      <c r="AE1423" s="12" t="s">
        <v>491</v>
      </c>
      <c r="AF1423" s="12" t="s">
        <v>492</v>
      </c>
      <c r="AG1423" s="12" t="s">
        <v>402</v>
      </c>
      <c r="AH1423" s="12" t="s">
        <v>374</v>
      </c>
      <c r="AI1423" s="12" t="s">
        <v>403</v>
      </c>
      <c r="AJ1423" s="12" t="s">
        <v>376</v>
      </c>
      <c r="AK1423" s="12" t="s">
        <v>368</v>
      </c>
      <c r="AL1423" s="12">
        <v>14</v>
      </c>
      <c r="AM1423" s="12" t="s">
        <v>404</v>
      </c>
      <c r="AN1423" s="12" t="s">
        <v>405</v>
      </c>
    </row>
    <row r="1424" spans="1:40" ht="15" customHeight="1" x14ac:dyDescent="0.25">
      <c r="A1424" s="12">
        <v>132770035</v>
      </c>
      <c r="B1424" s="15" t="s">
        <v>580</v>
      </c>
      <c r="C1424" s="12" t="s">
        <v>583</v>
      </c>
      <c r="D1424" s="12" t="s">
        <v>161</v>
      </c>
      <c r="E1424" s="12" t="s">
        <v>51</v>
      </c>
      <c r="F1424" s="10" t="s">
        <v>186</v>
      </c>
      <c r="G1424" s="17" t="s">
        <v>307</v>
      </c>
      <c r="H1424" s="10" t="s">
        <v>24</v>
      </c>
      <c r="K1424" s="12" t="s">
        <v>169</v>
      </c>
      <c r="L1424" s="12">
        <v>45.385823000000002</v>
      </c>
      <c r="M1424" s="12">
        <v>2.4588760000000001</v>
      </c>
      <c r="N1424" s="11">
        <v>41429.666666666664</v>
      </c>
      <c r="O1424" s="6" t="s">
        <v>56</v>
      </c>
      <c r="P1424" s="29">
        <v>2.34</v>
      </c>
      <c r="Q1424" s="54" t="s">
        <v>161</v>
      </c>
      <c r="R1424" s="12" t="s">
        <v>11</v>
      </c>
      <c r="S1424" s="16" t="s">
        <v>601</v>
      </c>
      <c r="T1424" s="53" t="s">
        <v>161</v>
      </c>
      <c r="U1424" s="12">
        <f t="shared" si="90"/>
        <v>2.34</v>
      </c>
      <c r="V1424" s="12">
        <f t="shared" si="91"/>
        <v>1.17</v>
      </c>
      <c r="W1424" s="12">
        <f t="shared" si="92"/>
        <v>1.7094017094017095</v>
      </c>
      <c r="X1424" s="12">
        <f t="shared" si="93"/>
        <v>0.73051355102637161</v>
      </c>
      <c r="AA1424" s="12"/>
      <c r="AC1424" s="12" t="s">
        <v>179</v>
      </c>
      <c r="AD1424" s="12" t="s">
        <v>307</v>
      </c>
      <c r="AE1424" s="12" t="s">
        <v>491</v>
      </c>
      <c r="AF1424" s="12" t="s">
        <v>492</v>
      </c>
      <c r="AG1424" s="12" t="s">
        <v>402</v>
      </c>
      <c r="AH1424" s="12" t="s">
        <v>374</v>
      </c>
      <c r="AI1424" s="12" t="s">
        <v>403</v>
      </c>
      <c r="AJ1424" s="12" t="s">
        <v>376</v>
      </c>
      <c r="AK1424" s="12" t="s">
        <v>368</v>
      </c>
      <c r="AL1424" s="12">
        <v>14</v>
      </c>
      <c r="AM1424" s="12" t="s">
        <v>404</v>
      </c>
      <c r="AN1424" s="12" t="s">
        <v>405</v>
      </c>
    </row>
    <row r="1425" spans="1:40" ht="15" customHeight="1" x14ac:dyDescent="0.25">
      <c r="A1425" s="12">
        <v>132770035</v>
      </c>
      <c r="B1425" s="15" t="s">
        <v>580</v>
      </c>
      <c r="C1425" s="12" t="s">
        <v>583</v>
      </c>
      <c r="D1425" s="12" t="s">
        <v>161</v>
      </c>
      <c r="E1425" s="12" t="s">
        <v>51</v>
      </c>
      <c r="F1425" s="10" t="s">
        <v>186</v>
      </c>
      <c r="G1425" s="17" t="s">
        <v>307</v>
      </c>
      <c r="H1425" s="10" t="s">
        <v>24</v>
      </c>
      <c r="K1425" s="12" t="s">
        <v>169</v>
      </c>
      <c r="L1425" s="12">
        <v>45.385823000000002</v>
      </c>
      <c r="M1425" s="12">
        <v>2.4588760000000001</v>
      </c>
      <c r="N1425" s="11">
        <v>41429.666666666664</v>
      </c>
      <c r="O1425" s="6" t="s">
        <v>55</v>
      </c>
      <c r="P1425" s="29">
        <v>2.38</v>
      </c>
      <c r="Q1425" s="54" t="s">
        <v>161</v>
      </c>
      <c r="R1425" s="12" t="s">
        <v>11</v>
      </c>
      <c r="S1425" s="16" t="s">
        <v>601</v>
      </c>
      <c r="T1425" s="53" t="s">
        <v>161</v>
      </c>
      <c r="U1425" s="12">
        <f t="shared" si="90"/>
        <v>2.38</v>
      </c>
      <c r="V1425" s="12">
        <f t="shared" si="91"/>
        <v>1.19</v>
      </c>
      <c r="W1425" s="12">
        <f t="shared" si="92"/>
        <v>1.680672268907563</v>
      </c>
      <c r="X1425" s="12">
        <f t="shared" si="93"/>
        <v>0.70616481886872395</v>
      </c>
      <c r="AA1425" s="12"/>
      <c r="AC1425" s="12" t="s">
        <v>179</v>
      </c>
      <c r="AD1425" s="12" t="s">
        <v>307</v>
      </c>
      <c r="AE1425" s="12" t="s">
        <v>491</v>
      </c>
      <c r="AF1425" s="12" t="s">
        <v>492</v>
      </c>
      <c r="AG1425" s="12" t="s">
        <v>402</v>
      </c>
      <c r="AH1425" s="12" t="s">
        <v>374</v>
      </c>
      <c r="AI1425" s="12" t="s">
        <v>403</v>
      </c>
      <c r="AJ1425" s="12" t="s">
        <v>376</v>
      </c>
      <c r="AK1425" s="12" t="s">
        <v>368</v>
      </c>
      <c r="AL1425" s="12">
        <v>14</v>
      </c>
      <c r="AM1425" s="12" t="s">
        <v>404</v>
      </c>
      <c r="AN1425" s="12" t="s">
        <v>405</v>
      </c>
    </row>
    <row r="1426" spans="1:40" ht="15" customHeight="1" x14ac:dyDescent="0.25">
      <c r="A1426" s="12">
        <v>132770035</v>
      </c>
      <c r="B1426" s="15" t="s">
        <v>580</v>
      </c>
      <c r="C1426" s="12" t="s">
        <v>583</v>
      </c>
      <c r="D1426" s="12" t="s">
        <v>161</v>
      </c>
      <c r="E1426" s="12" t="s">
        <v>51</v>
      </c>
      <c r="F1426" s="10" t="s">
        <v>186</v>
      </c>
      <c r="G1426" s="17" t="s">
        <v>307</v>
      </c>
      <c r="H1426" s="10" t="s">
        <v>24</v>
      </c>
      <c r="K1426" s="12" t="s">
        <v>169</v>
      </c>
      <c r="L1426" s="12">
        <v>45.385823000000002</v>
      </c>
      <c r="M1426" s="12">
        <v>2.4588760000000001</v>
      </c>
      <c r="N1426" s="11">
        <v>41429.666666666664</v>
      </c>
      <c r="O1426" s="6" t="s">
        <v>19</v>
      </c>
      <c r="P1426" s="29">
        <v>3.96</v>
      </c>
      <c r="Q1426" s="12">
        <v>1.187208</v>
      </c>
      <c r="R1426" s="12" t="s">
        <v>11</v>
      </c>
      <c r="S1426" s="48" t="s">
        <v>161</v>
      </c>
      <c r="T1426" s="53" t="s">
        <v>161</v>
      </c>
      <c r="U1426" s="12">
        <f t="shared" si="90"/>
        <v>3.96</v>
      </c>
      <c r="V1426" s="12">
        <f t="shared" si="91"/>
        <v>1.187208</v>
      </c>
      <c r="W1426" s="12">
        <f t="shared" si="92"/>
        <v>2.8095809984647593</v>
      </c>
      <c r="X1426" s="12">
        <f t="shared" si="93"/>
        <v>0.70949015112746439</v>
      </c>
      <c r="AA1426" s="12"/>
      <c r="AC1426" s="12" t="s">
        <v>179</v>
      </c>
      <c r="AD1426" s="12" t="s">
        <v>307</v>
      </c>
      <c r="AE1426" s="12" t="s">
        <v>491</v>
      </c>
      <c r="AF1426" s="12" t="s">
        <v>492</v>
      </c>
      <c r="AG1426" s="12" t="s">
        <v>402</v>
      </c>
      <c r="AH1426" s="12" t="s">
        <v>374</v>
      </c>
      <c r="AI1426" s="12" t="s">
        <v>403</v>
      </c>
      <c r="AJ1426" s="12" t="s">
        <v>376</v>
      </c>
      <c r="AK1426" s="12" t="s">
        <v>368</v>
      </c>
      <c r="AL1426" s="12">
        <v>14</v>
      </c>
      <c r="AM1426" s="12" t="s">
        <v>404</v>
      </c>
      <c r="AN1426" s="12" t="s">
        <v>405</v>
      </c>
    </row>
    <row r="1427" spans="1:40" ht="15" customHeight="1" x14ac:dyDescent="0.25">
      <c r="A1427" s="12">
        <v>132770035</v>
      </c>
      <c r="B1427" s="15" t="s">
        <v>580</v>
      </c>
      <c r="C1427" s="12" t="s">
        <v>583</v>
      </c>
      <c r="D1427" s="12" t="s">
        <v>161</v>
      </c>
      <c r="E1427" s="12" t="s">
        <v>51</v>
      </c>
      <c r="F1427" s="10" t="s">
        <v>186</v>
      </c>
      <c r="G1427" s="17" t="s">
        <v>307</v>
      </c>
      <c r="H1427" s="10" t="s">
        <v>24</v>
      </c>
      <c r="K1427" s="12" t="s">
        <v>169</v>
      </c>
      <c r="L1427" s="12">
        <v>45.385823000000002</v>
      </c>
      <c r="M1427" s="12">
        <v>2.4588760000000001</v>
      </c>
      <c r="N1427" s="11">
        <v>41429.666666666664</v>
      </c>
      <c r="O1427" s="6" t="s">
        <v>159</v>
      </c>
      <c r="P1427" s="29">
        <v>5.41</v>
      </c>
      <c r="Q1427" s="12">
        <v>2.687147</v>
      </c>
      <c r="R1427" s="12" t="s">
        <v>11</v>
      </c>
      <c r="S1427" s="48" t="s">
        <v>161</v>
      </c>
      <c r="T1427" s="53" t="s">
        <v>161</v>
      </c>
      <c r="U1427" s="12">
        <f t="shared" si="90"/>
        <v>5.41</v>
      </c>
      <c r="V1427" s="12">
        <f t="shared" si="91"/>
        <v>2.687147</v>
      </c>
      <c r="W1427" s="12">
        <f t="shared" si="92"/>
        <v>0.74922871685552006</v>
      </c>
      <c r="X1427" s="12">
        <f t="shared" si="93"/>
        <v>0.13848959646127912</v>
      </c>
      <c r="AA1427" s="12"/>
      <c r="AC1427" s="12" t="s">
        <v>179</v>
      </c>
      <c r="AD1427" s="12" t="s">
        <v>307</v>
      </c>
      <c r="AE1427" s="12" t="s">
        <v>491</v>
      </c>
      <c r="AF1427" s="12" t="s">
        <v>492</v>
      </c>
      <c r="AG1427" s="12" t="s">
        <v>402</v>
      </c>
      <c r="AH1427" s="12" t="s">
        <v>374</v>
      </c>
      <c r="AI1427" s="12" t="s">
        <v>403</v>
      </c>
      <c r="AJ1427" s="12" t="s">
        <v>376</v>
      </c>
      <c r="AK1427" s="12" t="s">
        <v>368</v>
      </c>
      <c r="AL1427" s="12">
        <v>14</v>
      </c>
      <c r="AM1427" s="12" t="s">
        <v>404</v>
      </c>
      <c r="AN1427" s="12" t="s">
        <v>405</v>
      </c>
    </row>
    <row r="1428" spans="1:40" ht="15" customHeight="1" x14ac:dyDescent="0.25">
      <c r="A1428" s="12">
        <v>132770035</v>
      </c>
      <c r="B1428" s="15" t="s">
        <v>580</v>
      </c>
      <c r="C1428" s="12" t="s">
        <v>583</v>
      </c>
      <c r="D1428" s="12" t="s">
        <v>161</v>
      </c>
      <c r="E1428" s="12" t="s">
        <v>51</v>
      </c>
      <c r="F1428" s="10" t="s">
        <v>186</v>
      </c>
      <c r="G1428" s="17" t="s">
        <v>307</v>
      </c>
      <c r="H1428" s="10" t="s">
        <v>24</v>
      </c>
      <c r="K1428" s="12" t="s">
        <v>169</v>
      </c>
      <c r="L1428" s="12">
        <v>45.385823000000002</v>
      </c>
      <c r="M1428" s="12">
        <v>2.4588760000000001</v>
      </c>
      <c r="N1428" s="11">
        <v>41429.666666666664</v>
      </c>
      <c r="O1428" s="6" t="s">
        <v>60</v>
      </c>
      <c r="P1428" s="29">
        <v>5.51</v>
      </c>
      <c r="Q1428" s="54" t="s">
        <v>161</v>
      </c>
      <c r="R1428" s="12" t="s">
        <v>11</v>
      </c>
      <c r="S1428" s="16" t="s">
        <v>601</v>
      </c>
      <c r="T1428" s="53" t="s">
        <v>161</v>
      </c>
      <c r="U1428" s="12">
        <f t="shared" si="90"/>
        <v>5.51</v>
      </c>
      <c r="V1428" s="12">
        <f t="shared" si="91"/>
        <v>2.7549999999999999</v>
      </c>
      <c r="W1428" s="12">
        <f t="shared" si="92"/>
        <v>0.72595281306715065</v>
      </c>
      <c r="X1428" s="12">
        <f t="shared" si="93"/>
        <v>0.13175187170002733</v>
      </c>
      <c r="AA1428" s="12"/>
      <c r="AC1428" s="12" t="s">
        <v>179</v>
      </c>
      <c r="AD1428" s="12" t="s">
        <v>307</v>
      </c>
      <c r="AE1428" s="12" t="s">
        <v>491</v>
      </c>
      <c r="AF1428" s="12" t="s">
        <v>492</v>
      </c>
      <c r="AG1428" s="12" t="s">
        <v>402</v>
      </c>
      <c r="AH1428" s="12" t="s">
        <v>374</v>
      </c>
      <c r="AI1428" s="12" t="s">
        <v>403</v>
      </c>
      <c r="AJ1428" s="12" t="s">
        <v>376</v>
      </c>
      <c r="AK1428" s="12" t="s">
        <v>368</v>
      </c>
      <c r="AL1428" s="12">
        <v>14</v>
      </c>
      <c r="AM1428" s="12" t="s">
        <v>404</v>
      </c>
      <c r="AN1428" s="12" t="s">
        <v>405</v>
      </c>
    </row>
    <row r="1429" spans="1:40" ht="15" customHeight="1" x14ac:dyDescent="0.25">
      <c r="A1429" s="12">
        <v>132770035</v>
      </c>
      <c r="B1429" s="15" t="s">
        <v>580</v>
      </c>
      <c r="C1429" s="12" t="s">
        <v>583</v>
      </c>
      <c r="D1429" s="12" t="s">
        <v>161</v>
      </c>
      <c r="E1429" s="12" t="s">
        <v>51</v>
      </c>
      <c r="F1429" s="10" t="s">
        <v>186</v>
      </c>
      <c r="G1429" s="17" t="s">
        <v>307</v>
      </c>
      <c r="H1429" s="10" t="s">
        <v>24</v>
      </c>
      <c r="K1429" s="12" t="s">
        <v>169</v>
      </c>
      <c r="L1429" s="12">
        <v>45.385823000000002</v>
      </c>
      <c r="M1429" s="12">
        <v>2.4588760000000001</v>
      </c>
      <c r="N1429" s="11">
        <v>41429.666666666664</v>
      </c>
      <c r="O1429" s="6" t="s">
        <v>59</v>
      </c>
      <c r="P1429" s="29">
        <v>6.12</v>
      </c>
      <c r="Q1429" s="54" t="s">
        <v>161</v>
      </c>
      <c r="R1429" s="12" t="s">
        <v>11</v>
      </c>
      <c r="S1429" s="16" t="s">
        <v>601</v>
      </c>
      <c r="T1429" s="53" t="s">
        <v>161</v>
      </c>
      <c r="U1429" s="12">
        <f t="shared" si="90"/>
        <v>6.12</v>
      </c>
      <c r="V1429" s="12">
        <f t="shared" si="91"/>
        <v>3.06</v>
      </c>
      <c r="W1429" s="12">
        <f t="shared" si="92"/>
        <v>0.65359477124183007</v>
      </c>
      <c r="X1429" s="12">
        <f t="shared" si="93"/>
        <v>0.10679653124866505</v>
      </c>
      <c r="AA1429" s="12"/>
      <c r="AC1429" s="12" t="s">
        <v>179</v>
      </c>
      <c r="AD1429" s="12" t="s">
        <v>307</v>
      </c>
      <c r="AE1429" s="12" t="s">
        <v>491</v>
      </c>
      <c r="AF1429" s="12" t="s">
        <v>492</v>
      </c>
      <c r="AG1429" s="12" t="s">
        <v>402</v>
      </c>
      <c r="AH1429" s="12" t="s">
        <v>374</v>
      </c>
      <c r="AI1429" s="12" t="s">
        <v>403</v>
      </c>
      <c r="AJ1429" s="12" t="s">
        <v>376</v>
      </c>
      <c r="AK1429" s="12" t="s">
        <v>368</v>
      </c>
      <c r="AL1429" s="12">
        <v>14</v>
      </c>
      <c r="AM1429" s="12" t="s">
        <v>404</v>
      </c>
      <c r="AN1429" s="12" t="s">
        <v>405</v>
      </c>
    </row>
    <row r="1430" spans="1:40" ht="15" customHeight="1" x14ac:dyDescent="0.25">
      <c r="A1430" s="12">
        <v>132770035</v>
      </c>
      <c r="B1430" s="15" t="s">
        <v>580</v>
      </c>
      <c r="C1430" s="12" t="s">
        <v>583</v>
      </c>
      <c r="D1430" s="12" t="s">
        <v>161</v>
      </c>
      <c r="E1430" s="12" t="s">
        <v>51</v>
      </c>
      <c r="F1430" s="10" t="s">
        <v>186</v>
      </c>
      <c r="G1430" s="17" t="s">
        <v>307</v>
      </c>
      <c r="H1430" s="10" t="s">
        <v>24</v>
      </c>
      <c r="K1430" s="12" t="s">
        <v>169</v>
      </c>
      <c r="L1430" s="12">
        <v>45.385823000000002</v>
      </c>
      <c r="M1430" s="12">
        <v>2.4588760000000001</v>
      </c>
      <c r="N1430" s="11">
        <v>41429.666666666664</v>
      </c>
      <c r="O1430" s="6" t="s">
        <v>15</v>
      </c>
      <c r="P1430" s="29">
        <v>6.25</v>
      </c>
      <c r="Q1430" s="12">
        <v>3.4681249999999997</v>
      </c>
      <c r="R1430" s="12" t="s">
        <v>11</v>
      </c>
      <c r="S1430" s="48" t="s">
        <v>161</v>
      </c>
      <c r="T1430" s="53" t="s">
        <v>161</v>
      </c>
      <c r="U1430" s="12">
        <f t="shared" si="90"/>
        <v>6.25</v>
      </c>
      <c r="V1430" s="12">
        <f t="shared" si="91"/>
        <v>3.4681249999999997</v>
      </c>
      <c r="W1430" s="12">
        <f t="shared" si="92"/>
        <v>0.51962559287250365</v>
      </c>
      <c r="X1430" s="12">
        <f t="shared" si="93"/>
        <v>8.3140094859600583E-2</v>
      </c>
      <c r="AA1430" s="12"/>
      <c r="AC1430" s="12" t="s">
        <v>179</v>
      </c>
      <c r="AD1430" s="12" t="s">
        <v>307</v>
      </c>
      <c r="AE1430" s="12" t="s">
        <v>491</v>
      </c>
      <c r="AF1430" s="12" t="s">
        <v>492</v>
      </c>
      <c r="AG1430" s="12" t="s">
        <v>402</v>
      </c>
      <c r="AH1430" s="12" t="s">
        <v>374</v>
      </c>
      <c r="AI1430" s="12" t="s">
        <v>403</v>
      </c>
      <c r="AJ1430" s="12" t="s">
        <v>376</v>
      </c>
      <c r="AK1430" s="12" t="s">
        <v>368</v>
      </c>
      <c r="AL1430" s="12">
        <v>14</v>
      </c>
      <c r="AM1430" s="12" t="s">
        <v>404</v>
      </c>
      <c r="AN1430" s="12" t="s">
        <v>405</v>
      </c>
    </row>
    <row r="1431" spans="1:40" ht="15" customHeight="1" x14ac:dyDescent="0.25">
      <c r="A1431" s="12">
        <v>132770035</v>
      </c>
      <c r="B1431" s="15" t="s">
        <v>580</v>
      </c>
      <c r="C1431" s="12" t="s">
        <v>583</v>
      </c>
      <c r="D1431" s="12" t="s">
        <v>161</v>
      </c>
      <c r="E1431" s="12" t="s">
        <v>51</v>
      </c>
      <c r="F1431" s="10" t="s">
        <v>186</v>
      </c>
      <c r="G1431" s="17" t="s">
        <v>307</v>
      </c>
      <c r="H1431" s="10" t="s">
        <v>24</v>
      </c>
      <c r="K1431" s="12" t="s">
        <v>169</v>
      </c>
      <c r="L1431" s="12">
        <v>45.385823000000002</v>
      </c>
      <c r="M1431" s="12">
        <v>2.4588760000000001</v>
      </c>
      <c r="N1431" s="11">
        <v>41429.666666666664</v>
      </c>
      <c r="O1431" s="6" t="s">
        <v>58</v>
      </c>
      <c r="P1431" s="29">
        <v>6.3100000000000005</v>
      </c>
      <c r="Q1431" s="54" t="s">
        <v>161</v>
      </c>
      <c r="R1431" s="12" t="s">
        <v>11</v>
      </c>
      <c r="S1431" s="16" t="s">
        <v>601</v>
      </c>
      <c r="T1431" s="53" t="s">
        <v>161</v>
      </c>
      <c r="U1431" s="12">
        <f t="shared" si="90"/>
        <v>6.3100000000000005</v>
      </c>
      <c r="V1431" s="12">
        <f t="shared" si="91"/>
        <v>3.1550000000000002</v>
      </c>
      <c r="W1431" s="12">
        <f t="shared" si="92"/>
        <v>0.6339144215530903</v>
      </c>
      <c r="X1431" s="12">
        <f t="shared" si="93"/>
        <v>0.10046187346324727</v>
      </c>
      <c r="AA1431" s="12"/>
      <c r="AC1431" s="12" t="s">
        <v>179</v>
      </c>
      <c r="AD1431" s="12" t="s">
        <v>307</v>
      </c>
      <c r="AE1431" s="12" t="s">
        <v>491</v>
      </c>
      <c r="AF1431" s="12" t="s">
        <v>492</v>
      </c>
      <c r="AG1431" s="12" t="s">
        <v>402</v>
      </c>
      <c r="AH1431" s="12" t="s">
        <v>374</v>
      </c>
      <c r="AI1431" s="12" t="s">
        <v>403</v>
      </c>
      <c r="AJ1431" s="12" t="s">
        <v>376</v>
      </c>
      <c r="AK1431" s="12" t="s">
        <v>368</v>
      </c>
      <c r="AL1431" s="12">
        <v>14</v>
      </c>
      <c r="AM1431" s="12" t="s">
        <v>404</v>
      </c>
      <c r="AN1431" s="12" t="s">
        <v>405</v>
      </c>
    </row>
    <row r="1432" spans="1:40" ht="15" customHeight="1" x14ac:dyDescent="0.25">
      <c r="A1432" s="12">
        <v>132770035</v>
      </c>
      <c r="B1432" s="15" t="s">
        <v>580</v>
      </c>
      <c r="C1432" s="12" t="s">
        <v>583</v>
      </c>
      <c r="D1432" s="12" t="s">
        <v>161</v>
      </c>
      <c r="E1432" s="12" t="s">
        <v>51</v>
      </c>
      <c r="F1432" s="10" t="s">
        <v>186</v>
      </c>
      <c r="G1432" s="17" t="s">
        <v>307</v>
      </c>
      <c r="H1432" s="10" t="s">
        <v>24</v>
      </c>
      <c r="K1432" s="12" t="s">
        <v>169</v>
      </c>
      <c r="L1432" s="12">
        <v>45.385823000000002</v>
      </c>
      <c r="M1432" s="12">
        <v>2.4588760000000001</v>
      </c>
      <c r="N1432" s="11">
        <v>41429.666666666664</v>
      </c>
      <c r="O1432" s="6" t="s">
        <v>18</v>
      </c>
      <c r="P1432" s="29">
        <v>6.3130000000000006</v>
      </c>
      <c r="Q1432" s="12">
        <v>2.6640859999999997</v>
      </c>
      <c r="R1432" s="12" t="s">
        <v>11</v>
      </c>
      <c r="S1432" s="48" t="s">
        <v>161</v>
      </c>
      <c r="T1432" s="53" t="s">
        <v>161</v>
      </c>
      <c r="U1432" s="12">
        <f t="shared" si="90"/>
        <v>6.3130000000000006</v>
      </c>
      <c r="V1432" s="12">
        <f t="shared" si="91"/>
        <v>2.6640859999999997</v>
      </c>
      <c r="W1432" s="12">
        <f t="shared" si="92"/>
        <v>0.88948639287376541</v>
      </c>
      <c r="X1432" s="12">
        <f t="shared" si="93"/>
        <v>0.14089757530077068</v>
      </c>
      <c r="AA1432" s="12"/>
      <c r="AC1432" s="12" t="s">
        <v>179</v>
      </c>
      <c r="AD1432" s="12" t="s">
        <v>307</v>
      </c>
      <c r="AE1432" s="12" t="s">
        <v>491</v>
      </c>
      <c r="AF1432" s="12" t="s">
        <v>492</v>
      </c>
      <c r="AG1432" s="12" t="s">
        <v>402</v>
      </c>
      <c r="AH1432" s="12" t="s">
        <v>374</v>
      </c>
      <c r="AI1432" s="12" t="s">
        <v>403</v>
      </c>
      <c r="AJ1432" s="12" t="s">
        <v>376</v>
      </c>
      <c r="AK1432" s="12" t="s">
        <v>368</v>
      </c>
      <c r="AL1432" s="12">
        <v>14</v>
      </c>
      <c r="AM1432" s="12" t="s">
        <v>404</v>
      </c>
      <c r="AN1432" s="12" t="s">
        <v>405</v>
      </c>
    </row>
    <row r="1433" spans="1:40" ht="15" customHeight="1" x14ac:dyDescent="0.25">
      <c r="A1433" s="12">
        <v>132770035</v>
      </c>
      <c r="B1433" s="15" t="s">
        <v>580</v>
      </c>
      <c r="C1433" s="12" t="s">
        <v>583</v>
      </c>
      <c r="D1433" s="12" t="s">
        <v>161</v>
      </c>
      <c r="E1433" s="12" t="s">
        <v>51</v>
      </c>
      <c r="F1433" s="10" t="s">
        <v>186</v>
      </c>
      <c r="G1433" s="17" t="s">
        <v>307</v>
      </c>
      <c r="H1433" s="10" t="s">
        <v>24</v>
      </c>
      <c r="K1433" s="12" t="s">
        <v>169</v>
      </c>
      <c r="L1433" s="12">
        <v>45.385823000000002</v>
      </c>
      <c r="M1433" s="12">
        <v>2.4588760000000001</v>
      </c>
      <c r="N1433" s="11">
        <v>41429.666666666664</v>
      </c>
      <c r="O1433" s="6" t="s">
        <v>70</v>
      </c>
      <c r="P1433" s="29">
        <v>8.7279999999999998</v>
      </c>
      <c r="Q1433" s="12">
        <v>1.65832</v>
      </c>
      <c r="R1433" s="12" t="s">
        <v>11</v>
      </c>
      <c r="S1433" s="48" t="s">
        <v>161</v>
      </c>
      <c r="T1433" s="53" t="s">
        <v>161</v>
      </c>
      <c r="U1433" s="12">
        <f t="shared" si="90"/>
        <v>8.7279999999999998</v>
      </c>
      <c r="V1433" s="12">
        <f t="shared" si="91"/>
        <v>1.65832</v>
      </c>
      <c r="W1433" s="12">
        <f t="shared" si="92"/>
        <v>3.1737890725172715</v>
      </c>
      <c r="X1433" s="12">
        <f t="shared" si="93"/>
        <v>0.3636330284735646</v>
      </c>
      <c r="AA1433" s="12"/>
      <c r="AC1433" s="12" t="s">
        <v>182</v>
      </c>
      <c r="AD1433" s="12" t="s">
        <v>307</v>
      </c>
      <c r="AE1433" s="12" t="s">
        <v>491</v>
      </c>
      <c r="AF1433" s="12" t="s">
        <v>492</v>
      </c>
      <c r="AG1433" s="12" t="s">
        <v>402</v>
      </c>
      <c r="AH1433" s="12" t="s">
        <v>374</v>
      </c>
      <c r="AI1433" s="12" t="s">
        <v>403</v>
      </c>
      <c r="AJ1433" s="12" t="s">
        <v>376</v>
      </c>
      <c r="AK1433" s="12" t="s">
        <v>368</v>
      </c>
      <c r="AL1433" s="12">
        <v>14</v>
      </c>
      <c r="AM1433" s="12" t="s">
        <v>404</v>
      </c>
      <c r="AN1433" s="12" t="s">
        <v>405</v>
      </c>
    </row>
    <row r="1434" spans="1:40" ht="15" customHeight="1" x14ac:dyDescent="0.25">
      <c r="A1434" s="12">
        <v>132770035</v>
      </c>
      <c r="B1434" s="15" t="s">
        <v>580</v>
      </c>
      <c r="C1434" s="12" t="s">
        <v>583</v>
      </c>
      <c r="D1434" s="12" t="s">
        <v>161</v>
      </c>
      <c r="E1434" s="12" t="s">
        <v>51</v>
      </c>
      <c r="F1434" s="10" t="s">
        <v>186</v>
      </c>
      <c r="G1434" s="17" t="s">
        <v>307</v>
      </c>
      <c r="H1434" s="10" t="s">
        <v>24</v>
      </c>
      <c r="K1434" s="12" t="s">
        <v>169</v>
      </c>
      <c r="L1434" s="12">
        <v>45.385823000000002</v>
      </c>
      <c r="M1434" s="12">
        <v>2.4588760000000001</v>
      </c>
      <c r="N1434" s="11">
        <v>41429.666666666664</v>
      </c>
      <c r="O1434" s="6" t="s">
        <v>157</v>
      </c>
      <c r="P1434" s="29">
        <v>11.3</v>
      </c>
      <c r="Q1434" s="54" t="s">
        <v>161</v>
      </c>
      <c r="R1434" s="12" t="s">
        <v>11</v>
      </c>
      <c r="S1434" s="16" t="s">
        <v>601</v>
      </c>
      <c r="T1434" s="53" t="s">
        <v>161</v>
      </c>
      <c r="U1434" s="12">
        <f t="shared" si="90"/>
        <v>11.3</v>
      </c>
      <c r="V1434" s="12">
        <f t="shared" si="91"/>
        <v>5.65</v>
      </c>
      <c r="W1434" s="12">
        <f t="shared" si="92"/>
        <v>0.35398230088495575</v>
      </c>
      <c r="X1434" s="12">
        <f t="shared" si="93"/>
        <v>3.132586733495183E-2</v>
      </c>
      <c r="AA1434" s="12"/>
      <c r="AC1434" s="12" t="s">
        <v>179</v>
      </c>
      <c r="AD1434" s="12" t="s">
        <v>307</v>
      </c>
      <c r="AE1434" s="12" t="s">
        <v>491</v>
      </c>
      <c r="AF1434" s="12" t="s">
        <v>492</v>
      </c>
      <c r="AG1434" s="12" t="s">
        <v>402</v>
      </c>
      <c r="AH1434" s="12" t="s">
        <v>374</v>
      </c>
      <c r="AI1434" s="12" t="s">
        <v>403</v>
      </c>
      <c r="AJ1434" s="12" t="s">
        <v>376</v>
      </c>
      <c r="AK1434" s="12" t="s">
        <v>368</v>
      </c>
      <c r="AL1434" s="12">
        <v>14</v>
      </c>
      <c r="AM1434" s="12" t="s">
        <v>404</v>
      </c>
      <c r="AN1434" s="12" t="s">
        <v>405</v>
      </c>
    </row>
    <row r="1435" spans="1:40" ht="15" customHeight="1" x14ac:dyDescent="0.25">
      <c r="A1435" s="12">
        <v>132770035</v>
      </c>
      <c r="B1435" s="15" t="s">
        <v>580</v>
      </c>
      <c r="C1435" s="12" t="s">
        <v>583</v>
      </c>
      <c r="D1435" s="12" t="s">
        <v>161</v>
      </c>
      <c r="E1435" s="12" t="s">
        <v>51</v>
      </c>
      <c r="F1435" s="10" t="s">
        <v>186</v>
      </c>
      <c r="G1435" s="17" t="s">
        <v>307</v>
      </c>
      <c r="H1435" s="10" t="s">
        <v>24</v>
      </c>
      <c r="K1435" s="12" t="s">
        <v>169</v>
      </c>
      <c r="L1435" s="12">
        <v>45.385823000000002</v>
      </c>
      <c r="M1435" s="12">
        <v>2.4588760000000001</v>
      </c>
      <c r="N1435" s="11">
        <v>41429.666666666664</v>
      </c>
      <c r="O1435" s="6" t="s">
        <v>16</v>
      </c>
      <c r="P1435" s="29">
        <v>18.7</v>
      </c>
      <c r="Q1435" s="54" t="s">
        <v>161</v>
      </c>
      <c r="R1435" s="12" t="s">
        <v>11</v>
      </c>
      <c r="S1435" s="16" t="s">
        <v>601</v>
      </c>
      <c r="T1435" s="53" t="s">
        <v>161</v>
      </c>
      <c r="U1435" s="12">
        <f t="shared" si="90"/>
        <v>18.7</v>
      </c>
      <c r="V1435" s="12">
        <f t="shared" si="91"/>
        <v>9.35</v>
      </c>
      <c r="W1435" s="12">
        <f t="shared" si="92"/>
        <v>0.21390374331550802</v>
      </c>
      <c r="X1435" s="12">
        <f t="shared" si="93"/>
        <v>1.1438702851096686E-2</v>
      </c>
      <c r="AA1435" s="12"/>
      <c r="AC1435" s="12" t="s">
        <v>179</v>
      </c>
      <c r="AD1435" s="12" t="s">
        <v>307</v>
      </c>
      <c r="AE1435" s="12" t="s">
        <v>491</v>
      </c>
      <c r="AF1435" s="12" t="s">
        <v>492</v>
      </c>
      <c r="AG1435" s="12" t="s">
        <v>402</v>
      </c>
      <c r="AH1435" s="12" t="s">
        <v>374</v>
      </c>
      <c r="AI1435" s="12" t="s">
        <v>403</v>
      </c>
      <c r="AJ1435" s="12" t="s">
        <v>376</v>
      </c>
      <c r="AK1435" s="12" t="s">
        <v>368</v>
      </c>
      <c r="AL1435" s="12">
        <v>14</v>
      </c>
      <c r="AM1435" s="12" t="s">
        <v>404</v>
      </c>
      <c r="AN1435" s="12" t="s">
        <v>405</v>
      </c>
    </row>
    <row r="1436" spans="1:40" ht="15" customHeight="1" x14ac:dyDescent="0.25">
      <c r="A1436" s="12">
        <v>132770035</v>
      </c>
      <c r="B1436" s="15" t="s">
        <v>580</v>
      </c>
      <c r="C1436" s="12" t="s">
        <v>583</v>
      </c>
      <c r="D1436" s="12" t="s">
        <v>161</v>
      </c>
      <c r="E1436" s="12" t="s">
        <v>51</v>
      </c>
      <c r="F1436" s="10" t="s">
        <v>186</v>
      </c>
      <c r="G1436" s="17" t="s">
        <v>307</v>
      </c>
      <c r="H1436" s="10" t="s">
        <v>24</v>
      </c>
      <c r="K1436" s="12" t="s">
        <v>169</v>
      </c>
      <c r="L1436" s="12">
        <v>45.385823000000002</v>
      </c>
      <c r="M1436" s="12">
        <v>2.4588760000000001</v>
      </c>
      <c r="N1436" s="11">
        <v>41429.666666666664</v>
      </c>
      <c r="O1436" s="6" t="s">
        <v>162</v>
      </c>
      <c r="P1436" s="29">
        <v>20.400000000000002</v>
      </c>
      <c r="Q1436" s="54" t="s">
        <v>161</v>
      </c>
      <c r="R1436" s="12" t="s">
        <v>148</v>
      </c>
      <c r="S1436" s="16" t="s">
        <v>601</v>
      </c>
      <c r="T1436" s="53" t="s">
        <v>161</v>
      </c>
      <c r="U1436" s="12">
        <f t="shared" si="90"/>
        <v>20.400000000000002</v>
      </c>
      <c r="V1436" s="12">
        <f t="shared" si="91"/>
        <v>10.200000000000001</v>
      </c>
      <c r="W1436" s="12">
        <f t="shared" si="92"/>
        <v>0.19607843137254899</v>
      </c>
      <c r="X1436" s="12">
        <f t="shared" si="93"/>
        <v>9.6116878123798516E-3</v>
      </c>
      <c r="AA1436" s="12"/>
      <c r="AC1436" s="12" t="s">
        <v>180</v>
      </c>
      <c r="AD1436" s="12" t="s">
        <v>307</v>
      </c>
      <c r="AE1436" s="12" t="s">
        <v>491</v>
      </c>
      <c r="AF1436" s="12" t="s">
        <v>492</v>
      </c>
      <c r="AG1436" s="12" t="s">
        <v>402</v>
      </c>
      <c r="AH1436" s="12" t="s">
        <v>374</v>
      </c>
      <c r="AI1436" s="12" t="s">
        <v>403</v>
      </c>
      <c r="AJ1436" s="12" t="s">
        <v>376</v>
      </c>
      <c r="AK1436" s="12" t="s">
        <v>368</v>
      </c>
      <c r="AL1436" s="12">
        <v>14</v>
      </c>
      <c r="AM1436" s="12" t="s">
        <v>404</v>
      </c>
      <c r="AN1436" s="12" t="s">
        <v>405</v>
      </c>
    </row>
    <row r="1437" spans="1:40" ht="15" customHeight="1" x14ac:dyDescent="0.25">
      <c r="A1437" s="12">
        <v>132770035</v>
      </c>
      <c r="B1437" s="15" t="s">
        <v>580</v>
      </c>
      <c r="C1437" s="12" t="s">
        <v>583</v>
      </c>
      <c r="D1437" s="12" t="s">
        <v>161</v>
      </c>
      <c r="E1437" s="12" t="s">
        <v>51</v>
      </c>
      <c r="F1437" s="10" t="s">
        <v>186</v>
      </c>
      <c r="G1437" s="17" t="s">
        <v>307</v>
      </c>
      <c r="H1437" s="10" t="s">
        <v>24</v>
      </c>
      <c r="K1437" s="12" t="s">
        <v>169</v>
      </c>
      <c r="L1437" s="12">
        <v>45.385823000000002</v>
      </c>
      <c r="M1437" s="12">
        <v>2.4588760000000001</v>
      </c>
      <c r="N1437" s="11">
        <v>41429.666666666664</v>
      </c>
      <c r="O1437" s="6" t="s">
        <v>20</v>
      </c>
      <c r="P1437" s="29">
        <v>21</v>
      </c>
      <c r="Q1437" s="54" t="s">
        <v>161</v>
      </c>
      <c r="R1437" s="12" t="s">
        <v>11</v>
      </c>
      <c r="S1437" s="16" t="s">
        <v>601</v>
      </c>
      <c r="T1437" s="53" t="s">
        <v>161</v>
      </c>
      <c r="U1437" s="12">
        <f t="shared" si="90"/>
        <v>21</v>
      </c>
      <c r="V1437" s="12">
        <f t="shared" si="91"/>
        <v>10.5</v>
      </c>
      <c r="W1437" s="12">
        <f t="shared" si="92"/>
        <v>0.19047619047619047</v>
      </c>
      <c r="X1437" s="12">
        <f t="shared" si="93"/>
        <v>9.0702947845804991E-3</v>
      </c>
      <c r="AA1437" s="12"/>
      <c r="AC1437" s="12" t="s">
        <v>179</v>
      </c>
      <c r="AD1437" s="12" t="s">
        <v>307</v>
      </c>
      <c r="AE1437" s="12" t="s">
        <v>491</v>
      </c>
      <c r="AF1437" s="12" t="s">
        <v>492</v>
      </c>
      <c r="AG1437" s="12" t="s">
        <v>402</v>
      </c>
      <c r="AH1437" s="12" t="s">
        <v>374</v>
      </c>
      <c r="AI1437" s="12" t="s">
        <v>403</v>
      </c>
      <c r="AJ1437" s="12" t="s">
        <v>376</v>
      </c>
      <c r="AK1437" s="12" t="s">
        <v>368</v>
      </c>
      <c r="AL1437" s="12">
        <v>14</v>
      </c>
      <c r="AM1437" s="12" t="s">
        <v>404</v>
      </c>
      <c r="AN1437" s="12" t="s">
        <v>405</v>
      </c>
    </row>
    <row r="1438" spans="1:40" ht="15" customHeight="1" x14ac:dyDescent="0.25">
      <c r="A1438" s="12">
        <v>132770035</v>
      </c>
      <c r="B1438" s="15" t="s">
        <v>580</v>
      </c>
      <c r="C1438" s="12" t="s">
        <v>583</v>
      </c>
      <c r="D1438" s="12" t="s">
        <v>161</v>
      </c>
      <c r="E1438" s="12" t="s">
        <v>51</v>
      </c>
      <c r="F1438" s="10" t="s">
        <v>186</v>
      </c>
      <c r="G1438" s="17" t="s">
        <v>307</v>
      </c>
      <c r="H1438" s="10" t="s">
        <v>24</v>
      </c>
      <c r="K1438" s="12" t="s">
        <v>169</v>
      </c>
      <c r="L1438" s="12">
        <v>45.385823000000002</v>
      </c>
      <c r="M1438" s="12">
        <v>2.4588760000000001</v>
      </c>
      <c r="N1438" s="11">
        <v>41429.666666666664</v>
      </c>
      <c r="O1438" s="6" t="s">
        <v>17</v>
      </c>
      <c r="P1438" s="29">
        <v>29.400000000000002</v>
      </c>
      <c r="Q1438" s="12">
        <v>9.9695400000000003</v>
      </c>
      <c r="R1438" s="12" t="s">
        <v>11</v>
      </c>
      <c r="S1438" s="48" t="s">
        <v>161</v>
      </c>
      <c r="T1438" s="53" t="s">
        <v>161</v>
      </c>
      <c r="U1438" s="12">
        <f t="shared" si="90"/>
        <v>29.400000000000002</v>
      </c>
      <c r="V1438" s="12">
        <f t="shared" si="91"/>
        <v>9.9695400000000003</v>
      </c>
      <c r="W1438" s="12">
        <f t="shared" si="92"/>
        <v>0.29579926466042106</v>
      </c>
      <c r="X1438" s="12">
        <f t="shared" si="93"/>
        <v>1.0061199478245613E-2</v>
      </c>
      <c r="AA1438" s="12"/>
      <c r="AC1438" s="12" t="s">
        <v>179</v>
      </c>
      <c r="AD1438" s="12" t="s">
        <v>307</v>
      </c>
      <c r="AE1438" s="12" t="s">
        <v>491</v>
      </c>
      <c r="AF1438" s="12" t="s">
        <v>492</v>
      </c>
      <c r="AG1438" s="12" t="s">
        <v>402</v>
      </c>
      <c r="AH1438" s="12" t="s">
        <v>374</v>
      </c>
      <c r="AI1438" s="12" t="s">
        <v>403</v>
      </c>
      <c r="AJ1438" s="12" t="s">
        <v>376</v>
      </c>
      <c r="AK1438" s="12" t="s">
        <v>368</v>
      </c>
      <c r="AL1438" s="12">
        <v>14</v>
      </c>
      <c r="AM1438" s="12" t="s">
        <v>404</v>
      </c>
      <c r="AN1438" s="12" t="s">
        <v>405</v>
      </c>
    </row>
    <row r="1439" spans="1:40" ht="15" customHeight="1" x14ac:dyDescent="0.25">
      <c r="A1439" s="12">
        <v>132770035</v>
      </c>
      <c r="B1439" s="15" t="s">
        <v>580</v>
      </c>
      <c r="C1439" s="12" t="s">
        <v>583</v>
      </c>
      <c r="D1439" s="12" t="s">
        <v>161</v>
      </c>
      <c r="E1439" s="12" t="s">
        <v>51</v>
      </c>
      <c r="F1439" s="10" t="s">
        <v>186</v>
      </c>
      <c r="G1439" s="17" t="s">
        <v>307</v>
      </c>
      <c r="H1439" s="10" t="s">
        <v>24</v>
      </c>
      <c r="K1439" s="12" t="s">
        <v>169</v>
      </c>
      <c r="L1439" s="12">
        <v>45.385823000000002</v>
      </c>
      <c r="M1439" s="12">
        <v>2.4588760000000001</v>
      </c>
      <c r="N1439" s="11">
        <v>41429.666666666664</v>
      </c>
      <c r="O1439" s="6" t="s">
        <v>54</v>
      </c>
      <c r="P1439" s="29">
        <v>51.11</v>
      </c>
      <c r="Q1439" s="12">
        <v>19.881789999999999</v>
      </c>
      <c r="R1439" s="12" t="s">
        <v>11</v>
      </c>
      <c r="S1439" s="48" t="s">
        <v>161</v>
      </c>
      <c r="T1439" s="53" t="s">
        <v>161</v>
      </c>
      <c r="U1439" s="12">
        <f t="shared" si="90"/>
        <v>51.11</v>
      </c>
      <c r="V1439" s="12">
        <f t="shared" si="91"/>
        <v>19.881789999999999</v>
      </c>
      <c r="W1439" s="12">
        <f t="shared" si="92"/>
        <v>0.12929892567035459</v>
      </c>
      <c r="X1439" s="12">
        <f t="shared" si="93"/>
        <v>2.5298165852153118E-3</v>
      </c>
      <c r="AA1439" s="12"/>
      <c r="AC1439" s="12" t="s">
        <v>179</v>
      </c>
      <c r="AD1439" s="12" t="s">
        <v>307</v>
      </c>
      <c r="AE1439" s="12" t="s">
        <v>491</v>
      </c>
      <c r="AF1439" s="12" t="s">
        <v>492</v>
      </c>
      <c r="AG1439" s="12" t="s">
        <v>402</v>
      </c>
      <c r="AH1439" s="12" t="s">
        <v>374</v>
      </c>
      <c r="AI1439" s="12" t="s">
        <v>403</v>
      </c>
      <c r="AJ1439" s="12" t="s">
        <v>376</v>
      </c>
      <c r="AK1439" s="12" t="s">
        <v>368</v>
      </c>
      <c r="AL1439" s="12">
        <v>14</v>
      </c>
      <c r="AM1439" s="12" t="s">
        <v>404</v>
      </c>
      <c r="AN1439" s="12" t="s">
        <v>405</v>
      </c>
    </row>
    <row r="1440" spans="1:40" ht="15" customHeight="1" x14ac:dyDescent="0.25">
      <c r="A1440" s="12">
        <v>132770035</v>
      </c>
      <c r="B1440" s="15" t="s">
        <v>580</v>
      </c>
      <c r="C1440" s="12" t="s">
        <v>583</v>
      </c>
      <c r="D1440" s="12" t="s">
        <v>161</v>
      </c>
      <c r="E1440" s="12" t="s">
        <v>51</v>
      </c>
      <c r="F1440" s="10" t="s">
        <v>186</v>
      </c>
      <c r="G1440" s="17" t="s">
        <v>307</v>
      </c>
      <c r="H1440" s="10" t="s">
        <v>24</v>
      </c>
      <c r="K1440" s="12" t="s">
        <v>169</v>
      </c>
      <c r="L1440" s="12">
        <v>45.385823000000002</v>
      </c>
      <c r="M1440" s="12">
        <v>2.4588760000000001</v>
      </c>
      <c r="N1440" s="11">
        <v>41429.666666666664</v>
      </c>
      <c r="O1440" s="6" t="s">
        <v>63</v>
      </c>
      <c r="P1440" s="29">
        <v>53.1</v>
      </c>
      <c r="Q1440" s="12">
        <v>7.1844299999999999</v>
      </c>
      <c r="R1440" s="12" t="s">
        <v>64</v>
      </c>
      <c r="S1440" s="48" t="s">
        <v>161</v>
      </c>
      <c r="T1440" s="53" t="s">
        <v>161</v>
      </c>
      <c r="U1440" s="12">
        <f t="shared" si="90"/>
        <v>53.1</v>
      </c>
      <c r="V1440" s="12">
        <f t="shared" si="91"/>
        <v>7.1844299999999999</v>
      </c>
      <c r="W1440" s="12">
        <f t="shared" si="92"/>
        <v>1.028750088836428</v>
      </c>
      <c r="X1440" s="12">
        <f t="shared" si="93"/>
        <v>1.9373824648520301E-2</v>
      </c>
      <c r="AA1440" s="12"/>
      <c r="AC1440" s="12" t="s">
        <v>179</v>
      </c>
      <c r="AD1440" s="12" t="s">
        <v>307</v>
      </c>
      <c r="AE1440" s="12" t="s">
        <v>491</v>
      </c>
      <c r="AF1440" s="12" t="s">
        <v>492</v>
      </c>
      <c r="AG1440" s="12" t="s">
        <v>402</v>
      </c>
      <c r="AH1440" s="12" t="s">
        <v>374</v>
      </c>
      <c r="AI1440" s="12" t="s">
        <v>403</v>
      </c>
      <c r="AJ1440" s="12" t="s">
        <v>376</v>
      </c>
      <c r="AK1440" s="12" t="s">
        <v>368</v>
      </c>
      <c r="AL1440" s="12">
        <v>14</v>
      </c>
      <c r="AM1440" s="12" t="s">
        <v>404</v>
      </c>
      <c r="AN1440" s="12" t="s">
        <v>405</v>
      </c>
    </row>
    <row r="1441" spans="1:40" ht="15" customHeight="1" x14ac:dyDescent="0.25">
      <c r="A1441" s="12">
        <v>132770035</v>
      </c>
      <c r="B1441" s="15" t="s">
        <v>580</v>
      </c>
      <c r="C1441" s="12" t="s">
        <v>583</v>
      </c>
      <c r="D1441" s="12" t="s">
        <v>161</v>
      </c>
      <c r="E1441" s="12" t="s">
        <v>51</v>
      </c>
      <c r="F1441" s="10" t="s">
        <v>186</v>
      </c>
      <c r="G1441" s="17" t="s">
        <v>307</v>
      </c>
      <c r="H1441" s="10" t="s">
        <v>24</v>
      </c>
      <c r="K1441" s="12" t="s">
        <v>169</v>
      </c>
      <c r="L1441" s="12">
        <v>45.385823000000002</v>
      </c>
      <c r="M1441" s="12">
        <v>2.4588760000000001</v>
      </c>
      <c r="N1441" s="11">
        <v>41429.666666666664</v>
      </c>
      <c r="O1441" s="6" t="s">
        <v>52</v>
      </c>
      <c r="P1441" s="29">
        <v>96.479036367848096</v>
      </c>
      <c r="Q1441" s="54" t="s">
        <v>161</v>
      </c>
      <c r="R1441" s="12" t="s">
        <v>53</v>
      </c>
      <c r="S1441" s="16" t="s">
        <v>601</v>
      </c>
      <c r="T1441" s="53" t="s">
        <v>161</v>
      </c>
      <c r="U1441" s="12">
        <f t="shared" si="90"/>
        <v>96.479036367848096</v>
      </c>
      <c r="V1441" s="12">
        <f t="shared" si="91"/>
        <v>48.239518183924048</v>
      </c>
      <c r="W1441" s="12">
        <f t="shared" si="92"/>
        <v>4.1459783913565404E-2</v>
      </c>
      <c r="X1441" s="12">
        <f t="shared" si="93"/>
        <v>4.2972842053988416E-4</v>
      </c>
      <c r="AA1441" s="12"/>
      <c r="AC1441" s="12" t="s">
        <v>181</v>
      </c>
      <c r="AD1441" s="12" t="s">
        <v>307</v>
      </c>
      <c r="AE1441" s="12" t="s">
        <v>491</v>
      </c>
      <c r="AF1441" s="12" t="s">
        <v>492</v>
      </c>
      <c r="AG1441" s="12" t="s">
        <v>402</v>
      </c>
      <c r="AH1441" s="12" t="s">
        <v>374</v>
      </c>
      <c r="AI1441" s="12" t="s">
        <v>403</v>
      </c>
      <c r="AJ1441" s="12" t="s">
        <v>376</v>
      </c>
      <c r="AK1441" s="12" t="s">
        <v>368</v>
      </c>
      <c r="AL1441" s="12">
        <v>14</v>
      </c>
      <c r="AM1441" s="12" t="s">
        <v>404</v>
      </c>
      <c r="AN1441" s="12" t="s">
        <v>405</v>
      </c>
    </row>
    <row r="1442" spans="1:40" ht="15" customHeight="1" x14ac:dyDescent="0.25">
      <c r="A1442" s="12">
        <v>132770035</v>
      </c>
      <c r="B1442" s="15" t="s">
        <v>580</v>
      </c>
      <c r="C1442" s="12" t="s">
        <v>583</v>
      </c>
      <c r="D1442" s="12" t="s">
        <v>161</v>
      </c>
      <c r="E1442" s="12" t="s">
        <v>51</v>
      </c>
      <c r="F1442" s="10" t="s">
        <v>186</v>
      </c>
      <c r="G1442" s="17" t="s">
        <v>307</v>
      </c>
      <c r="H1442" s="10" t="s">
        <v>24</v>
      </c>
      <c r="K1442" s="12" t="s">
        <v>169</v>
      </c>
      <c r="L1442" s="12">
        <v>45.385823000000002</v>
      </c>
      <c r="M1442" s="12">
        <v>2.4588760000000001</v>
      </c>
      <c r="N1442" s="11">
        <v>41429.666666666664</v>
      </c>
      <c r="O1442" s="6" t="s">
        <v>65</v>
      </c>
      <c r="P1442" s="29">
        <v>138</v>
      </c>
      <c r="Q1442" s="54" t="s">
        <v>161</v>
      </c>
      <c r="R1442" s="12" t="s">
        <v>11</v>
      </c>
      <c r="S1442" s="16" t="s">
        <v>601</v>
      </c>
      <c r="T1442" s="53" t="s">
        <v>161</v>
      </c>
      <c r="U1442" s="12">
        <f t="shared" si="90"/>
        <v>138</v>
      </c>
      <c r="V1442" s="12">
        <f t="shared" si="91"/>
        <v>69</v>
      </c>
      <c r="W1442" s="12">
        <f t="shared" si="92"/>
        <v>2.8985507246376812E-2</v>
      </c>
      <c r="X1442" s="12">
        <f t="shared" si="93"/>
        <v>2.1003990758244065E-4</v>
      </c>
      <c r="AA1442" s="12"/>
      <c r="AC1442" s="12" t="s">
        <v>179</v>
      </c>
      <c r="AD1442" s="12" t="s">
        <v>307</v>
      </c>
      <c r="AE1442" s="12" t="s">
        <v>491</v>
      </c>
      <c r="AF1442" s="12" t="s">
        <v>492</v>
      </c>
      <c r="AG1442" s="12" t="s">
        <v>402</v>
      </c>
      <c r="AH1442" s="12" t="s">
        <v>374</v>
      </c>
      <c r="AI1442" s="12" t="s">
        <v>403</v>
      </c>
      <c r="AJ1442" s="12" t="s">
        <v>376</v>
      </c>
      <c r="AK1442" s="12" t="s">
        <v>368</v>
      </c>
      <c r="AL1442" s="12">
        <v>14</v>
      </c>
      <c r="AM1442" s="12" t="s">
        <v>404</v>
      </c>
      <c r="AN1442" s="12" t="s">
        <v>405</v>
      </c>
    </row>
    <row r="1443" spans="1:40" ht="15" customHeight="1" x14ac:dyDescent="0.25">
      <c r="A1443" s="12">
        <v>132770035</v>
      </c>
      <c r="B1443" s="15" t="s">
        <v>580</v>
      </c>
      <c r="C1443" s="12" t="s">
        <v>583</v>
      </c>
      <c r="D1443" s="12" t="s">
        <v>161</v>
      </c>
      <c r="E1443" s="12" t="s">
        <v>164</v>
      </c>
      <c r="F1443" s="10" t="s">
        <v>186</v>
      </c>
      <c r="G1443" s="17" t="s">
        <v>307</v>
      </c>
      <c r="H1443" s="10" t="s">
        <v>24</v>
      </c>
      <c r="K1443" s="12" t="s">
        <v>169</v>
      </c>
      <c r="L1443" s="12">
        <v>45.385823000000002</v>
      </c>
      <c r="M1443" s="12">
        <v>2.4588760000000001</v>
      </c>
      <c r="N1443" s="11">
        <v>41429.666666666664</v>
      </c>
      <c r="O1443" s="6" t="s">
        <v>163</v>
      </c>
      <c r="P1443" s="29">
        <v>184.3</v>
      </c>
      <c r="Q1443" s="54" t="s">
        <v>161</v>
      </c>
      <c r="R1443" s="12" t="s">
        <v>148</v>
      </c>
      <c r="S1443" s="16" t="s">
        <v>601</v>
      </c>
      <c r="T1443" s="53" t="s">
        <v>161</v>
      </c>
      <c r="U1443" s="12">
        <f t="shared" si="90"/>
        <v>184.3</v>
      </c>
      <c r="V1443" s="12">
        <f t="shared" si="91"/>
        <v>92.15</v>
      </c>
      <c r="W1443" s="12">
        <f t="shared" si="92"/>
        <v>2.1703743895822029E-2</v>
      </c>
      <c r="X1443" s="12">
        <f t="shared" si="93"/>
        <v>1.1776312477385798E-4</v>
      </c>
      <c r="AA1443" s="12"/>
      <c r="AC1443" s="12" t="s">
        <v>180</v>
      </c>
      <c r="AD1443" s="12" t="s">
        <v>307</v>
      </c>
      <c r="AE1443" s="12" t="s">
        <v>491</v>
      </c>
      <c r="AF1443" s="12" t="s">
        <v>492</v>
      </c>
      <c r="AG1443" s="12" t="s">
        <v>402</v>
      </c>
      <c r="AH1443" s="12" t="s">
        <v>374</v>
      </c>
      <c r="AI1443" s="12" t="s">
        <v>403</v>
      </c>
      <c r="AJ1443" s="12" t="s">
        <v>376</v>
      </c>
      <c r="AK1443" s="12" t="s">
        <v>368</v>
      </c>
      <c r="AL1443" s="12">
        <v>14</v>
      </c>
      <c r="AM1443" s="12" t="s">
        <v>404</v>
      </c>
      <c r="AN1443" s="12" t="s">
        <v>405</v>
      </c>
    </row>
    <row r="1444" spans="1:40" ht="15" customHeight="1" x14ac:dyDescent="0.25">
      <c r="A1444" s="12">
        <v>132770035</v>
      </c>
      <c r="B1444" s="15" t="s">
        <v>580</v>
      </c>
      <c r="C1444" s="12" t="s">
        <v>583</v>
      </c>
      <c r="D1444" s="12" t="s">
        <v>161</v>
      </c>
      <c r="E1444" s="12" t="s">
        <v>51</v>
      </c>
      <c r="F1444" s="10" t="s">
        <v>186</v>
      </c>
      <c r="G1444" s="17" t="s">
        <v>307</v>
      </c>
      <c r="H1444" s="10" t="s">
        <v>24</v>
      </c>
      <c r="K1444" s="12" t="s">
        <v>169</v>
      </c>
      <c r="L1444" s="12">
        <v>45.385823000000002</v>
      </c>
      <c r="M1444" s="12">
        <v>2.4588760000000001</v>
      </c>
      <c r="N1444" s="11">
        <v>41429.666666666664</v>
      </c>
      <c r="O1444" s="6" t="s">
        <v>14</v>
      </c>
      <c r="P1444" s="29">
        <v>236</v>
      </c>
      <c r="Q1444" s="54" t="s">
        <v>161</v>
      </c>
      <c r="R1444" s="12" t="s">
        <v>11</v>
      </c>
      <c r="S1444" s="16" t="s">
        <v>601</v>
      </c>
      <c r="T1444" s="53" t="s">
        <v>161</v>
      </c>
      <c r="U1444" s="12">
        <f t="shared" si="90"/>
        <v>236</v>
      </c>
      <c r="V1444" s="12">
        <f t="shared" si="91"/>
        <v>118</v>
      </c>
      <c r="W1444" s="12">
        <f t="shared" si="92"/>
        <v>1.6949152542372881E-2</v>
      </c>
      <c r="X1444" s="12">
        <f t="shared" si="93"/>
        <v>7.1818442976156281E-5</v>
      </c>
      <c r="AA1444" s="12"/>
      <c r="AC1444" s="12" t="s">
        <v>179</v>
      </c>
      <c r="AD1444" s="12" t="s">
        <v>307</v>
      </c>
      <c r="AE1444" s="12" t="s">
        <v>491</v>
      </c>
      <c r="AF1444" s="12" t="s">
        <v>492</v>
      </c>
      <c r="AG1444" s="12" t="s">
        <v>402</v>
      </c>
      <c r="AH1444" s="12" t="s">
        <v>374</v>
      </c>
      <c r="AI1444" s="12" t="s">
        <v>403</v>
      </c>
      <c r="AJ1444" s="12" t="s">
        <v>376</v>
      </c>
      <c r="AK1444" s="12" t="s">
        <v>368</v>
      </c>
      <c r="AL1444" s="12">
        <v>14</v>
      </c>
      <c r="AM1444" s="12" t="s">
        <v>404</v>
      </c>
      <c r="AN1444" s="12" t="s">
        <v>405</v>
      </c>
    </row>
    <row r="1445" spans="1:40" ht="15" customHeight="1" x14ac:dyDescent="0.25">
      <c r="A1445" s="12">
        <v>132770035</v>
      </c>
      <c r="B1445" s="15" t="s">
        <v>580</v>
      </c>
      <c r="C1445" s="12" t="s">
        <v>583</v>
      </c>
      <c r="D1445" s="12" t="s">
        <v>161</v>
      </c>
      <c r="E1445" s="12" t="s">
        <v>164</v>
      </c>
      <c r="F1445" s="10" t="s">
        <v>186</v>
      </c>
      <c r="G1445" s="17" t="s">
        <v>307</v>
      </c>
      <c r="H1445" s="10" t="s">
        <v>24</v>
      </c>
      <c r="K1445" s="12" t="s">
        <v>169</v>
      </c>
      <c r="L1445" s="12">
        <v>45.385823000000002</v>
      </c>
      <c r="M1445" s="12">
        <v>2.4588760000000001</v>
      </c>
      <c r="N1445" s="11">
        <v>41429.666666666664</v>
      </c>
      <c r="O1445" s="6" t="s">
        <v>163</v>
      </c>
      <c r="P1445" s="29">
        <v>863.4</v>
      </c>
      <c r="Q1445" s="54" t="s">
        <v>161</v>
      </c>
      <c r="R1445" s="12" t="s">
        <v>148</v>
      </c>
      <c r="S1445" s="16" t="s">
        <v>601</v>
      </c>
      <c r="T1445" s="53" t="s">
        <v>161</v>
      </c>
      <c r="U1445" s="12">
        <f t="shared" si="90"/>
        <v>863.4</v>
      </c>
      <c r="V1445" s="12">
        <f t="shared" si="91"/>
        <v>431.7</v>
      </c>
      <c r="W1445" s="12">
        <f t="shared" si="92"/>
        <v>4.6328468844104706E-3</v>
      </c>
      <c r="X1445" s="12">
        <f t="shared" si="93"/>
        <v>5.3658175635979509E-6</v>
      </c>
      <c r="AA1445" s="12"/>
      <c r="AC1445" s="12" t="s">
        <v>180</v>
      </c>
      <c r="AD1445" s="12" t="s">
        <v>307</v>
      </c>
      <c r="AE1445" s="12" t="s">
        <v>491</v>
      </c>
      <c r="AF1445" s="12" t="s">
        <v>492</v>
      </c>
      <c r="AG1445" s="12" t="s">
        <v>402</v>
      </c>
      <c r="AH1445" s="12" t="s">
        <v>374</v>
      </c>
      <c r="AI1445" s="12" t="s">
        <v>403</v>
      </c>
      <c r="AJ1445" s="12" t="s">
        <v>376</v>
      </c>
      <c r="AK1445" s="12" t="s">
        <v>368</v>
      </c>
      <c r="AL1445" s="12">
        <v>14</v>
      </c>
      <c r="AM1445" s="12" t="s">
        <v>404</v>
      </c>
      <c r="AN1445" s="12" t="s">
        <v>405</v>
      </c>
    </row>
    <row r="1446" spans="1:40" ht="15" customHeight="1" x14ac:dyDescent="0.25">
      <c r="A1446" s="12">
        <v>132770035</v>
      </c>
      <c r="B1446" s="15" t="s">
        <v>580</v>
      </c>
      <c r="C1446" s="12" t="s">
        <v>583</v>
      </c>
      <c r="D1446" s="12" t="s">
        <v>161</v>
      </c>
      <c r="E1446" s="12" t="s">
        <v>51</v>
      </c>
      <c r="F1446" s="10" t="s">
        <v>186</v>
      </c>
      <c r="G1446" s="17" t="s">
        <v>307</v>
      </c>
      <c r="H1446" s="10" t="s">
        <v>24</v>
      </c>
      <c r="K1446" s="12" t="s">
        <v>169</v>
      </c>
      <c r="L1446" s="12">
        <v>45.385823000000002</v>
      </c>
      <c r="M1446" s="12">
        <v>2.4588760000000001</v>
      </c>
      <c r="N1446" s="11">
        <v>41429.666666666664</v>
      </c>
      <c r="O1446" s="6" t="s">
        <v>10</v>
      </c>
      <c r="P1446" s="29">
        <v>1640</v>
      </c>
      <c r="Q1446" s="12">
        <v>221.89200000000002</v>
      </c>
      <c r="R1446" s="12" t="s">
        <v>11</v>
      </c>
      <c r="S1446" s="48" t="s">
        <v>161</v>
      </c>
      <c r="T1446" s="53" t="s">
        <v>161</v>
      </c>
      <c r="U1446" s="12">
        <f t="shared" si="90"/>
        <v>1640</v>
      </c>
      <c r="V1446" s="12">
        <f t="shared" si="91"/>
        <v>221.89200000000002</v>
      </c>
      <c r="W1446" s="12">
        <f t="shared" si="92"/>
        <v>3.3308920559277026E-2</v>
      </c>
      <c r="X1446" s="12">
        <f t="shared" si="93"/>
        <v>2.0310317414193308E-5</v>
      </c>
      <c r="AA1446" s="12"/>
      <c r="AC1446" s="12" t="s">
        <v>179</v>
      </c>
      <c r="AD1446" s="12" t="s">
        <v>307</v>
      </c>
      <c r="AE1446" s="12" t="s">
        <v>491</v>
      </c>
      <c r="AF1446" s="12" t="s">
        <v>492</v>
      </c>
      <c r="AG1446" s="12" t="s">
        <v>402</v>
      </c>
      <c r="AH1446" s="12" t="s">
        <v>374</v>
      </c>
      <c r="AI1446" s="12" t="s">
        <v>403</v>
      </c>
      <c r="AJ1446" s="12" t="s">
        <v>376</v>
      </c>
      <c r="AK1446" s="12" t="s">
        <v>368</v>
      </c>
      <c r="AL1446" s="12">
        <v>14</v>
      </c>
      <c r="AM1446" s="12" t="s">
        <v>404</v>
      </c>
      <c r="AN1446" s="12" t="s">
        <v>405</v>
      </c>
    </row>
    <row r="1447" spans="1:40" ht="15" customHeight="1" x14ac:dyDescent="0.25">
      <c r="A1447" s="12">
        <v>132770036</v>
      </c>
      <c r="B1447" s="15" t="s">
        <v>580</v>
      </c>
      <c r="C1447" s="12" t="s">
        <v>583</v>
      </c>
      <c r="D1447" s="12" t="s">
        <v>161</v>
      </c>
      <c r="E1447" s="12" t="s">
        <v>51</v>
      </c>
      <c r="F1447" s="10">
        <v>24</v>
      </c>
      <c r="G1447" s="17" t="s">
        <v>308</v>
      </c>
      <c r="H1447" s="10" t="s">
        <v>106</v>
      </c>
      <c r="K1447" s="12" t="s">
        <v>160</v>
      </c>
      <c r="L1447" s="12">
        <v>45.108874</v>
      </c>
      <c r="M1447" s="12">
        <v>1.9561850000000001</v>
      </c>
      <c r="N1447" s="11">
        <v>41431</v>
      </c>
      <c r="O1447" s="6" t="s">
        <v>150</v>
      </c>
      <c r="P1447" s="31">
        <v>1.3</v>
      </c>
      <c r="Q1447" s="54" t="s">
        <v>161</v>
      </c>
      <c r="R1447" s="15" t="s">
        <v>11</v>
      </c>
      <c r="S1447" s="16" t="s">
        <v>601</v>
      </c>
      <c r="T1447" s="53" t="s">
        <v>161</v>
      </c>
      <c r="U1447" s="12">
        <f t="shared" si="90"/>
        <v>1.3</v>
      </c>
      <c r="V1447" s="12">
        <f t="shared" si="91"/>
        <v>0.65</v>
      </c>
      <c r="W1447" s="12">
        <f t="shared" si="92"/>
        <v>3.0769230769230766</v>
      </c>
      <c r="X1447" s="12">
        <f t="shared" si="93"/>
        <v>2.3668639053254434</v>
      </c>
      <c r="Y1447" s="12">
        <v>9.52</v>
      </c>
      <c r="AA1447" s="11"/>
      <c r="AB1447" s="31">
        <v>133393</v>
      </c>
      <c r="AC1447" s="12" t="s">
        <v>574</v>
      </c>
      <c r="AD1447" s="12" t="s">
        <v>308</v>
      </c>
      <c r="AE1447" s="12" t="s">
        <v>388</v>
      </c>
      <c r="AF1447" s="12" t="s">
        <v>389</v>
      </c>
      <c r="AG1447" s="12" t="s">
        <v>365</v>
      </c>
      <c r="AH1447" s="12" t="s">
        <v>366</v>
      </c>
      <c r="AI1447" s="12" t="s">
        <v>367</v>
      </c>
      <c r="AJ1447" s="12" t="s">
        <v>354</v>
      </c>
      <c r="AK1447" s="12" t="s">
        <v>368</v>
      </c>
      <c r="AL1447" s="12" t="s">
        <v>369</v>
      </c>
      <c r="AM1447" s="12" t="s">
        <v>347</v>
      </c>
      <c r="AN1447" s="12" t="s">
        <v>370</v>
      </c>
    </row>
    <row r="1448" spans="1:40" ht="15" customHeight="1" x14ac:dyDescent="0.25">
      <c r="A1448" s="12">
        <v>132770036</v>
      </c>
      <c r="B1448" s="15" t="s">
        <v>580</v>
      </c>
      <c r="C1448" s="12" t="s">
        <v>583</v>
      </c>
      <c r="D1448" s="12" t="s">
        <v>161</v>
      </c>
      <c r="E1448" s="12" t="s">
        <v>51</v>
      </c>
      <c r="F1448" s="10">
        <v>24</v>
      </c>
      <c r="G1448" s="17" t="s">
        <v>308</v>
      </c>
      <c r="H1448" s="10" t="s">
        <v>106</v>
      </c>
      <c r="K1448" s="12" t="s">
        <v>160</v>
      </c>
      <c r="L1448" s="12">
        <v>45.108874</v>
      </c>
      <c r="M1448" s="12">
        <v>1.9561850000000001</v>
      </c>
      <c r="N1448" s="11">
        <v>41431</v>
      </c>
      <c r="O1448" s="6" t="s">
        <v>57</v>
      </c>
      <c r="P1448" s="31">
        <v>1.4</v>
      </c>
      <c r="Q1448" s="54" t="s">
        <v>161</v>
      </c>
      <c r="R1448" s="15" t="s">
        <v>11</v>
      </c>
      <c r="S1448" s="16" t="s">
        <v>601</v>
      </c>
      <c r="T1448" s="53" t="s">
        <v>161</v>
      </c>
      <c r="U1448" s="12">
        <f t="shared" si="90"/>
        <v>1.4</v>
      </c>
      <c r="V1448" s="12">
        <f t="shared" si="91"/>
        <v>0.7</v>
      </c>
      <c r="W1448" s="12">
        <f t="shared" si="92"/>
        <v>2.8571428571428572</v>
      </c>
      <c r="X1448" s="12">
        <f t="shared" si="93"/>
        <v>2.0408163265306127</v>
      </c>
      <c r="Y1448" s="12">
        <v>9.52</v>
      </c>
      <c r="AA1448" s="11"/>
      <c r="AB1448" s="31">
        <v>133393</v>
      </c>
      <c r="AC1448" s="12" t="s">
        <v>574</v>
      </c>
      <c r="AD1448" s="12" t="s">
        <v>308</v>
      </c>
      <c r="AE1448" s="12" t="s">
        <v>388</v>
      </c>
      <c r="AF1448" s="12" t="s">
        <v>389</v>
      </c>
      <c r="AG1448" s="12" t="s">
        <v>365</v>
      </c>
      <c r="AH1448" s="12" t="s">
        <v>366</v>
      </c>
      <c r="AI1448" s="12" t="s">
        <v>367</v>
      </c>
      <c r="AJ1448" s="12" t="s">
        <v>354</v>
      </c>
      <c r="AK1448" s="12" t="s">
        <v>368</v>
      </c>
      <c r="AL1448" s="12" t="s">
        <v>369</v>
      </c>
      <c r="AM1448" s="12" t="s">
        <v>347</v>
      </c>
      <c r="AN1448" s="12" t="s">
        <v>370</v>
      </c>
    </row>
    <row r="1449" spans="1:40" ht="15" customHeight="1" x14ac:dyDescent="0.25">
      <c r="A1449" s="12">
        <v>132770036</v>
      </c>
      <c r="B1449" s="15" t="s">
        <v>580</v>
      </c>
      <c r="C1449" s="12" t="s">
        <v>583</v>
      </c>
      <c r="D1449" s="12" t="s">
        <v>161</v>
      </c>
      <c r="E1449" s="12" t="s">
        <v>51</v>
      </c>
      <c r="F1449" s="10">
        <v>24</v>
      </c>
      <c r="G1449" s="17" t="s">
        <v>308</v>
      </c>
      <c r="H1449" s="10" t="s">
        <v>106</v>
      </c>
      <c r="K1449" s="12" t="s">
        <v>160</v>
      </c>
      <c r="L1449" s="12">
        <v>45.108874</v>
      </c>
      <c r="M1449" s="12">
        <v>1.9561850000000001</v>
      </c>
      <c r="N1449" s="11">
        <v>41431</v>
      </c>
      <c r="O1449" s="6" t="s">
        <v>152</v>
      </c>
      <c r="P1449" s="31">
        <v>2.1</v>
      </c>
      <c r="Q1449" s="54" t="s">
        <v>161</v>
      </c>
      <c r="R1449" s="15" t="s">
        <v>11</v>
      </c>
      <c r="S1449" s="16" t="s">
        <v>601</v>
      </c>
      <c r="T1449" s="53" t="s">
        <v>161</v>
      </c>
      <c r="U1449" s="12">
        <f t="shared" si="90"/>
        <v>2.1</v>
      </c>
      <c r="V1449" s="12">
        <f t="shared" si="91"/>
        <v>1.05</v>
      </c>
      <c r="W1449" s="12">
        <f t="shared" si="92"/>
        <v>1.9047619047619049</v>
      </c>
      <c r="X1449" s="12">
        <f t="shared" si="93"/>
        <v>0.90702947845804982</v>
      </c>
      <c r="Y1449" s="12">
        <v>9.52</v>
      </c>
      <c r="AA1449" s="11"/>
      <c r="AB1449" s="31">
        <v>133393</v>
      </c>
      <c r="AC1449" s="12" t="s">
        <v>574</v>
      </c>
      <c r="AD1449" s="12" t="s">
        <v>308</v>
      </c>
      <c r="AE1449" s="12" t="s">
        <v>388</v>
      </c>
      <c r="AF1449" s="12" t="s">
        <v>389</v>
      </c>
      <c r="AG1449" s="12" t="s">
        <v>365</v>
      </c>
      <c r="AH1449" s="12" t="s">
        <v>366</v>
      </c>
      <c r="AI1449" s="12" t="s">
        <v>367</v>
      </c>
      <c r="AJ1449" s="12" t="s">
        <v>354</v>
      </c>
      <c r="AK1449" s="12" t="s">
        <v>368</v>
      </c>
      <c r="AL1449" s="12" t="s">
        <v>369</v>
      </c>
      <c r="AM1449" s="12" t="s">
        <v>347</v>
      </c>
      <c r="AN1449" s="12" t="s">
        <v>370</v>
      </c>
    </row>
    <row r="1450" spans="1:40" ht="15" customHeight="1" x14ac:dyDescent="0.25">
      <c r="A1450" s="12">
        <v>132770036</v>
      </c>
      <c r="B1450" s="15" t="s">
        <v>580</v>
      </c>
      <c r="C1450" s="12" t="s">
        <v>583</v>
      </c>
      <c r="D1450" s="12" t="s">
        <v>161</v>
      </c>
      <c r="E1450" s="12" t="s">
        <v>51</v>
      </c>
      <c r="F1450" s="10">
        <v>24</v>
      </c>
      <c r="G1450" s="17" t="s">
        <v>308</v>
      </c>
      <c r="H1450" s="10" t="s">
        <v>106</v>
      </c>
      <c r="K1450" s="12" t="s">
        <v>160</v>
      </c>
      <c r="L1450" s="12">
        <v>45.108874</v>
      </c>
      <c r="M1450" s="12">
        <v>1.9561850000000001</v>
      </c>
      <c r="N1450" s="11">
        <v>41431</v>
      </c>
      <c r="O1450" s="6" t="s">
        <v>12</v>
      </c>
      <c r="P1450" s="31">
        <v>2.2000000000000002</v>
      </c>
      <c r="Q1450" s="54" t="s">
        <v>161</v>
      </c>
      <c r="R1450" s="15" t="s">
        <v>11</v>
      </c>
      <c r="S1450" s="16" t="s">
        <v>601</v>
      </c>
      <c r="T1450" s="53" t="s">
        <v>161</v>
      </c>
      <c r="U1450" s="12">
        <f t="shared" si="90"/>
        <v>2.2000000000000002</v>
      </c>
      <c r="V1450" s="12">
        <f t="shared" si="91"/>
        <v>1.1000000000000001</v>
      </c>
      <c r="W1450" s="12">
        <f t="shared" si="92"/>
        <v>1.8181818181818181</v>
      </c>
      <c r="X1450" s="12">
        <f t="shared" si="93"/>
        <v>0.82644628099173545</v>
      </c>
      <c r="Y1450" s="12">
        <v>9.52</v>
      </c>
      <c r="AA1450" s="11"/>
      <c r="AB1450" s="31">
        <v>133393</v>
      </c>
      <c r="AC1450" s="12" t="s">
        <v>574</v>
      </c>
      <c r="AD1450" s="12" t="s">
        <v>308</v>
      </c>
      <c r="AE1450" s="12" t="s">
        <v>388</v>
      </c>
      <c r="AF1450" s="12" t="s">
        <v>389</v>
      </c>
      <c r="AG1450" s="12" t="s">
        <v>365</v>
      </c>
      <c r="AH1450" s="12" t="s">
        <v>366</v>
      </c>
      <c r="AI1450" s="12" t="s">
        <v>367</v>
      </c>
      <c r="AJ1450" s="12" t="s">
        <v>354</v>
      </c>
      <c r="AK1450" s="12" t="s">
        <v>368</v>
      </c>
      <c r="AL1450" s="12" t="s">
        <v>369</v>
      </c>
      <c r="AM1450" s="12" t="s">
        <v>347</v>
      </c>
      <c r="AN1450" s="12" t="s">
        <v>370</v>
      </c>
    </row>
    <row r="1451" spans="1:40" ht="15" customHeight="1" x14ac:dyDescent="0.25">
      <c r="A1451" s="12">
        <v>132770036</v>
      </c>
      <c r="B1451" s="15" t="s">
        <v>580</v>
      </c>
      <c r="C1451" s="12" t="s">
        <v>583</v>
      </c>
      <c r="D1451" s="12" t="s">
        <v>161</v>
      </c>
      <c r="E1451" s="12" t="s">
        <v>51</v>
      </c>
      <c r="F1451" s="10">
        <v>24</v>
      </c>
      <c r="G1451" s="17" t="s">
        <v>308</v>
      </c>
      <c r="H1451" s="10" t="s">
        <v>106</v>
      </c>
      <c r="K1451" s="12" t="s">
        <v>160</v>
      </c>
      <c r="L1451" s="12">
        <v>45.108874</v>
      </c>
      <c r="M1451" s="12">
        <v>1.9561850000000001</v>
      </c>
      <c r="N1451" s="11">
        <v>41431</v>
      </c>
      <c r="O1451" s="6" t="s">
        <v>61</v>
      </c>
      <c r="P1451" s="31">
        <v>2.5</v>
      </c>
      <c r="Q1451" s="54" t="s">
        <v>161</v>
      </c>
      <c r="R1451" s="15" t="s">
        <v>11</v>
      </c>
      <c r="S1451" s="16" t="s">
        <v>601</v>
      </c>
      <c r="T1451" s="53" t="s">
        <v>161</v>
      </c>
      <c r="U1451" s="12">
        <f t="shared" si="90"/>
        <v>2.5</v>
      </c>
      <c r="V1451" s="12">
        <f t="shared" si="91"/>
        <v>1.25</v>
      </c>
      <c r="W1451" s="12">
        <f t="shared" si="92"/>
        <v>1.6</v>
      </c>
      <c r="X1451" s="12">
        <f t="shared" si="93"/>
        <v>0.64</v>
      </c>
      <c r="Y1451" s="12">
        <v>9.52</v>
      </c>
      <c r="AA1451" s="11"/>
      <c r="AB1451" s="31">
        <v>133393</v>
      </c>
      <c r="AC1451" s="12" t="s">
        <v>574</v>
      </c>
      <c r="AD1451" s="12" t="s">
        <v>308</v>
      </c>
      <c r="AE1451" s="12" t="s">
        <v>388</v>
      </c>
      <c r="AF1451" s="12" t="s">
        <v>389</v>
      </c>
      <c r="AG1451" s="12" t="s">
        <v>365</v>
      </c>
      <c r="AH1451" s="12" t="s">
        <v>366</v>
      </c>
      <c r="AI1451" s="12" t="s">
        <v>367</v>
      </c>
      <c r="AJ1451" s="12" t="s">
        <v>354</v>
      </c>
      <c r="AK1451" s="12" t="s">
        <v>368</v>
      </c>
      <c r="AL1451" s="12" t="s">
        <v>369</v>
      </c>
      <c r="AM1451" s="12" t="s">
        <v>347</v>
      </c>
      <c r="AN1451" s="12" t="s">
        <v>370</v>
      </c>
    </row>
    <row r="1452" spans="1:40" ht="15" customHeight="1" x14ac:dyDescent="0.25">
      <c r="A1452" s="12">
        <v>132770036</v>
      </c>
      <c r="B1452" s="15" t="s">
        <v>580</v>
      </c>
      <c r="C1452" s="12" t="s">
        <v>583</v>
      </c>
      <c r="D1452" s="12" t="s">
        <v>161</v>
      </c>
      <c r="E1452" s="12" t="s">
        <v>51</v>
      </c>
      <c r="F1452" s="10">
        <v>24</v>
      </c>
      <c r="G1452" s="17" t="s">
        <v>308</v>
      </c>
      <c r="H1452" s="10" t="s">
        <v>106</v>
      </c>
      <c r="K1452" s="12" t="s">
        <v>160</v>
      </c>
      <c r="L1452" s="12">
        <v>45.108874</v>
      </c>
      <c r="M1452" s="12">
        <v>1.9561850000000001</v>
      </c>
      <c r="N1452" s="11">
        <v>41431</v>
      </c>
      <c r="O1452" s="6" t="s">
        <v>19</v>
      </c>
      <c r="P1452" s="31">
        <v>2.5</v>
      </c>
      <c r="Q1452" s="12">
        <v>1.2</v>
      </c>
      <c r="R1452" s="15" t="s">
        <v>11</v>
      </c>
      <c r="S1452" s="48" t="s">
        <v>161</v>
      </c>
      <c r="T1452" s="53" t="s">
        <v>161</v>
      </c>
      <c r="U1452" s="12">
        <f t="shared" si="90"/>
        <v>2.5</v>
      </c>
      <c r="V1452" s="12">
        <f t="shared" si="91"/>
        <v>1.2</v>
      </c>
      <c r="W1452" s="12">
        <f t="shared" si="92"/>
        <v>1.7361111111111112</v>
      </c>
      <c r="X1452" s="12">
        <f t="shared" si="93"/>
        <v>0.69444444444444442</v>
      </c>
      <c r="Y1452" s="12">
        <v>9.52</v>
      </c>
      <c r="AA1452" s="11"/>
      <c r="AB1452" s="31">
        <v>133393</v>
      </c>
      <c r="AC1452" s="12" t="s">
        <v>574</v>
      </c>
      <c r="AD1452" s="12" t="s">
        <v>308</v>
      </c>
      <c r="AE1452" s="12" t="s">
        <v>388</v>
      </c>
      <c r="AF1452" s="12" t="s">
        <v>389</v>
      </c>
      <c r="AG1452" s="12" t="s">
        <v>365</v>
      </c>
      <c r="AH1452" s="12" t="s">
        <v>366</v>
      </c>
      <c r="AI1452" s="12" t="s">
        <v>367</v>
      </c>
      <c r="AJ1452" s="12" t="s">
        <v>354</v>
      </c>
      <c r="AK1452" s="12" t="s">
        <v>368</v>
      </c>
      <c r="AL1452" s="12" t="s">
        <v>369</v>
      </c>
      <c r="AM1452" s="12" t="s">
        <v>347</v>
      </c>
      <c r="AN1452" s="12" t="s">
        <v>370</v>
      </c>
    </row>
    <row r="1453" spans="1:40" ht="15" customHeight="1" x14ac:dyDescent="0.25">
      <c r="A1453" s="12">
        <v>132770036</v>
      </c>
      <c r="B1453" s="15" t="s">
        <v>580</v>
      </c>
      <c r="C1453" s="12" t="s">
        <v>583</v>
      </c>
      <c r="D1453" s="12" t="s">
        <v>161</v>
      </c>
      <c r="E1453" s="12" t="s">
        <v>51</v>
      </c>
      <c r="F1453" s="10">
        <v>24</v>
      </c>
      <c r="G1453" s="17" t="s">
        <v>308</v>
      </c>
      <c r="H1453" s="10" t="s">
        <v>106</v>
      </c>
      <c r="K1453" s="12" t="s">
        <v>160</v>
      </c>
      <c r="L1453" s="12">
        <v>45.108874</v>
      </c>
      <c r="M1453" s="12">
        <v>1.9561850000000001</v>
      </c>
      <c r="N1453" s="11">
        <v>41431</v>
      </c>
      <c r="O1453" s="6" t="s">
        <v>56</v>
      </c>
      <c r="P1453" s="31">
        <v>2.9</v>
      </c>
      <c r="Q1453" s="54" t="s">
        <v>161</v>
      </c>
      <c r="R1453" s="15" t="s">
        <v>11</v>
      </c>
      <c r="S1453" s="16" t="s">
        <v>601</v>
      </c>
      <c r="T1453" s="53" t="s">
        <v>161</v>
      </c>
      <c r="U1453" s="12">
        <f t="shared" si="90"/>
        <v>2.9</v>
      </c>
      <c r="V1453" s="12">
        <f t="shared" si="91"/>
        <v>1.45</v>
      </c>
      <c r="W1453" s="12">
        <f t="shared" si="92"/>
        <v>1.3793103448275861</v>
      </c>
      <c r="X1453" s="12">
        <f t="shared" si="93"/>
        <v>0.47562425683709869</v>
      </c>
      <c r="Y1453" s="12">
        <v>9.52</v>
      </c>
      <c r="AA1453" s="11"/>
      <c r="AB1453" s="31">
        <v>133393</v>
      </c>
      <c r="AC1453" s="12" t="s">
        <v>574</v>
      </c>
      <c r="AD1453" s="12" t="s">
        <v>308</v>
      </c>
      <c r="AE1453" s="12" t="s">
        <v>388</v>
      </c>
      <c r="AF1453" s="12" t="s">
        <v>389</v>
      </c>
      <c r="AG1453" s="12" t="s">
        <v>365</v>
      </c>
      <c r="AH1453" s="12" t="s">
        <v>366</v>
      </c>
      <c r="AI1453" s="12" t="s">
        <v>367</v>
      </c>
      <c r="AJ1453" s="12" t="s">
        <v>354</v>
      </c>
      <c r="AK1453" s="12" t="s">
        <v>368</v>
      </c>
      <c r="AL1453" s="12" t="s">
        <v>369</v>
      </c>
      <c r="AM1453" s="12" t="s">
        <v>347</v>
      </c>
      <c r="AN1453" s="12" t="s">
        <v>370</v>
      </c>
    </row>
    <row r="1454" spans="1:40" ht="15" customHeight="1" x14ac:dyDescent="0.25">
      <c r="A1454" s="12">
        <v>132770036</v>
      </c>
      <c r="B1454" s="15" t="s">
        <v>580</v>
      </c>
      <c r="C1454" s="12" t="s">
        <v>583</v>
      </c>
      <c r="D1454" s="12" t="s">
        <v>161</v>
      </c>
      <c r="E1454" s="12" t="s">
        <v>51</v>
      </c>
      <c r="F1454" s="10">
        <v>24</v>
      </c>
      <c r="G1454" s="17" t="s">
        <v>308</v>
      </c>
      <c r="H1454" s="10" t="s">
        <v>106</v>
      </c>
      <c r="K1454" s="12" t="s">
        <v>160</v>
      </c>
      <c r="L1454" s="12">
        <v>45.108874</v>
      </c>
      <c r="M1454" s="12">
        <v>1.9561850000000001</v>
      </c>
      <c r="N1454" s="11">
        <v>41431</v>
      </c>
      <c r="O1454" s="6" t="s">
        <v>55</v>
      </c>
      <c r="P1454" s="31">
        <v>3.1</v>
      </c>
      <c r="Q1454" s="54" t="s">
        <v>161</v>
      </c>
      <c r="R1454" s="15" t="s">
        <v>11</v>
      </c>
      <c r="S1454" s="16" t="s">
        <v>601</v>
      </c>
      <c r="T1454" s="53" t="s">
        <v>161</v>
      </c>
      <c r="U1454" s="12">
        <f t="shared" si="90"/>
        <v>3.1</v>
      </c>
      <c r="V1454" s="12">
        <f t="shared" si="91"/>
        <v>1.55</v>
      </c>
      <c r="W1454" s="12">
        <f t="shared" si="92"/>
        <v>1.2903225806451613</v>
      </c>
      <c r="X1454" s="12">
        <f t="shared" si="93"/>
        <v>0.41623309053069713</v>
      </c>
      <c r="Y1454" s="12">
        <v>9.52</v>
      </c>
      <c r="AA1454" s="11"/>
      <c r="AB1454" s="31">
        <v>133393</v>
      </c>
      <c r="AC1454" s="12" t="s">
        <v>574</v>
      </c>
      <c r="AD1454" s="12" t="s">
        <v>308</v>
      </c>
      <c r="AE1454" s="12" t="s">
        <v>388</v>
      </c>
      <c r="AF1454" s="12" t="s">
        <v>389</v>
      </c>
      <c r="AG1454" s="12" t="s">
        <v>365</v>
      </c>
      <c r="AH1454" s="12" t="s">
        <v>366</v>
      </c>
      <c r="AI1454" s="12" t="s">
        <v>367</v>
      </c>
      <c r="AJ1454" s="12" t="s">
        <v>354</v>
      </c>
      <c r="AK1454" s="12" t="s">
        <v>368</v>
      </c>
      <c r="AL1454" s="12" t="s">
        <v>369</v>
      </c>
      <c r="AM1454" s="12" t="s">
        <v>347</v>
      </c>
      <c r="AN1454" s="12" t="s">
        <v>370</v>
      </c>
    </row>
    <row r="1455" spans="1:40" ht="15" customHeight="1" x14ac:dyDescent="0.25">
      <c r="A1455" s="12">
        <v>132770036</v>
      </c>
      <c r="B1455" s="15" t="s">
        <v>580</v>
      </c>
      <c r="C1455" s="12" t="s">
        <v>583</v>
      </c>
      <c r="D1455" s="12" t="s">
        <v>161</v>
      </c>
      <c r="E1455" s="12" t="s">
        <v>51</v>
      </c>
      <c r="F1455" s="10">
        <v>24</v>
      </c>
      <c r="G1455" s="17" t="s">
        <v>308</v>
      </c>
      <c r="H1455" s="10" t="s">
        <v>106</v>
      </c>
      <c r="K1455" s="12" t="s">
        <v>160</v>
      </c>
      <c r="L1455" s="12">
        <v>45.108874</v>
      </c>
      <c r="M1455" s="12">
        <v>1.9561850000000001</v>
      </c>
      <c r="N1455" s="11">
        <v>41431</v>
      </c>
      <c r="O1455" s="6" t="s">
        <v>149</v>
      </c>
      <c r="P1455" s="31">
        <v>4</v>
      </c>
      <c r="Q1455" s="54" t="s">
        <v>161</v>
      </c>
      <c r="R1455" s="15" t="s">
        <v>11</v>
      </c>
      <c r="S1455" s="16" t="s">
        <v>601</v>
      </c>
      <c r="T1455" s="53" t="s">
        <v>161</v>
      </c>
      <c r="U1455" s="12">
        <f t="shared" si="90"/>
        <v>4</v>
      </c>
      <c r="V1455" s="12">
        <f t="shared" si="91"/>
        <v>2</v>
      </c>
      <c r="W1455" s="12">
        <f t="shared" si="92"/>
        <v>1</v>
      </c>
      <c r="X1455" s="12">
        <f t="shared" si="93"/>
        <v>0.25</v>
      </c>
      <c r="Y1455" s="12">
        <v>9.52</v>
      </c>
      <c r="AA1455" s="11"/>
      <c r="AB1455" s="31">
        <v>133393</v>
      </c>
      <c r="AC1455" s="12" t="s">
        <v>574</v>
      </c>
      <c r="AD1455" s="12" t="s">
        <v>308</v>
      </c>
      <c r="AE1455" s="12" t="s">
        <v>388</v>
      </c>
      <c r="AF1455" s="12" t="s">
        <v>389</v>
      </c>
      <c r="AG1455" s="12" t="s">
        <v>365</v>
      </c>
      <c r="AH1455" s="12" t="s">
        <v>366</v>
      </c>
      <c r="AI1455" s="12" t="s">
        <v>367</v>
      </c>
      <c r="AJ1455" s="12" t="s">
        <v>354</v>
      </c>
      <c r="AK1455" s="12" t="s">
        <v>368</v>
      </c>
      <c r="AL1455" s="12" t="s">
        <v>369</v>
      </c>
      <c r="AM1455" s="12" t="s">
        <v>347</v>
      </c>
      <c r="AN1455" s="12" t="s">
        <v>370</v>
      </c>
    </row>
    <row r="1456" spans="1:40" ht="15" customHeight="1" x14ac:dyDescent="0.25">
      <c r="A1456" s="12">
        <v>132770036</v>
      </c>
      <c r="B1456" s="15" t="s">
        <v>580</v>
      </c>
      <c r="C1456" s="12" t="s">
        <v>583</v>
      </c>
      <c r="D1456" s="12" t="s">
        <v>161</v>
      </c>
      <c r="E1456" s="12" t="s">
        <v>51</v>
      </c>
      <c r="F1456" s="10">
        <v>24</v>
      </c>
      <c r="G1456" s="17" t="s">
        <v>308</v>
      </c>
      <c r="H1456" s="10" t="s">
        <v>106</v>
      </c>
      <c r="K1456" s="12" t="s">
        <v>160</v>
      </c>
      <c r="L1456" s="12">
        <v>45.108874</v>
      </c>
      <c r="M1456" s="12">
        <v>1.9561850000000001</v>
      </c>
      <c r="N1456" s="11">
        <v>41431</v>
      </c>
      <c r="O1456" s="6" t="s">
        <v>15</v>
      </c>
      <c r="P1456" s="31">
        <v>4.5999999999999996</v>
      </c>
      <c r="Q1456" s="12">
        <v>1.8</v>
      </c>
      <c r="R1456" s="15" t="s">
        <v>11</v>
      </c>
      <c r="S1456" s="48" t="s">
        <v>161</v>
      </c>
      <c r="T1456" s="53" t="s">
        <v>161</v>
      </c>
      <c r="U1456" s="12">
        <f t="shared" si="90"/>
        <v>4.5999999999999996</v>
      </c>
      <c r="V1456" s="12">
        <f t="shared" si="91"/>
        <v>1.8</v>
      </c>
      <c r="W1456" s="12">
        <f t="shared" si="92"/>
        <v>1.419753086419753</v>
      </c>
      <c r="X1456" s="12">
        <f t="shared" si="93"/>
        <v>0.30864197530864196</v>
      </c>
      <c r="Y1456" s="12">
        <v>9.52</v>
      </c>
      <c r="AA1456" s="11"/>
      <c r="AB1456" s="31">
        <v>133393</v>
      </c>
      <c r="AC1456" s="12" t="s">
        <v>574</v>
      </c>
      <c r="AD1456" s="12" t="s">
        <v>308</v>
      </c>
      <c r="AE1456" s="12" t="s">
        <v>388</v>
      </c>
      <c r="AF1456" s="12" t="s">
        <v>389</v>
      </c>
      <c r="AG1456" s="12" t="s">
        <v>365</v>
      </c>
      <c r="AH1456" s="12" t="s">
        <v>366</v>
      </c>
      <c r="AI1456" s="12" t="s">
        <v>367</v>
      </c>
      <c r="AJ1456" s="12" t="s">
        <v>354</v>
      </c>
      <c r="AK1456" s="12" t="s">
        <v>368</v>
      </c>
      <c r="AL1456" s="12" t="s">
        <v>369</v>
      </c>
      <c r="AM1456" s="12" t="s">
        <v>347</v>
      </c>
      <c r="AN1456" s="12" t="s">
        <v>370</v>
      </c>
    </row>
    <row r="1457" spans="1:40" ht="15" customHeight="1" x14ac:dyDescent="0.25">
      <c r="A1457" s="12">
        <v>132770036</v>
      </c>
      <c r="B1457" s="15" t="s">
        <v>580</v>
      </c>
      <c r="C1457" s="12" t="s">
        <v>583</v>
      </c>
      <c r="D1457" s="12" t="s">
        <v>161</v>
      </c>
      <c r="E1457" s="12" t="s">
        <v>51</v>
      </c>
      <c r="F1457" s="10">
        <v>24</v>
      </c>
      <c r="G1457" s="17" t="s">
        <v>308</v>
      </c>
      <c r="H1457" s="10" t="s">
        <v>106</v>
      </c>
      <c r="K1457" s="12" t="s">
        <v>160</v>
      </c>
      <c r="L1457" s="12">
        <v>45.108874</v>
      </c>
      <c r="M1457" s="12">
        <v>1.9561850000000001</v>
      </c>
      <c r="N1457" s="11">
        <v>41431</v>
      </c>
      <c r="O1457" s="6" t="s">
        <v>153</v>
      </c>
      <c r="P1457" s="31">
        <v>5</v>
      </c>
      <c r="Q1457" s="54" t="s">
        <v>161</v>
      </c>
      <c r="R1457" s="15" t="s">
        <v>11</v>
      </c>
      <c r="S1457" s="16" t="s">
        <v>601</v>
      </c>
      <c r="T1457" s="53" t="s">
        <v>161</v>
      </c>
      <c r="U1457" s="12">
        <f t="shared" si="90"/>
        <v>5</v>
      </c>
      <c r="V1457" s="12">
        <f t="shared" si="91"/>
        <v>2.5</v>
      </c>
      <c r="W1457" s="12">
        <f t="shared" si="92"/>
        <v>0.8</v>
      </c>
      <c r="X1457" s="12">
        <f t="shared" si="93"/>
        <v>0.16</v>
      </c>
      <c r="Y1457" s="12">
        <v>9.52</v>
      </c>
      <c r="AA1457" s="11"/>
      <c r="AB1457" s="31">
        <v>133393</v>
      </c>
      <c r="AC1457" s="12" t="s">
        <v>574</v>
      </c>
      <c r="AD1457" s="12" t="s">
        <v>308</v>
      </c>
      <c r="AE1457" s="12" t="s">
        <v>388</v>
      </c>
      <c r="AF1457" s="12" t="s">
        <v>389</v>
      </c>
      <c r="AG1457" s="12" t="s">
        <v>365</v>
      </c>
      <c r="AH1457" s="12" t="s">
        <v>366</v>
      </c>
      <c r="AI1457" s="12" t="s">
        <v>367</v>
      </c>
      <c r="AJ1457" s="12" t="s">
        <v>354</v>
      </c>
      <c r="AK1457" s="12" t="s">
        <v>368</v>
      </c>
      <c r="AL1457" s="12" t="s">
        <v>369</v>
      </c>
      <c r="AM1457" s="12" t="s">
        <v>347</v>
      </c>
      <c r="AN1457" s="12" t="s">
        <v>370</v>
      </c>
    </row>
    <row r="1458" spans="1:40" ht="15" customHeight="1" x14ac:dyDescent="0.25">
      <c r="A1458" s="12">
        <v>132770036</v>
      </c>
      <c r="B1458" s="15" t="s">
        <v>580</v>
      </c>
      <c r="C1458" s="12" t="s">
        <v>583</v>
      </c>
      <c r="D1458" s="12" t="s">
        <v>161</v>
      </c>
      <c r="E1458" s="12" t="s">
        <v>51</v>
      </c>
      <c r="F1458" s="10">
        <v>24</v>
      </c>
      <c r="G1458" s="17" t="s">
        <v>308</v>
      </c>
      <c r="H1458" s="10" t="s">
        <v>106</v>
      </c>
      <c r="K1458" s="12" t="s">
        <v>160</v>
      </c>
      <c r="L1458" s="12">
        <v>45.108874</v>
      </c>
      <c r="M1458" s="12">
        <v>1.9561850000000001</v>
      </c>
      <c r="N1458" s="11">
        <v>41431</v>
      </c>
      <c r="O1458" s="6" t="s">
        <v>156</v>
      </c>
      <c r="P1458" s="31">
        <v>7</v>
      </c>
      <c r="Q1458" s="54" t="s">
        <v>161</v>
      </c>
      <c r="R1458" s="15" t="s">
        <v>11</v>
      </c>
      <c r="S1458" s="16" t="s">
        <v>601</v>
      </c>
      <c r="T1458" s="53" t="s">
        <v>161</v>
      </c>
      <c r="U1458" s="12">
        <f t="shared" si="90"/>
        <v>7</v>
      </c>
      <c r="V1458" s="12">
        <f t="shared" si="91"/>
        <v>3.5</v>
      </c>
      <c r="W1458" s="12">
        <f t="shared" si="92"/>
        <v>0.5714285714285714</v>
      </c>
      <c r="X1458" s="12">
        <f t="shared" si="93"/>
        <v>8.1632653061224483E-2</v>
      </c>
      <c r="Y1458" s="12">
        <v>9.52</v>
      </c>
      <c r="AA1458" s="11"/>
      <c r="AB1458" s="31">
        <v>133393</v>
      </c>
      <c r="AC1458" s="12" t="s">
        <v>574</v>
      </c>
      <c r="AD1458" s="12" t="s">
        <v>308</v>
      </c>
      <c r="AE1458" s="12" t="s">
        <v>388</v>
      </c>
      <c r="AF1458" s="12" t="s">
        <v>389</v>
      </c>
      <c r="AG1458" s="12" t="s">
        <v>365</v>
      </c>
      <c r="AH1458" s="12" t="s">
        <v>366</v>
      </c>
      <c r="AI1458" s="12" t="s">
        <v>367</v>
      </c>
      <c r="AJ1458" s="12" t="s">
        <v>354</v>
      </c>
      <c r="AK1458" s="12" t="s">
        <v>368</v>
      </c>
      <c r="AL1458" s="12" t="s">
        <v>369</v>
      </c>
      <c r="AM1458" s="12" t="s">
        <v>347</v>
      </c>
      <c r="AN1458" s="12" t="s">
        <v>370</v>
      </c>
    </row>
    <row r="1459" spans="1:40" ht="15" customHeight="1" x14ac:dyDescent="0.25">
      <c r="A1459" s="12">
        <v>132770036</v>
      </c>
      <c r="B1459" s="15" t="s">
        <v>580</v>
      </c>
      <c r="C1459" s="12" t="s">
        <v>583</v>
      </c>
      <c r="D1459" s="12" t="s">
        <v>161</v>
      </c>
      <c r="E1459" s="12" t="s">
        <v>51</v>
      </c>
      <c r="F1459" s="10">
        <v>24</v>
      </c>
      <c r="G1459" s="17" t="s">
        <v>308</v>
      </c>
      <c r="H1459" s="10" t="s">
        <v>106</v>
      </c>
      <c r="K1459" s="12" t="s">
        <v>160</v>
      </c>
      <c r="L1459" s="12">
        <v>45.108874</v>
      </c>
      <c r="M1459" s="12">
        <v>1.9561850000000001</v>
      </c>
      <c r="N1459" s="11">
        <v>41431</v>
      </c>
      <c r="O1459" s="6" t="s">
        <v>21</v>
      </c>
      <c r="P1459" s="31">
        <v>8</v>
      </c>
      <c r="Q1459" s="54" t="s">
        <v>161</v>
      </c>
      <c r="R1459" s="15" t="s">
        <v>11</v>
      </c>
      <c r="S1459" s="16" t="s">
        <v>601</v>
      </c>
      <c r="T1459" s="53" t="s">
        <v>161</v>
      </c>
      <c r="U1459" s="12">
        <f t="shared" si="90"/>
        <v>8</v>
      </c>
      <c r="V1459" s="12">
        <f t="shared" si="91"/>
        <v>4</v>
      </c>
      <c r="W1459" s="12">
        <f t="shared" si="92"/>
        <v>0.5</v>
      </c>
      <c r="X1459" s="12">
        <f t="shared" si="93"/>
        <v>6.25E-2</v>
      </c>
      <c r="Y1459" s="12">
        <v>9.52</v>
      </c>
      <c r="AA1459" s="11"/>
      <c r="AB1459" s="31">
        <v>133393</v>
      </c>
      <c r="AC1459" s="12" t="s">
        <v>574</v>
      </c>
      <c r="AD1459" s="12" t="s">
        <v>308</v>
      </c>
      <c r="AE1459" s="12" t="s">
        <v>388</v>
      </c>
      <c r="AF1459" s="12" t="s">
        <v>389</v>
      </c>
      <c r="AG1459" s="12" t="s">
        <v>365</v>
      </c>
      <c r="AH1459" s="12" t="s">
        <v>366</v>
      </c>
      <c r="AI1459" s="12" t="s">
        <v>367</v>
      </c>
      <c r="AJ1459" s="12" t="s">
        <v>354</v>
      </c>
      <c r="AK1459" s="12" t="s">
        <v>368</v>
      </c>
      <c r="AL1459" s="12" t="s">
        <v>369</v>
      </c>
      <c r="AM1459" s="12" t="s">
        <v>347</v>
      </c>
      <c r="AN1459" s="12" t="s">
        <v>370</v>
      </c>
    </row>
    <row r="1460" spans="1:40" ht="15" customHeight="1" x14ac:dyDescent="0.25">
      <c r="A1460" s="12">
        <v>132770036</v>
      </c>
      <c r="B1460" s="15" t="s">
        <v>580</v>
      </c>
      <c r="C1460" s="12" t="s">
        <v>583</v>
      </c>
      <c r="D1460" s="12" t="s">
        <v>161</v>
      </c>
      <c r="E1460" s="12" t="s">
        <v>51</v>
      </c>
      <c r="F1460" s="10">
        <v>24</v>
      </c>
      <c r="G1460" s="17" t="s">
        <v>308</v>
      </c>
      <c r="H1460" s="10" t="s">
        <v>106</v>
      </c>
      <c r="K1460" s="12" t="s">
        <v>160</v>
      </c>
      <c r="L1460" s="12">
        <v>45.108874</v>
      </c>
      <c r="M1460" s="12">
        <v>1.9561850000000001</v>
      </c>
      <c r="N1460" s="11">
        <v>41431</v>
      </c>
      <c r="O1460" s="6" t="s">
        <v>17</v>
      </c>
      <c r="P1460" s="31">
        <v>10</v>
      </c>
      <c r="Q1460" s="12">
        <v>5</v>
      </c>
      <c r="R1460" s="15" t="s">
        <v>11</v>
      </c>
      <c r="S1460" s="48" t="s">
        <v>161</v>
      </c>
      <c r="T1460" s="53" t="s">
        <v>161</v>
      </c>
      <c r="U1460" s="12">
        <f t="shared" si="90"/>
        <v>10</v>
      </c>
      <c r="V1460" s="12">
        <f t="shared" si="91"/>
        <v>5</v>
      </c>
      <c r="W1460" s="12">
        <f t="shared" si="92"/>
        <v>0.4</v>
      </c>
      <c r="X1460" s="12">
        <f t="shared" si="93"/>
        <v>0.04</v>
      </c>
      <c r="Y1460" s="12">
        <v>9.52</v>
      </c>
      <c r="AA1460" s="11"/>
      <c r="AB1460" s="31">
        <v>133393</v>
      </c>
      <c r="AC1460" s="12" t="s">
        <v>574</v>
      </c>
      <c r="AD1460" s="12" t="s">
        <v>308</v>
      </c>
      <c r="AE1460" s="12" t="s">
        <v>388</v>
      </c>
      <c r="AF1460" s="12" t="s">
        <v>389</v>
      </c>
      <c r="AG1460" s="12" t="s">
        <v>365</v>
      </c>
      <c r="AH1460" s="12" t="s">
        <v>366</v>
      </c>
      <c r="AI1460" s="12" t="s">
        <v>367</v>
      </c>
      <c r="AJ1460" s="12" t="s">
        <v>354</v>
      </c>
      <c r="AK1460" s="12" t="s">
        <v>368</v>
      </c>
      <c r="AL1460" s="12" t="s">
        <v>369</v>
      </c>
      <c r="AM1460" s="12" t="s">
        <v>347</v>
      </c>
      <c r="AN1460" s="12" t="s">
        <v>370</v>
      </c>
    </row>
    <row r="1461" spans="1:40" ht="15" customHeight="1" x14ac:dyDescent="0.25">
      <c r="A1461" s="12">
        <v>132770036</v>
      </c>
      <c r="B1461" s="15" t="s">
        <v>580</v>
      </c>
      <c r="C1461" s="12" t="s">
        <v>583</v>
      </c>
      <c r="D1461" s="12" t="s">
        <v>161</v>
      </c>
      <c r="E1461" s="12" t="s">
        <v>51</v>
      </c>
      <c r="F1461" s="10">
        <v>24</v>
      </c>
      <c r="G1461" s="17" t="s">
        <v>308</v>
      </c>
      <c r="H1461" s="10" t="s">
        <v>106</v>
      </c>
      <c r="K1461" s="12" t="s">
        <v>160</v>
      </c>
      <c r="L1461" s="12">
        <v>45.108874</v>
      </c>
      <c r="M1461" s="12">
        <v>1.9561850000000001</v>
      </c>
      <c r="N1461" s="11">
        <v>41431</v>
      </c>
      <c r="O1461" s="6" t="s">
        <v>151</v>
      </c>
      <c r="P1461" s="31">
        <v>14</v>
      </c>
      <c r="Q1461" s="54" t="s">
        <v>161</v>
      </c>
      <c r="R1461" s="15" t="s">
        <v>11</v>
      </c>
      <c r="S1461" s="16" t="s">
        <v>601</v>
      </c>
      <c r="T1461" s="53" t="s">
        <v>161</v>
      </c>
      <c r="U1461" s="12">
        <f t="shared" si="90"/>
        <v>14</v>
      </c>
      <c r="V1461" s="12">
        <f t="shared" si="91"/>
        <v>7</v>
      </c>
      <c r="W1461" s="12">
        <f t="shared" si="92"/>
        <v>0.2857142857142857</v>
      </c>
      <c r="X1461" s="12">
        <f t="shared" si="93"/>
        <v>2.0408163265306121E-2</v>
      </c>
      <c r="Y1461" s="12">
        <v>9.52</v>
      </c>
      <c r="AA1461" s="11"/>
      <c r="AB1461" s="31">
        <v>133393</v>
      </c>
      <c r="AC1461" s="12" t="s">
        <v>574</v>
      </c>
      <c r="AD1461" s="12" t="s">
        <v>308</v>
      </c>
      <c r="AE1461" s="12" t="s">
        <v>388</v>
      </c>
      <c r="AF1461" s="12" t="s">
        <v>389</v>
      </c>
      <c r="AG1461" s="12" t="s">
        <v>365</v>
      </c>
      <c r="AH1461" s="12" t="s">
        <v>366</v>
      </c>
      <c r="AI1461" s="12" t="s">
        <v>367</v>
      </c>
      <c r="AJ1461" s="12" t="s">
        <v>354</v>
      </c>
      <c r="AK1461" s="12" t="s">
        <v>368</v>
      </c>
      <c r="AL1461" s="12" t="s">
        <v>369</v>
      </c>
      <c r="AM1461" s="12" t="s">
        <v>347</v>
      </c>
      <c r="AN1461" s="12" t="s">
        <v>370</v>
      </c>
    </row>
    <row r="1462" spans="1:40" ht="15" customHeight="1" x14ac:dyDescent="0.25">
      <c r="A1462" s="12">
        <v>132770036</v>
      </c>
      <c r="B1462" s="15" t="s">
        <v>580</v>
      </c>
      <c r="C1462" s="12" t="s">
        <v>583</v>
      </c>
      <c r="D1462" s="12" t="s">
        <v>161</v>
      </c>
      <c r="E1462" s="12" t="s">
        <v>51</v>
      </c>
      <c r="F1462" s="10">
        <v>24</v>
      </c>
      <c r="G1462" s="17" t="s">
        <v>308</v>
      </c>
      <c r="H1462" s="10" t="s">
        <v>106</v>
      </c>
      <c r="K1462" s="12" t="s">
        <v>160</v>
      </c>
      <c r="L1462" s="12">
        <v>45.108874</v>
      </c>
      <c r="M1462" s="12">
        <v>1.9561850000000001</v>
      </c>
      <c r="N1462" s="11">
        <v>41431</v>
      </c>
      <c r="O1462" s="6" t="s">
        <v>157</v>
      </c>
      <c r="P1462" s="31">
        <v>14</v>
      </c>
      <c r="Q1462" s="54" t="s">
        <v>161</v>
      </c>
      <c r="R1462" s="15" t="s">
        <v>11</v>
      </c>
      <c r="S1462" s="16" t="s">
        <v>601</v>
      </c>
      <c r="T1462" s="53" t="s">
        <v>161</v>
      </c>
      <c r="U1462" s="12">
        <f t="shared" si="90"/>
        <v>14</v>
      </c>
      <c r="V1462" s="12">
        <f t="shared" si="91"/>
        <v>7</v>
      </c>
      <c r="W1462" s="12">
        <f t="shared" si="92"/>
        <v>0.2857142857142857</v>
      </c>
      <c r="X1462" s="12">
        <f t="shared" si="93"/>
        <v>2.0408163265306121E-2</v>
      </c>
      <c r="Y1462" s="12">
        <v>9.52</v>
      </c>
      <c r="AA1462" s="11"/>
      <c r="AB1462" s="31">
        <v>133393</v>
      </c>
      <c r="AC1462" s="12" t="s">
        <v>574</v>
      </c>
      <c r="AD1462" s="12" t="s">
        <v>308</v>
      </c>
      <c r="AE1462" s="12" t="s">
        <v>388</v>
      </c>
      <c r="AF1462" s="12" t="s">
        <v>389</v>
      </c>
      <c r="AG1462" s="12" t="s">
        <v>365</v>
      </c>
      <c r="AH1462" s="12" t="s">
        <v>366</v>
      </c>
      <c r="AI1462" s="12" t="s">
        <v>367</v>
      </c>
      <c r="AJ1462" s="12" t="s">
        <v>354</v>
      </c>
      <c r="AK1462" s="12" t="s">
        <v>368</v>
      </c>
      <c r="AL1462" s="12" t="s">
        <v>369</v>
      </c>
      <c r="AM1462" s="12" t="s">
        <v>347</v>
      </c>
      <c r="AN1462" s="12" t="s">
        <v>370</v>
      </c>
    </row>
    <row r="1463" spans="1:40" ht="15" customHeight="1" x14ac:dyDescent="0.25">
      <c r="A1463" s="12">
        <v>132770036</v>
      </c>
      <c r="B1463" s="15" t="s">
        <v>580</v>
      </c>
      <c r="C1463" s="12" t="s">
        <v>583</v>
      </c>
      <c r="D1463" s="12" t="s">
        <v>161</v>
      </c>
      <c r="E1463" s="12" t="s">
        <v>51</v>
      </c>
      <c r="F1463" s="10">
        <v>24</v>
      </c>
      <c r="G1463" s="17" t="s">
        <v>308</v>
      </c>
      <c r="H1463" s="10" t="s">
        <v>106</v>
      </c>
      <c r="K1463" s="12" t="s">
        <v>160</v>
      </c>
      <c r="L1463" s="12">
        <v>45.108874</v>
      </c>
      <c r="M1463" s="12">
        <v>1.9561850000000001</v>
      </c>
      <c r="N1463" s="11">
        <v>41431</v>
      </c>
      <c r="O1463" s="6" t="s">
        <v>159</v>
      </c>
      <c r="P1463" s="31">
        <v>14</v>
      </c>
      <c r="Q1463" s="54" t="s">
        <v>161</v>
      </c>
      <c r="R1463" s="15" t="s">
        <v>11</v>
      </c>
      <c r="S1463" s="16" t="s">
        <v>601</v>
      </c>
      <c r="T1463" s="53" t="s">
        <v>161</v>
      </c>
      <c r="U1463" s="12">
        <f t="shared" si="90"/>
        <v>14</v>
      </c>
      <c r="V1463" s="12">
        <f t="shared" si="91"/>
        <v>7</v>
      </c>
      <c r="W1463" s="12">
        <f t="shared" si="92"/>
        <v>0.2857142857142857</v>
      </c>
      <c r="X1463" s="12">
        <f t="shared" si="93"/>
        <v>2.0408163265306121E-2</v>
      </c>
      <c r="Y1463" s="12">
        <v>9.52</v>
      </c>
      <c r="AA1463" s="11"/>
      <c r="AB1463" s="31">
        <v>133393</v>
      </c>
      <c r="AC1463" s="12" t="s">
        <v>574</v>
      </c>
      <c r="AD1463" s="12" t="s">
        <v>308</v>
      </c>
      <c r="AE1463" s="12" t="s">
        <v>388</v>
      </c>
      <c r="AF1463" s="12" t="s">
        <v>389</v>
      </c>
      <c r="AG1463" s="12" t="s">
        <v>365</v>
      </c>
      <c r="AH1463" s="12" t="s">
        <v>366</v>
      </c>
      <c r="AI1463" s="12" t="s">
        <v>367</v>
      </c>
      <c r="AJ1463" s="12" t="s">
        <v>354</v>
      </c>
      <c r="AK1463" s="12" t="s">
        <v>368</v>
      </c>
      <c r="AL1463" s="12" t="s">
        <v>369</v>
      </c>
      <c r="AM1463" s="12" t="s">
        <v>347</v>
      </c>
      <c r="AN1463" s="12" t="s">
        <v>370</v>
      </c>
    </row>
    <row r="1464" spans="1:40" ht="15" customHeight="1" x14ac:dyDescent="0.25">
      <c r="A1464" s="12">
        <v>132770036</v>
      </c>
      <c r="B1464" s="15" t="s">
        <v>580</v>
      </c>
      <c r="C1464" s="12" t="s">
        <v>583</v>
      </c>
      <c r="D1464" s="12" t="s">
        <v>161</v>
      </c>
      <c r="E1464" s="12" t="s">
        <v>51</v>
      </c>
      <c r="F1464" s="10">
        <v>24</v>
      </c>
      <c r="G1464" s="17" t="s">
        <v>308</v>
      </c>
      <c r="H1464" s="10" t="s">
        <v>106</v>
      </c>
      <c r="K1464" s="12" t="s">
        <v>160</v>
      </c>
      <c r="L1464" s="12">
        <v>45.108874</v>
      </c>
      <c r="M1464" s="12">
        <v>1.9561850000000001</v>
      </c>
      <c r="N1464" s="11">
        <v>41431</v>
      </c>
      <c r="O1464" s="6" t="s">
        <v>155</v>
      </c>
      <c r="P1464" s="31">
        <v>16</v>
      </c>
      <c r="Q1464" s="54" t="s">
        <v>161</v>
      </c>
      <c r="R1464" s="15" t="s">
        <v>11</v>
      </c>
      <c r="S1464" s="16" t="s">
        <v>601</v>
      </c>
      <c r="T1464" s="53" t="s">
        <v>161</v>
      </c>
      <c r="U1464" s="12">
        <f t="shared" si="90"/>
        <v>16</v>
      </c>
      <c r="V1464" s="12">
        <f t="shared" si="91"/>
        <v>8</v>
      </c>
      <c r="W1464" s="12">
        <f t="shared" si="92"/>
        <v>0.25</v>
      </c>
      <c r="X1464" s="12">
        <f t="shared" si="93"/>
        <v>1.5625E-2</v>
      </c>
      <c r="Y1464" s="12">
        <v>9.52</v>
      </c>
      <c r="AA1464" s="11"/>
      <c r="AB1464" s="31">
        <v>133393</v>
      </c>
      <c r="AC1464" s="12" t="s">
        <v>574</v>
      </c>
      <c r="AD1464" s="12" t="s">
        <v>308</v>
      </c>
      <c r="AE1464" s="12" t="s">
        <v>388</v>
      </c>
      <c r="AF1464" s="12" t="s">
        <v>389</v>
      </c>
      <c r="AG1464" s="12" t="s">
        <v>365</v>
      </c>
      <c r="AH1464" s="12" t="s">
        <v>366</v>
      </c>
      <c r="AI1464" s="12" t="s">
        <v>367</v>
      </c>
      <c r="AJ1464" s="12" t="s">
        <v>354</v>
      </c>
      <c r="AK1464" s="12" t="s">
        <v>368</v>
      </c>
      <c r="AL1464" s="12" t="s">
        <v>369</v>
      </c>
      <c r="AM1464" s="12" t="s">
        <v>347</v>
      </c>
      <c r="AN1464" s="12" t="s">
        <v>370</v>
      </c>
    </row>
    <row r="1465" spans="1:40" ht="15" customHeight="1" x14ac:dyDescent="0.25">
      <c r="A1465" s="12">
        <v>132770036</v>
      </c>
      <c r="B1465" s="15" t="s">
        <v>580</v>
      </c>
      <c r="C1465" s="12" t="s">
        <v>583</v>
      </c>
      <c r="D1465" s="12" t="s">
        <v>161</v>
      </c>
      <c r="E1465" s="12" t="s">
        <v>51</v>
      </c>
      <c r="F1465" s="10">
        <v>24</v>
      </c>
      <c r="G1465" s="17" t="s">
        <v>308</v>
      </c>
      <c r="H1465" s="10" t="s">
        <v>106</v>
      </c>
      <c r="K1465" s="12" t="s">
        <v>160</v>
      </c>
      <c r="L1465" s="12">
        <v>45.108874</v>
      </c>
      <c r="M1465" s="12">
        <v>1.9561850000000001</v>
      </c>
      <c r="N1465" s="11">
        <v>41431</v>
      </c>
      <c r="O1465" s="6" t="s">
        <v>18</v>
      </c>
      <c r="P1465" s="31">
        <v>23</v>
      </c>
      <c r="Q1465" s="54" t="s">
        <v>161</v>
      </c>
      <c r="R1465" s="15" t="s">
        <v>11</v>
      </c>
      <c r="S1465" s="16" t="s">
        <v>601</v>
      </c>
      <c r="T1465" s="53" t="s">
        <v>161</v>
      </c>
      <c r="U1465" s="12">
        <f t="shared" si="90"/>
        <v>23</v>
      </c>
      <c r="V1465" s="12">
        <f t="shared" si="91"/>
        <v>11.5</v>
      </c>
      <c r="W1465" s="12">
        <f t="shared" si="92"/>
        <v>0.17391304347826086</v>
      </c>
      <c r="X1465" s="12">
        <f t="shared" si="93"/>
        <v>7.5614366729678641E-3</v>
      </c>
      <c r="Y1465" s="12">
        <v>9.52</v>
      </c>
      <c r="AA1465" s="11"/>
      <c r="AB1465" s="31">
        <v>133393</v>
      </c>
      <c r="AC1465" s="12" t="s">
        <v>574</v>
      </c>
      <c r="AD1465" s="12" t="s">
        <v>308</v>
      </c>
      <c r="AE1465" s="12" t="s">
        <v>388</v>
      </c>
      <c r="AF1465" s="12" t="s">
        <v>389</v>
      </c>
      <c r="AG1465" s="12" t="s">
        <v>365</v>
      </c>
      <c r="AH1465" s="12" t="s">
        <v>366</v>
      </c>
      <c r="AI1465" s="12" t="s">
        <v>367</v>
      </c>
      <c r="AJ1465" s="12" t="s">
        <v>354</v>
      </c>
      <c r="AK1465" s="12" t="s">
        <v>368</v>
      </c>
      <c r="AL1465" s="12" t="s">
        <v>369</v>
      </c>
      <c r="AM1465" s="12" t="s">
        <v>347</v>
      </c>
      <c r="AN1465" s="12" t="s">
        <v>370</v>
      </c>
    </row>
    <row r="1466" spans="1:40" ht="15" customHeight="1" x14ac:dyDescent="0.25">
      <c r="A1466" s="12">
        <v>132770036</v>
      </c>
      <c r="B1466" s="15" t="s">
        <v>580</v>
      </c>
      <c r="C1466" s="12" t="s">
        <v>583</v>
      </c>
      <c r="D1466" s="12" t="s">
        <v>161</v>
      </c>
      <c r="E1466" s="12" t="s">
        <v>51</v>
      </c>
      <c r="F1466" s="10">
        <v>24</v>
      </c>
      <c r="G1466" s="17" t="s">
        <v>308</v>
      </c>
      <c r="H1466" s="10" t="s">
        <v>106</v>
      </c>
      <c r="K1466" s="12" t="s">
        <v>160</v>
      </c>
      <c r="L1466" s="12">
        <v>45.108874</v>
      </c>
      <c r="M1466" s="12">
        <v>1.9561850000000001</v>
      </c>
      <c r="N1466" s="11">
        <v>41431</v>
      </c>
      <c r="O1466" s="6" t="s">
        <v>16</v>
      </c>
      <c r="P1466" s="31">
        <v>26</v>
      </c>
      <c r="Q1466" s="54" t="s">
        <v>161</v>
      </c>
      <c r="R1466" s="15" t="s">
        <v>11</v>
      </c>
      <c r="S1466" s="16" t="s">
        <v>601</v>
      </c>
      <c r="T1466" s="53" t="s">
        <v>161</v>
      </c>
      <c r="U1466" s="12">
        <f t="shared" si="90"/>
        <v>26</v>
      </c>
      <c r="V1466" s="12">
        <f t="shared" si="91"/>
        <v>13</v>
      </c>
      <c r="W1466" s="12">
        <f t="shared" si="92"/>
        <v>0.15384615384615385</v>
      </c>
      <c r="X1466" s="12">
        <f t="shared" si="93"/>
        <v>5.9171597633136093E-3</v>
      </c>
      <c r="Y1466" s="12">
        <v>9.52</v>
      </c>
      <c r="AA1466" s="11"/>
      <c r="AB1466" s="31">
        <v>133393</v>
      </c>
      <c r="AC1466" s="12" t="s">
        <v>574</v>
      </c>
      <c r="AD1466" s="12" t="s">
        <v>308</v>
      </c>
      <c r="AE1466" s="12" t="s">
        <v>388</v>
      </c>
      <c r="AF1466" s="12" t="s">
        <v>389</v>
      </c>
      <c r="AG1466" s="12" t="s">
        <v>365</v>
      </c>
      <c r="AH1466" s="12" t="s">
        <v>366</v>
      </c>
      <c r="AI1466" s="12" t="s">
        <v>367</v>
      </c>
      <c r="AJ1466" s="12" t="s">
        <v>354</v>
      </c>
      <c r="AK1466" s="12" t="s">
        <v>368</v>
      </c>
      <c r="AL1466" s="12" t="s">
        <v>369</v>
      </c>
      <c r="AM1466" s="12" t="s">
        <v>347</v>
      </c>
      <c r="AN1466" s="12" t="s">
        <v>370</v>
      </c>
    </row>
    <row r="1467" spans="1:40" ht="15" customHeight="1" x14ac:dyDescent="0.25">
      <c r="A1467" s="12">
        <v>132770036</v>
      </c>
      <c r="B1467" s="15" t="s">
        <v>580</v>
      </c>
      <c r="C1467" s="12" t="s">
        <v>583</v>
      </c>
      <c r="D1467" s="12" t="s">
        <v>161</v>
      </c>
      <c r="E1467" s="12" t="s">
        <v>51</v>
      </c>
      <c r="F1467" s="10">
        <v>24</v>
      </c>
      <c r="G1467" s="17" t="s">
        <v>308</v>
      </c>
      <c r="H1467" s="10" t="s">
        <v>106</v>
      </c>
      <c r="K1467" s="12" t="s">
        <v>160</v>
      </c>
      <c r="L1467" s="12">
        <v>45.108874</v>
      </c>
      <c r="M1467" s="12">
        <v>1.9561850000000001</v>
      </c>
      <c r="N1467" s="11">
        <v>41431</v>
      </c>
      <c r="O1467" s="6" t="s">
        <v>154</v>
      </c>
      <c r="P1467" s="31">
        <v>28</v>
      </c>
      <c r="Q1467" s="54" t="s">
        <v>161</v>
      </c>
      <c r="R1467" s="15" t="s">
        <v>11</v>
      </c>
      <c r="S1467" s="16" t="s">
        <v>601</v>
      </c>
      <c r="T1467" s="53" t="s">
        <v>161</v>
      </c>
      <c r="U1467" s="12">
        <f t="shared" si="90"/>
        <v>28</v>
      </c>
      <c r="V1467" s="12">
        <f t="shared" si="91"/>
        <v>14</v>
      </c>
      <c r="W1467" s="12">
        <f t="shared" si="92"/>
        <v>0.14285714285714285</v>
      </c>
      <c r="X1467" s="12">
        <f t="shared" si="93"/>
        <v>5.1020408163265302E-3</v>
      </c>
      <c r="Y1467" s="12">
        <v>9.52</v>
      </c>
      <c r="AA1467" s="11"/>
      <c r="AB1467" s="31">
        <v>133393</v>
      </c>
      <c r="AC1467" s="12" t="s">
        <v>574</v>
      </c>
      <c r="AD1467" s="12" t="s">
        <v>308</v>
      </c>
      <c r="AE1467" s="12" t="s">
        <v>388</v>
      </c>
      <c r="AF1467" s="12" t="s">
        <v>389</v>
      </c>
      <c r="AG1467" s="12" t="s">
        <v>365</v>
      </c>
      <c r="AH1467" s="12" t="s">
        <v>366</v>
      </c>
      <c r="AI1467" s="12" t="s">
        <v>367</v>
      </c>
      <c r="AJ1467" s="12" t="s">
        <v>354</v>
      </c>
      <c r="AK1467" s="12" t="s">
        <v>368</v>
      </c>
      <c r="AL1467" s="12" t="s">
        <v>369</v>
      </c>
      <c r="AM1467" s="12" t="s">
        <v>347</v>
      </c>
      <c r="AN1467" s="12" t="s">
        <v>370</v>
      </c>
    </row>
    <row r="1468" spans="1:40" ht="15" customHeight="1" x14ac:dyDescent="0.25">
      <c r="A1468" s="12">
        <v>132770036</v>
      </c>
      <c r="B1468" s="15" t="s">
        <v>580</v>
      </c>
      <c r="C1468" s="12" t="s">
        <v>583</v>
      </c>
      <c r="D1468" s="12" t="s">
        <v>161</v>
      </c>
      <c r="E1468" s="12" t="s">
        <v>51</v>
      </c>
      <c r="F1468" s="10">
        <v>24</v>
      </c>
      <c r="G1468" s="17" t="s">
        <v>308</v>
      </c>
      <c r="H1468" s="10" t="s">
        <v>106</v>
      </c>
      <c r="K1468" s="12" t="s">
        <v>160</v>
      </c>
      <c r="L1468" s="12">
        <v>45.108874</v>
      </c>
      <c r="M1468" s="12">
        <v>1.9561850000000001</v>
      </c>
      <c r="N1468" s="11">
        <v>41431</v>
      </c>
      <c r="O1468" s="6" t="s">
        <v>20</v>
      </c>
      <c r="P1468" s="31">
        <v>33</v>
      </c>
      <c r="Q1468" s="54" t="s">
        <v>161</v>
      </c>
      <c r="R1468" s="15" t="s">
        <v>11</v>
      </c>
      <c r="S1468" s="16" t="s">
        <v>601</v>
      </c>
      <c r="T1468" s="53" t="s">
        <v>161</v>
      </c>
      <c r="U1468" s="12">
        <f t="shared" si="90"/>
        <v>33</v>
      </c>
      <c r="V1468" s="12">
        <f t="shared" si="91"/>
        <v>16.5</v>
      </c>
      <c r="W1468" s="12">
        <f t="shared" si="92"/>
        <v>0.12121212121212122</v>
      </c>
      <c r="X1468" s="12">
        <f t="shared" si="93"/>
        <v>3.6730945821854912E-3</v>
      </c>
      <c r="Y1468" s="12">
        <v>9.52</v>
      </c>
      <c r="AA1468" s="11"/>
      <c r="AB1468" s="31">
        <v>133393</v>
      </c>
      <c r="AC1468" s="12" t="s">
        <v>574</v>
      </c>
      <c r="AD1468" s="12" t="s">
        <v>308</v>
      </c>
      <c r="AE1468" s="12" t="s">
        <v>388</v>
      </c>
      <c r="AF1468" s="12" t="s">
        <v>389</v>
      </c>
      <c r="AG1468" s="12" t="s">
        <v>365</v>
      </c>
      <c r="AH1468" s="12" t="s">
        <v>366</v>
      </c>
      <c r="AI1468" s="12" t="s">
        <v>367</v>
      </c>
      <c r="AJ1468" s="12" t="s">
        <v>354</v>
      </c>
      <c r="AK1468" s="12" t="s">
        <v>368</v>
      </c>
      <c r="AL1468" s="12" t="s">
        <v>369</v>
      </c>
      <c r="AM1468" s="12" t="s">
        <v>347</v>
      </c>
      <c r="AN1468" s="12" t="s">
        <v>370</v>
      </c>
    </row>
    <row r="1469" spans="1:40" ht="15" customHeight="1" x14ac:dyDescent="0.25">
      <c r="A1469" s="12">
        <v>132770036</v>
      </c>
      <c r="B1469" s="15" t="s">
        <v>580</v>
      </c>
      <c r="C1469" s="12" t="s">
        <v>583</v>
      </c>
      <c r="D1469" s="12" t="s">
        <v>161</v>
      </c>
      <c r="E1469" s="12" t="s">
        <v>51</v>
      </c>
      <c r="F1469" s="10">
        <v>24</v>
      </c>
      <c r="G1469" s="17" t="s">
        <v>308</v>
      </c>
      <c r="H1469" s="10" t="s">
        <v>106</v>
      </c>
      <c r="K1469" s="12" t="s">
        <v>160</v>
      </c>
      <c r="L1469" s="12">
        <v>45.108874</v>
      </c>
      <c r="M1469" s="12">
        <v>1.9561850000000001</v>
      </c>
      <c r="N1469" s="11">
        <v>41431</v>
      </c>
      <c r="O1469" s="6" t="s">
        <v>54</v>
      </c>
      <c r="P1469" s="31">
        <v>150</v>
      </c>
      <c r="Q1469" s="54" t="s">
        <v>161</v>
      </c>
      <c r="R1469" s="15" t="s">
        <v>11</v>
      </c>
      <c r="S1469" s="16" t="s">
        <v>601</v>
      </c>
      <c r="T1469" s="53" t="s">
        <v>161</v>
      </c>
      <c r="U1469" s="12">
        <f t="shared" si="90"/>
        <v>150</v>
      </c>
      <c r="V1469" s="12">
        <f t="shared" si="91"/>
        <v>75</v>
      </c>
      <c r="W1469" s="12">
        <f t="shared" si="92"/>
        <v>2.6666666666666668E-2</v>
      </c>
      <c r="X1469" s="12">
        <f t="shared" si="93"/>
        <v>1.7777777777777779E-4</v>
      </c>
      <c r="Y1469" s="12">
        <v>9.52</v>
      </c>
      <c r="AA1469" s="11"/>
      <c r="AB1469" s="31">
        <v>133393</v>
      </c>
      <c r="AC1469" s="12" t="s">
        <v>574</v>
      </c>
      <c r="AD1469" s="12" t="s">
        <v>308</v>
      </c>
      <c r="AE1469" s="12" t="s">
        <v>388</v>
      </c>
      <c r="AF1469" s="12" t="s">
        <v>389</v>
      </c>
      <c r="AG1469" s="12" t="s">
        <v>365</v>
      </c>
      <c r="AH1469" s="12" t="s">
        <v>366</v>
      </c>
      <c r="AI1469" s="12" t="s">
        <v>367</v>
      </c>
      <c r="AJ1469" s="12" t="s">
        <v>354</v>
      </c>
      <c r="AK1469" s="12" t="s">
        <v>368</v>
      </c>
      <c r="AL1469" s="12" t="s">
        <v>369</v>
      </c>
      <c r="AM1469" s="12" t="s">
        <v>347</v>
      </c>
      <c r="AN1469" s="12" t="s">
        <v>370</v>
      </c>
    </row>
    <row r="1470" spans="1:40" ht="15" customHeight="1" x14ac:dyDescent="0.25">
      <c r="A1470" s="12">
        <v>132770036</v>
      </c>
      <c r="B1470" s="15" t="s">
        <v>580</v>
      </c>
      <c r="C1470" s="12" t="s">
        <v>583</v>
      </c>
      <c r="D1470" s="12" t="s">
        <v>161</v>
      </c>
      <c r="E1470" s="12" t="s">
        <v>51</v>
      </c>
      <c r="F1470" s="10">
        <v>24</v>
      </c>
      <c r="G1470" s="17" t="s">
        <v>308</v>
      </c>
      <c r="H1470" s="10" t="s">
        <v>106</v>
      </c>
      <c r="K1470" s="12" t="s">
        <v>160</v>
      </c>
      <c r="L1470" s="12">
        <v>45.108874</v>
      </c>
      <c r="M1470" s="12">
        <v>1.9561850000000001</v>
      </c>
      <c r="N1470" s="11">
        <v>41431</v>
      </c>
      <c r="O1470" s="6" t="s">
        <v>158</v>
      </c>
      <c r="P1470" s="31">
        <v>250</v>
      </c>
      <c r="Q1470" s="54" t="s">
        <v>161</v>
      </c>
      <c r="R1470" s="15" t="s">
        <v>11</v>
      </c>
      <c r="S1470" s="16" t="s">
        <v>601</v>
      </c>
      <c r="T1470" s="53" t="s">
        <v>161</v>
      </c>
      <c r="U1470" s="12">
        <f t="shared" si="90"/>
        <v>250</v>
      </c>
      <c r="V1470" s="12">
        <f t="shared" si="91"/>
        <v>125</v>
      </c>
      <c r="W1470" s="12">
        <f t="shared" si="92"/>
        <v>1.6E-2</v>
      </c>
      <c r="X1470" s="12">
        <f t="shared" si="93"/>
        <v>6.3999999999999997E-5</v>
      </c>
      <c r="Y1470" s="12">
        <v>9.52</v>
      </c>
      <c r="AA1470" s="11"/>
      <c r="AB1470" s="31">
        <v>133393</v>
      </c>
      <c r="AC1470" s="12" t="s">
        <v>574</v>
      </c>
      <c r="AD1470" s="12" t="s">
        <v>308</v>
      </c>
      <c r="AE1470" s="12" t="s">
        <v>388</v>
      </c>
      <c r="AF1470" s="12" t="s">
        <v>389</v>
      </c>
      <c r="AG1470" s="12" t="s">
        <v>365</v>
      </c>
      <c r="AH1470" s="12" t="s">
        <v>366</v>
      </c>
      <c r="AI1470" s="12" t="s">
        <v>367</v>
      </c>
      <c r="AJ1470" s="12" t="s">
        <v>354</v>
      </c>
      <c r="AK1470" s="12" t="s">
        <v>368</v>
      </c>
      <c r="AL1470" s="12" t="s">
        <v>369</v>
      </c>
      <c r="AM1470" s="12" t="s">
        <v>347</v>
      </c>
      <c r="AN1470" s="12" t="s">
        <v>370</v>
      </c>
    </row>
    <row r="1471" spans="1:40" ht="15" customHeight="1" x14ac:dyDescent="0.25">
      <c r="A1471" s="12">
        <v>132770036</v>
      </c>
      <c r="B1471" s="15" t="s">
        <v>580</v>
      </c>
      <c r="C1471" s="12" t="s">
        <v>583</v>
      </c>
      <c r="D1471" s="12" t="s">
        <v>161</v>
      </c>
      <c r="E1471" s="12" t="s">
        <v>51</v>
      </c>
      <c r="F1471" s="10">
        <v>24</v>
      </c>
      <c r="G1471" s="17" t="s">
        <v>308</v>
      </c>
      <c r="H1471" s="10" t="s">
        <v>106</v>
      </c>
      <c r="K1471" s="12" t="s">
        <v>160</v>
      </c>
      <c r="L1471" s="12">
        <v>45.108874</v>
      </c>
      <c r="M1471" s="12">
        <v>1.9561850000000001</v>
      </c>
      <c r="N1471" s="11">
        <v>41431</v>
      </c>
      <c r="O1471" s="6" t="s">
        <v>10</v>
      </c>
      <c r="P1471" s="31">
        <v>1270</v>
      </c>
      <c r="Q1471" s="12">
        <v>150</v>
      </c>
      <c r="R1471" s="15" t="s">
        <v>11</v>
      </c>
      <c r="S1471" s="48" t="s">
        <v>161</v>
      </c>
      <c r="T1471" s="53" t="s">
        <v>161</v>
      </c>
      <c r="U1471" s="12">
        <f t="shared" si="90"/>
        <v>1270</v>
      </c>
      <c r="V1471" s="12">
        <f t="shared" si="91"/>
        <v>150</v>
      </c>
      <c r="W1471" s="12">
        <f t="shared" si="92"/>
        <v>5.6444444444444443E-2</v>
      </c>
      <c r="X1471" s="12">
        <f t="shared" si="93"/>
        <v>4.4444444444444447E-5</v>
      </c>
      <c r="Y1471" s="12">
        <v>9.52</v>
      </c>
      <c r="AA1471" s="11"/>
      <c r="AB1471" s="31">
        <v>133393</v>
      </c>
      <c r="AC1471" s="12" t="s">
        <v>574</v>
      </c>
      <c r="AD1471" s="12" t="s">
        <v>308</v>
      </c>
      <c r="AE1471" s="12" t="s">
        <v>388</v>
      </c>
      <c r="AF1471" s="12" t="s">
        <v>389</v>
      </c>
      <c r="AG1471" s="12" t="s">
        <v>365</v>
      </c>
      <c r="AH1471" s="12" t="s">
        <v>366</v>
      </c>
      <c r="AI1471" s="12" t="s">
        <v>367</v>
      </c>
      <c r="AJ1471" s="12" t="s">
        <v>354</v>
      </c>
      <c r="AK1471" s="12" t="s">
        <v>368</v>
      </c>
      <c r="AL1471" s="12" t="s">
        <v>369</v>
      </c>
      <c r="AM1471" s="12" t="s">
        <v>347</v>
      </c>
      <c r="AN1471" s="12" t="s">
        <v>370</v>
      </c>
    </row>
    <row r="1472" spans="1:40" ht="15" customHeight="1" x14ac:dyDescent="0.25">
      <c r="A1472" s="12">
        <v>132770036</v>
      </c>
      <c r="B1472" s="15" t="s">
        <v>580</v>
      </c>
      <c r="C1472" s="12" t="s">
        <v>583</v>
      </c>
      <c r="D1472" s="12" t="s">
        <v>161</v>
      </c>
      <c r="E1472" s="12" t="s">
        <v>51</v>
      </c>
      <c r="F1472" s="10">
        <v>24</v>
      </c>
      <c r="G1472" s="17" t="s">
        <v>308</v>
      </c>
      <c r="H1472" s="10" t="s">
        <v>106</v>
      </c>
      <c r="K1472" s="12" t="s">
        <v>160</v>
      </c>
      <c r="L1472" s="12">
        <v>45.108874</v>
      </c>
      <c r="M1472" s="12">
        <v>1.9561850000000001</v>
      </c>
      <c r="N1472" s="11">
        <v>41431</v>
      </c>
      <c r="O1472" s="6" t="s">
        <v>28</v>
      </c>
      <c r="P1472" s="31">
        <v>1600</v>
      </c>
      <c r="Q1472" s="54" t="s">
        <v>161</v>
      </c>
      <c r="R1472" s="15" t="s">
        <v>11</v>
      </c>
      <c r="S1472" s="16" t="s">
        <v>601</v>
      </c>
      <c r="T1472" s="53" t="s">
        <v>161</v>
      </c>
      <c r="U1472" s="12">
        <f t="shared" si="90"/>
        <v>1600</v>
      </c>
      <c r="V1472" s="12">
        <f t="shared" si="91"/>
        <v>800</v>
      </c>
      <c r="W1472" s="12">
        <f t="shared" si="92"/>
        <v>2.5000000000000001E-3</v>
      </c>
      <c r="X1472" s="12">
        <f t="shared" si="93"/>
        <v>1.5625000000000001E-6</v>
      </c>
      <c r="Y1472" s="12">
        <v>9.52</v>
      </c>
      <c r="AA1472" s="11"/>
      <c r="AB1472" s="31">
        <v>133393</v>
      </c>
      <c r="AC1472" s="12" t="s">
        <v>574</v>
      </c>
      <c r="AD1472" s="12" t="s">
        <v>308</v>
      </c>
      <c r="AE1472" s="12" t="s">
        <v>388</v>
      </c>
      <c r="AF1472" s="12" t="s">
        <v>389</v>
      </c>
      <c r="AG1472" s="12" t="s">
        <v>365</v>
      </c>
      <c r="AH1472" s="12" t="s">
        <v>366</v>
      </c>
      <c r="AI1472" s="12" t="s">
        <v>367</v>
      </c>
      <c r="AJ1472" s="12" t="s">
        <v>354</v>
      </c>
      <c r="AK1472" s="12" t="s">
        <v>368</v>
      </c>
      <c r="AL1472" s="12" t="s">
        <v>369</v>
      </c>
      <c r="AM1472" s="12" t="s">
        <v>347</v>
      </c>
      <c r="AN1472" s="12" t="s">
        <v>370</v>
      </c>
    </row>
    <row r="1473" spans="1:40" ht="15" customHeight="1" x14ac:dyDescent="0.25">
      <c r="A1473" s="12">
        <v>132770036</v>
      </c>
      <c r="B1473" s="15" t="s">
        <v>580</v>
      </c>
      <c r="C1473" s="12" t="s">
        <v>583</v>
      </c>
      <c r="D1473" s="12" t="s">
        <v>161</v>
      </c>
      <c r="E1473" s="12" t="s">
        <v>51</v>
      </c>
      <c r="F1473" s="10">
        <v>24</v>
      </c>
      <c r="G1473" s="17" t="s">
        <v>308</v>
      </c>
      <c r="H1473" s="10" t="s">
        <v>106</v>
      </c>
      <c r="K1473" s="12" t="s">
        <v>160</v>
      </c>
      <c r="L1473" s="12">
        <v>45.108874</v>
      </c>
      <c r="M1473" s="12">
        <v>1.9561850000000001</v>
      </c>
      <c r="N1473" s="11">
        <v>41431.520833333336</v>
      </c>
      <c r="O1473" s="6" t="s">
        <v>22</v>
      </c>
      <c r="P1473" s="29">
        <v>0.996</v>
      </c>
      <c r="Q1473" s="54" t="s">
        <v>161</v>
      </c>
      <c r="R1473" s="15" t="s">
        <v>11</v>
      </c>
      <c r="S1473" s="16" t="s">
        <v>601</v>
      </c>
      <c r="T1473" s="53" t="s">
        <v>161</v>
      </c>
      <c r="U1473" s="12">
        <f t="shared" si="90"/>
        <v>0.996</v>
      </c>
      <c r="V1473" s="12">
        <f t="shared" si="91"/>
        <v>0.498</v>
      </c>
      <c r="W1473" s="12">
        <f t="shared" si="92"/>
        <v>4.0160642570281126</v>
      </c>
      <c r="X1473" s="12">
        <f t="shared" si="93"/>
        <v>4.0321930291446915</v>
      </c>
      <c r="AA1473" s="12"/>
      <c r="AC1473" s="12" t="s">
        <v>179</v>
      </c>
      <c r="AD1473" s="12" t="s">
        <v>308</v>
      </c>
      <c r="AE1473" s="12" t="s">
        <v>388</v>
      </c>
      <c r="AF1473" s="12" t="s">
        <v>389</v>
      </c>
      <c r="AG1473" s="12" t="s">
        <v>365</v>
      </c>
      <c r="AH1473" s="12" t="s">
        <v>366</v>
      </c>
      <c r="AI1473" s="12" t="s">
        <v>367</v>
      </c>
      <c r="AJ1473" s="12" t="s">
        <v>354</v>
      </c>
      <c r="AK1473" s="12" t="s">
        <v>368</v>
      </c>
      <c r="AL1473" s="12" t="s">
        <v>369</v>
      </c>
      <c r="AM1473" s="12" t="s">
        <v>347</v>
      </c>
      <c r="AN1473" s="12" t="s">
        <v>370</v>
      </c>
    </row>
    <row r="1474" spans="1:40" ht="15" customHeight="1" x14ac:dyDescent="0.25">
      <c r="A1474" s="12">
        <v>132770036</v>
      </c>
      <c r="B1474" s="15" t="s">
        <v>580</v>
      </c>
      <c r="C1474" s="12" t="s">
        <v>583</v>
      </c>
      <c r="D1474" s="12" t="s">
        <v>161</v>
      </c>
      <c r="E1474" s="12" t="s">
        <v>51</v>
      </c>
      <c r="F1474" s="10">
        <v>24</v>
      </c>
      <c r="G1474" s="17" t="s">
        <v>308</v>
      </c>
      <c r="H1474" s="10" t="s">
        <v>106</v>
      </c>
      <c r="K1474" s="12" t="s">
        <v>160</v>
      </c>
      <c r="L1474" s="12">
        <v>45.108874</v>
      </c>
      <c r="M1474" s="12">
        <v>1.9561850000000001</v>
      </c>
      <c r="N1474" s="11">
        <v>41431.520833333336</v>
      </c>
      <c r="O1474" s="6" t="s">
        <v>57</v>
      </c>
      <c r="P1474" s="29">
        <v>1.04</v>
      </c>
      <c r="Q1474" s="54" t="s">
        <v>161</v>
      </c>
      <c r="R1474" s="12" t="s">
        <v>11</v>
      </c>
      <c r="S1474" s="16" t="s">
        <v>601</v>
      </c>
      <c r="T1474" s="53" t="s">
        <v>161</v>
      </c>
      <c r="U1474" s="12">
        <f t="shared" ref="U1474:U1537" si="94">IF(Q1474="",P1474,P1474)</f>
        <v>1.04</v>
      </c>
      <c r="V1474" s="12">
        <f t="shared" ref="V1474:V1537" si="95">IF(Q1474="",P1474/2,Q1474)</f>
        <v>0.52</v>
      </c>
      <c r="W1474" s="12">
        <f t="shared" si="92"/>
        <v>3.8461538461538458</v>
      </c>
      <c r="X1474" s="12">
        <f t="shared" si="93"/>
        <v>3.6982248520710055</v>
      </c>
      <c r="AA1474" s="12"/>
      <c r="AC1474" s="12" t="s">
        <v>179</v>
      </c>
      <c r="AD1474" s="12" t="s">
        <v>308</v>
      </c>
      <c r="AE1474" s="12" t="s">
        <v>388</v>
      </c>
      <c r="AF1474" s="12" t="s">
        <v>389</v>
      </c>
      <c r="AG1474" s="12" t="s">
        <v>365</v>
      </c>
      <c r="AH1474" s="12" t="s">
        <v>366</v>
      </c>
      <c r="AI1474" s="12" t="s">
        <v>367</v>
      </c>
      <c r="AJ1474" s="12" t="s">
        <v>354</v>
      </c>
      <c r="AK1474" s="12" t="s">
        <v>368</v>
      </c>
      <c r="AL1474" s="12" t="s">
        <v>369</v>
      </c>
      <c r="AM1474" s="12" t="s">
        <v>347</v>
      </c>
      <c r="AN1474" s="12" t="s">
        <v>370</v>
      </c>
    </row>
    <row r="1475" spans="1:40" ht="15" customHeight="1" x14ac:dyDescent="0.25">
      <c r="A1475" s="12">
        <v>132770036</v>
      </c>
      <c r="B1475" s="15" t="s">
        <v>580</v>
      </c>
      <c r="C1475" s="12" t="s">
        <v>583</v>
      </c>
      <c r="D1475" s="12" t="s">
        <v>161</v>
      </c>
      <c r="E1475" s="12" t="s">
        <v>51</v>
      </c>
      <c r="F1475" s="10">
        <v>24</v>
      </c>
      <c r="G1475" s="17" t="s">
        <v>308</v>
      </c>
      <c r="H1475" s="10" t="s">
        <v>106</v>
      </c>
      <c r="K1475" s="12" t="s">
        <v>160</v>
      </c>
      <c r="L1475" s="12">
        <v>45.108874</v>
      </c>
      <c r="M1475" s="12">
        <v>1.9561850000000001</v>
      </c>
      <c r="N1475" s="11">
        <v>41431.520833333336</v>
      </c>
      <c r="O1475" s="6" t="s">
        <v>61</v>
      </c>
      <c r="P1475" s="29">
        <v>1.32</v>
      </c>
      <c r="Q1475" s="54" t="s">
        <v>161</v>
      </c>
      <c r="R1475" s="12" t="s">
        <v>11</v>
      </c>
      <c r="S1475" s="16" t="s">
        <v>601</v>
      </c>
      <c r="T1475" s="53" t="s">
        <v>161</v>
      </c>
      <c r="U1475" s="12">
        <f t="shared" si="94"/>
        <v>1.32</v>
      </c>
      <c r="V1475" s="12">
        <f t="shared" si="95"/>
        <v>0.66</v>
      </c>
      <c r="W1475" s="12">
        <f t="shared" si="92"/>
        <v>3.0303030303030303</v>
      </c>
      <c r="X1475" s="12">
        <f t="shared" si="93"/>
        <v>2.2956841138659319</v>
      </c>
      <c r="AA1475" s="12"/>
      <c r="AC1475" s="12" t="s">
        <v>179</v>
      </c>
      <c r="AD1475" s="12" t="s">
        <v>308</v>
      </c>
      <c r="AE1475" s="12" t="s">
        <v>388</v>
      </c>
      <c r="AF1475" s="12" t="s">
        <v>389</v>
      </c>
      <c r="AG1475" s="12" t="s">
        <v>365</v>
      </c>
      <c r="AH1475" s="12" t="s">
        <v>366</v>
      </c>
      <c r="AI1475" s="12" t="s">
        <v>367</v>
      </c>
      <c r="AJ1475" s="12" t="s">
        <v>354</v>
      </c>
      <c r="AK1475" s="12" t="s">
        <v>368</v>
      </c>
      <c r="AL1475" s="12" t="s">
        <v>369</v>
      </c>
      <c r="AM1475" s="12" t="s">
        <v>347</v>
      </c>
      <c r="AN1475" s="12" t="s">
        <v>370</v>
      </c>
    </row>
    <row r="1476" spans="1:40" ht="15" customHeight="1" x14ac:dyDescent="0.25">
      <c r="A1476" s="12">
        <v>132770036</v>
      </c>
      <c r="B1476" s="15" t="s">
        <v>580</v>
      </c>
      <c r="C1476" s="12" t="s">
        <v>583</v>
      </c>
      <c r="D1476" s="12" t="s">
        <v>161</v>
      </c>
      <c r="E1476" s="12" t="s">
        <v>51</v>
      </c>
      <c r="F1476" s="10">
        <v>24</v>
      </c>
      <c r="G1476" s="17" t="s">
        <v>308</v>
      </c>
      <c r="H1476" s="10" t="s">
        <v>106</v>
      </c>
      <c r="K1476" s="12" t="s">
        <v>160</v>
      </c>
      <c r="L1476" s="12">
        <v>45.108874</v>
      </c>
      <c r="M1476" s="12">
        <v>1.9561850000000001</v>
      </c>
      <c r="N1476" s="11">
        <v>41431.520833333336</v>
      </c>
      <c r="O1476" s="6" t="s">
        <v>21</v>
      </c>
      <c r="P1476" s="29">
        <v>1.3800000000000001</v>
      </c>
      <c r="Q1476" s="54" t="s">
        <v>161</v>
      </c>
      <c r="R1476" s="12" t="s">
        <v>11</v>
      </c>
      <c r="S1476" s="16" t="s">
        <v>601</v>
      </c>
      <c r="T1476" s="53" t="s">
        <v>161</v>
      </c>
      <c r="U1476" s="12">
        <f t="shared" si="94"/>
        <v>1.3800000000000001</v>
      </c>
      <c r="V1476" s="12">
        <f t="shared" si="95"/>
        <v>0.69000000000000006</v>
      </c>
      <c r="W1476" s="12">
        <f t="shared" si="92"/>
        <v>2.8985507246376807</v>
      </c>
      <c r="X1476" s="12">
        <f t="shared" si="93"/>
        <v>2.1003990758244062</v>
      </c>
      <c r="AA1476" s="12"/>
      <c r="AC1476" s="12" t="s">
        <v>179</v>
      </c>
      <c r="AD1476" s="12" t="s">
        <v>308</v>
      </c>
      <c r="AE1476" s="12" t="s">
        <v>388</v>
      </c>
      <c r="AF1476" s="12" t="s">
        <v>389</v>
      </c>
      <c r="AG1476" s="12" t="s">
        <v>365</v>
      </c>
      <c r="AH1476" s="12" t="s">
        <v>366</v>
      </c>
      <c r="AI1476" s="12" t="s">
        <v>367</v>
      </c>
      <c r="AJ1476" s="12" t="s">
        <v>354</v>
      </c>
      <c r="AK1476" s="12" t="s">
        <v>368</v>
      </c>
      <c r="AL1476" s="12" t="s">
        <v>369</v>
      </c>
      <c r="AM1476" s="12" t="s">
        <v>347</v>
      </c>
      <c r="AN1476" s="12" t="s">
        <v>370</v>
      </c>
    </row>
    <row r="1477" spans="1:40" ht="15" customHeight="1" x14ac:dyDescent="0.25">
      <c r="A1477" s="12">
        <v>132770036</v>
      </c>
      <c r="B1477" s="15" t="s">
        <v>580</v>
      </c>
      <c r="C1477" s="12" t="s">
        <v>583</v>
      </c>
      <c r="D1477" s="12" t="s">
        <v>161</v>
      </c>
      <c r="E1477" s="12" t="s">
        <v>51</v>
      </c>
      <c r="F1477" s="10">
        <v>24</v>
      </c>
      <c r="G1477" s="17" t="s">
        <v>308</v>
      </c>
      <c r="H1477" s="10" t="s">
        <v>106</v>
      </c>
      <c r="K1477" s="12" t="s">
        <v>160</v>
      </c>
      <c r="L1477" s="12">
        <v>45.108874</v>
      </c>
      <c r="M1477" s="12">
        <v>1.9561850000000001</v>
      </c>
      <c r="N1477" s="11">
        <v>41431.520833333336</v>
      </c>
      <c r="O1477" s="6" t="s">
        <v>12</v>
      </c>
      <c r="P1477" s="29">
        <v>1.49</v>
      </c>
      <c r="Q1477" s="54" t="s">
        <v>161</v>
      </c>
      <c r="R1477" s="12" t="s">
        <v>11</v>
      </c>
      <c r="S1477" s="16" t="s">
        <v>601</v>
      </c>
      <c r="T1477" s="53" t="s">
        <v>161</v>
      </c>
      <c r="U1477" s="12">
        <f t="shared" si="94"/>
        <v>1.49</v>
      </c>
      <c r="V1477" s="12">
        <f t="shared" si="95"/>
        <v>0.745</v>
      </c>
      <c r="W1477" s="12">
        <f t="shared" si="92"/>
        <v>2.6845637583892619</v>
      </c>
      <c r="X1477" s="12">
        <f t="shared" si="93"/>
        <v>1.8017206432142696</v>
      </c>
      <c r="AA1477" s="12"/>
      <c r="AC1477" s="12" t="s">
        <v>179</v>
      </c>
      <c r="AD1477" s="12" t="s">
        <v>308</v>
      </c>
      <c r="AE1477" s="12" t="s">
        <v>388</v>
      </c>
      <c r="AF1477" s="12" t="s">
        <v>389</v>
      </c>
      <c r="AG1477" s="12" t="s">
        <v>365</v>
      </c>
      <c r="AH1477" s="12" t="s">
        <v>366</v>
      </c>
      <c r="AI1477" s="12" t="s">
        <v>367</v>
      </c>
      <c r="AJ1477" s="12" t="s">
        <v>354</v>
      </c>
      <c r="AK1477" s="12" t="s">
        <v>368</v>
      </c>
      <c r="AL1477" s="12" t="s">
        <v>369</v>
      </c>
      <c r="AM1477" s="12" t="s">
        <v>347</v>
      </c>
      <c r="AN1477" s="12" t="s">
        <v>370</v>
      </c>
    </row>
    <row r="1478" spans="1:40" ht="15" customHeight="1" x14ac:dyDescent="0.25">
      <c r="A1478" s="12">
        <v>132770036</v>
      </c>
      <c r="B1478" s="15" t="s">
        <v>580</v>
      </c>
      <c r="C1478" s="12" t="s">
        <v>583</v>
      </c>
      <c r="D1478" s="12" t="s">
        <v>161</v>
      </c>
      <c r="E1478" s="12" t="s">
        <v>51</v>
      </c>
      <c r="F1478" s="10">
        <v>24</v>
      </c>
      <c r="G1478" s="17" t="s">
        <v>308</v>
      </c>
      <c r="H1478" s="10" t="s">
        <v>106</v>
      </c>
      <c r="K1478" s="12" t="s">
        <v>160</v>
      </c>
      <c r="L1478" s="12">
        <v>45.108874</v>
      </c>
      <c r="M1478" s="12">
        <v>1.9561850000000001</v>
      </c>
      <c r="N1478" s="11">
        <v>41431.520833333336</v>
      </c>
      <c r="O1478" s="6" t="s">
        <v>62</v>
      </c>
      <c r="P1478" s="29">
        <v>1.83</v>
      </c>
      <c r="Q1478" s="54" t="s">
        <v>161</v>
      </c>
      <c r="R1478" s="12" t="s">
        <v>11</v>
      </c>
      <c r="S1478" s="16" t="s">
        <v>601</v>
      </c>
      <c r="T1478" s="53" t="s">
        <v>161</v>
      </c>
      <c r="U1478" s="12">
        <f t="shared" si="94"/>
        <v>1.83</v>
      </c>
      <c r="V1478" s="12">
        <f t="shared" si="95"/>
        <v>0.91500000000000004</v>
      </c>
      <c r="W1478" s="12">
        <f t="shared" ref="W1478:W1541" si="96">U1478/V1478^2</f>
        <v>2.1857923497267757</v>
      </c>
      <c r="X1478" s="12">
        <f t="shared" ref="X1478:X1541" si="97">1/V1478^2</f>
        <v>1.1944220490310249</v>
      </c>
      <c r="AA1478" s="12"/>
      <c r="AC1478" s="12" t="s">
        <v>179</v>
      </c>
      <c r="AD1478" s="12" t="s">
        <v>308</v>
      </c>
      <c r="AE1478" s="12" t="s">
        <v>388</v>
      </c>
      <c r="AF1478" s="12" t="s">
        <v>389</v>
      </c>
      <c r="AG1478" s="12" t="s">
        <v>365</v>
      </c>
      <c r="AH1478" s="12" t="s">
        <v>366</v>
      </c>
      <c r="AI1478" s="12" t="s">
        <v>367</v>
      </c>
      <c r="AJ1478" s="12" t="s">
        <v>354</v>
      </c>
      <c r="AK1478" s="12" t="s">
        <v>368</v>
      </c>
      <c r="AL1478" s="12" t="s">
        <v>369</v>
      </c>
      <c r="AM1478" s="12" t="s">
        <v>347</v>
      </c>
      <c r="AN1478" s="12" t="s">
        <v>370</v>
      </c>
    </row>
    <row r="1479" spans="1:40" ht="15" customHeight="1" x14ac:dyDescent="0.25">
      <c r="A1479" s="12">
        <v>132770036</v>
      </c>
      <c r="B1479" s="15" t="s">
        <v>580</v>
      </c>
      <c r="C1479" s="12" t="s">
        <v>583</v>
      </c>
      <c r="D1479" s="12" t="s">
        <v>161</v>
      </c>
      <c r="E1479" s="12" t="s">
        <v>51</v>
      </c>
      <c r="F1479" s="10">
        <v>24</v>
      </c>
      <c r="G1479" s="17" t="s">
        <v>308</v>
      </c>
      <c r="H1479" s="10" t="s">
        <v>106</v>
      </c>
      <c r="K1479" s="12" t="s">
        <v>160</v>
      </c>
      <c r="L1479" s="12">
        <v>45.108874</v>
      </c>
      <c r="M1479" s="12">
        <v>1.9561850000000001</v>
      </c>
      <c r="N1479" s="11">
        <v>41431.520833333336</v>
      </c>
      <c r="O1479" s="6" t="s">
        <v>56</v>
      </c>
      <c r="P1479" s="29">
        <v>1.8800000000000001</v>
      </c>
      <c r="Q1479" s="54" t="s">
        <v>161</v>
      </c>
      <c r="R1479" s="12" t="s">
        <v>11</v>
      </c>
      <c r="S1479" s="16" t="s">
        <v>601</v>
      </c>
      <c r="T1479" s="53" t="s">
        <v>161</v>
      </c>
      <c r="U1479" s="12">
        <f t="shared" si="94"/>
        <v>1.8800000000000001</v>
      </c>
      <c r="V1479" s="12">
        <f t="shared" si="95"/>
        <v>0.94000000000000006</v>
      </c>
      <c r="W1479" s="12">
        <f t="shared" si="96"/>
        <v>2.1276595744680846</v>
      </c>
      <c r="X1479" s="12">
        <f t="shared" si="97"/>
        <v>1.1317338162064281</v>
      </c>
      <c r="AA1479" s="12"/>
      <c r="AC1479" s="12" t="s">
        <v>179</v>
      </c>
      <c r="AD1479" s="12" t="s">
        <v>308</v>
      </c>
      <c r="AE1479" s="12" t="s">
        <v>388</v>
      </c>
      <c r="AF1479" s="12" t="s">
        <v>389</v>
      </c>
      <c r="AG1479" s="12" t="s">
        <v>365</v>
      </c>
      <c r="AH1479" s="12" t="s">
        <v>366</v>
      </c>
      <c r="AI1479" s="12" t="s">
        <v>367</v>
      </c>
      <c r="AJ1479" s="12" t="s">
        <v>354</v>
      </c>
      <c r="AK1479" s="12" t="s">
        <v>368</v>
      </c>
      <c r="AL1479" s="12" t="s">
        <v>369</v>
      </c>
      <c r="AM1479" s="12" t="s">
        <v>347</v>
      </c>
      <c r="AN1479" s="12" t="s">
        <v>370</v>
      </c>
    </row>
    <row r="1480" spans="1:40" ht="15" customHeight="1" x14ac:dyDescent="0.25">
      <c r="A1480" s="12">
        <v>132770036</v>
      </c>
      <c r="B1480" s="15" t="s">
        <v>580</v>
      </c>
      <c r="C1480" s="12" t="s">
        <v>583</v>
      </c>
      <c r="D1480" s="12" t="s">
        <v>161</v>
      </c>
      <c r="E1480" s="12" t="s">
        <v>51</v>
      </c>
      <c r="F1480" s="10">
        <v>24</v>
      </c>
      <c r="G1480" s="17" t="s">
        <v>308</v>
      </c>
      <c r="H1480" s="10" t="s">
        <v>106</v>
      </c>
      <c r="K1480" s="12" t="s">
        <v>160</v>
      </c>
      <c r="L1480" s="12">
        <v>45.108874</v>
      </c>
      <c r="M1480" s="12">
        <v>1.9561850000000001</v>
      </c>
      <c r="N1480" s="11">
        <v>41431.520833333336</v>
      </c>
      <c r="O1480" s="6" t="s">
        <v>55</v>
      </c>
      <c r="P1480" s="29">
        <v>2.0499999999999998</v>
      </c>
      <c r="Q1480" s="54" t="s">
        <v>161</v>
      </c>
      <c r="R1480" s="12" t="s">
        <v>11</v>
      </c>
      <c r="S1480" s="16" t="s">
        <v>601</v>
      </c>
      <c r="T1480" s="53" t="s">
        <v>161</v>
      </c>
      <c r="U1480" s="12">
        <f t="shared" si="94"/>
        <v>2.0499999999999998</v>
      </c>
      <c r="V1480" s="12">
        <f t="shared" si="95"/>
        <v>1.0249999999999999</v>
      </c>
      <c r="W1480" s="12">
        <f t="shared" si="96"/>
        <v>1.9512195121951219</v>
      </c>
      <c r="X1480" s="12">
        <f t="shared" si="97"/>
        <v>0.95181439619274244</v>
      </c>
      <c r="AA1480" s="12"/>
      <c r="AC1480" s="12" t="s">
        <v>179</v>
      </c>
      <c r="AD1480" s="12" t="s">
        <v>308</v>
      </c>
      <c r="AE1480" s="12" t="s">
        <v>388</v>
      </c>
      <c r="AF1480" s="12" t="s">
        <v>389</v>
      </c>
      <c r="AG1480" s="12" t="s">
        <v>365</v>
      </c>
      <c r="AH1480" s="12" t="s">
        <v>366</v>
      </c>
      <c r="AI1480" s="12" t="s">
        <v>367</v>
      </c>
      <c r="AJ1480" s="12" t="s">
        <v>354</v>
      </c>
      <c r="AK1480" s="12" t="s">
        <v>368</v>
      </c>
      <c r="AL1480" s="12" t="s">
        <v>369</v>
      </c>
      <c r="AM1480" s="12" t="s">
        <v>347</v>
      </c>
      <c r="AN1480" s="12" t="s">
        <v>370</v>
      </c>
    </row>
    <row r="1481" spans="1:40" ht="15" customHeight="1" x14ac:dyDescent="0.25">
      <c r="A1481" s="12">
        <v>132770036</v>
      </c>
      <c r="B1481" s="15" t="s">
        <v>580</v>
      </c>
      <c r="C1481" s="12" t="s">
        <v>583</v>
      </c>
      <c r="D1481" s="12" t="s">
        <v>161</v>
      </c>
      <c r="E1481" s="12" t="s">
        <v>51</v>
      </c>
      <c r="F1481" s="10">
        <v>24</v>
      </c>
      <c r="G1481" s="17" t="s">
        <v>308</v>
      </c>
      <c r="H1481" s="10" t="s">
        <v>106</v>
      </c>
      <c r="K1481" s="12" t="s">
        <v>160</v>
      </c>
      <c r="L1481" s="12">
        <v>45.108874</v>
      </c>
      <c r="M1481" s="12">
        <v>1.9561850000000001</v>
      </c>
      <c r="N1481" s="11">
        <v>41431.520833333336</v>
      </c>
      <c r="O1481" s="6" t="s">
        <v>167</v>
      </c>
      <c r="P1481" s="29">
        <v>2.0769099999999998</v>
      </c>
      <c r="Q1481" s="54" t="s">
        <v>161</v>
      </c>
      <c r="R1481" s="12" t="s">
        <v>148</v>
      </c>
      <c r="S1481" s="16" t="s">
        <v>601</v>
      </c>
      <c r="T1481" s="53" t="s">
        <v>161</v>
      </c>
      <c r="U1481" s="12">
        <f t="shared" si="94"/>
        <v>2.0769099999999998</v>
      </c>
      <c r="V1481" s="12">
        <f t="shared" si="95"/>
        <v>1.0384549999999999</v>
      </c>
      <c r="W1481" s="12">
        <f t="shared" si="96"/>
        <v>1.9259380522025511</v>
      </c>
      <c r="X1481" s="12">
        <f t="shared" si="97"/>
        <v>0.92730934523043917</v>
      </c>
      <c r="AA1481" s="12"/>
      <c r="AC1481" s="12" t="s">
        <v>183</v>
      </c>
      <c r="AD1481" s="12" t="s">
        <v>308</v>
      </c>
      <c r="AE1481" s="12" t="s">
        <v>388</v>
      </c>
      <c r="AF1481" s="12" t="s">
        <v>389</v>
      </c>
      <c r="AG1481" s="12" t="s">
        <v>365</v>
      </c>
      <c r="AH1481" s="12" t="s">
        <v>366</v>
      </c>
      <c r="AI1481" s="12" t="s">
        <v>367</v>
      </c>
      <c r="AJ1481" s="12" t="s">
        <v>354</v>
      </c>
      <c r="AK1481" s="12" t="s">
        <v>368</v>
      </c>
      <c r="AL1481" s="12" t="s">
        <v>369</v>
      </c>
      <c r="AM1481" s="12" t="s">
        <v>347</v>
      </c>
      <c r="AN1481" s="12" t="s">
        <v>370</v>
      </c>
    </row>
    <row r="1482" spans="1:40" ht="15" customHeight="1" x14ac:dyDescent="0.25">
      <c r="A1482" s="12">
        <v>132770036</v>
      </c>
      <c r="B1482" s="15" t="s">
        <v>580</v>
      </c>
      <c r="C1482" s="12" t="s">
        <v>583</v>
      </c>
      <c r="D1482" s="12" t="s">
        <v>161</v>
      </c>
      <c r="E1482" s="12" t="s">
        <v>51</v>
      </c>
      <c r="F1482" s="10">
        <v>24</v>
      </c>
      <c r="G1482" s="17" t="s">
        <v>308</v>
      </c>
      <c r="H1482" s="10" t="s">
        <v>106</v>
      </c>
      <c r="K1482" s="12" t="s">
        <v>160</v>
      </c>
      <c r="L1482" s="12">
        <v>45.108874</v>
      </c>
      <c r="M1482" s="12">
        <v>1.9561850000000001</v>
      </c>
      <c r="N1482" s="11">
        <v>41431.520833333336</v>
      </c>
      <c r="O1482" s="6" t="s">
        <v>15</v>
      </c>
      <c r="P1482" s="29">
        <v>2.617</v>
      </c>
      <c r="Q1482" s="12">
        <v>1.1514799999999998</v>
      </c>
      <c r="R1482" s="12" t="s">
        <v>11</v>
      </c>
      <c r="S1482" s="48" t="s">
        <v>161</v>
      </c>
      <c r="T1482" s="53" t="s">
        <v>161</v>
      </c>
      <c r="U1482" s="12">
        <f t="shared" si="94"/>
        <v>2.617</v>
      </c>
      <c r="V1482" s="12">
        <f t="shared" si="95"/>
        <v>1.1514799999999998</v>
      </c>
      <c r="W1482" s="12">
        <f t="shared" si="96"/>
        <v>1.9737444616730411</v>
      </c>
      <c r="X1482" s="12">
        <f t="shared" si="97"/>
        <v>0.7542011699170964</v>
      </c>
      <c r="AA1482" s="12"/>
      <c r="AC1482" s="12" t="s">
        <v>179</v>
      </c>
      <c r="AD1482" s="12" t="s">
        <v>308</v>
      </c>
      <c r="AE1482" s="12" t="s">
        <v>388</v>
      </c>
      <c r="AF1482" s="12" t="s">
        <v>389</v>
      </c>
      <c r="AG1482" s="12" t="s">
        <v>365</v>
      </c>
      <c r="AH1482" s="12" t="s">
        <v>366</v>
      </c>
      <c r="AI1482" s="12" t="s">
        <v>367</v>
      </c>
      <c r="AJ1482" s="12" t="s">
        <v>354</v>
      </c>
      <c r="AK1482" s="12" t="s">
        <v>368</v>
      </c>
      <c r="AL1482" s="12" t="s">
        <v>369</v>
      </c>
      <c r="AM1482" s="12" t="s">
        <v>347</v>
      </c>
      <c r="AN1482" s="12" t="s">
        <v>370</v>
      </c>
    </row>
    <row r="1483" spans="1:40" ht="15" customHeight="1" x14ac:dyDescent="0.25">
      <c r="A1483" s="12">
        <v>132770036</v>
      </c>
      <c r="B1483" s="15" t="s">
        <v>580</v>
      </c>
      <c r="C1483" s="12" t="s">
        <v>583</v>
      </c>
      <c r="D1483" s="12" t="s">
        <v>161</v>
      </c>
      <c r="E1483" s="12" t="s">
        <v>51</v>
      </c>
      <c r="F1483" s="10">
        <v>24</v>
      </c>
      <c r="G1483" s="17" t="s">
        <v>308</v>
      </c>
      <c r="H1483" s="10" t="s">
        <v>106</v>
      </c>
      <c r="K1483" s="12" t="s">
        <v>160</v>
      </c>
      <c r="L1483" s="12">
        <v>45.108874</v>
      </c>
      <c r="M1483" s="12">
        <v>1.9561850000000001</v>
      </c>
      <c r="N1483" s="11">
        <v>41431.520833333336</v>
      </c>
      <c r="O1483" s="6" t="s">
        <v>19</v>
      </c>
      <c r="P1483" s="29">
        <v>2.8000000000000003</v>
      </c>
      <c r="Q1483" s="12">
        <v>0.70475999999999994</v>
      </c>
      <c r="R1483" s="12" t="s">
        <v>11</v>
      </c>
      <c r="S1483" s="48" t="s">
        <v>161</v>
      </c>
      <c r="T1483" s="53" t="s">
        <v>161</v>
      </c>
      <c r="U1483" s="12">
        <f t="shared" si="94"/>
        <v>2.8000000000000003</v>
      </c>
      <c r="V1483" s="12">
        <f t="shared" si="95"/>
        <v>0.70475999999999994</v>
      </c>
      <c r="W1483" s="12">
        <f t="shared" si="96"/>
        <v>5.6373569878636509</v>
      </c>
      <c r="X1483" s="12">
        <f t="shared" si="97"/>
        <v>2.0133417813798751</v>
      </c>
      <c r="AA1483" s="12"/>
      <c r="AC1483" s="12" t="s">
        <v>179</v>
      </c>
      <c r="AD1483" s="12" t="s">
        <v>308</v>
      </c>
      <c r="AE1483" s="12" t="s">
        <v>388</v>
      </c>
      <c r="AF1483" s="12" t="s">
        <v>389</v>
      </c>
      <c r="AG1483" s="12" t="s">
        <v>365</v>
      </c>
      <c r="AH1483" s="12" t="s">
        <v>366</v>
      </c>
      <c r="AI1483" s="12" t="s">
        <v>367</v>
      </c>
      <c r="AJ1483" s="12" t="s">
        <v>354</v>
      </c>
      <c r="AK1483" s="12" t="s">
        <v>368</v>
      </c>
      <c r="AL1483" s="12" t="s">
        <v>369</v>
      </c>
      <c r="AM1483" s="12" t="s">
        <v>347</v>
      </c>
      <c r="AN1483" s="12" t="s">
        <v>370</v>
      </c>
    </row>
    <row r="1484" spans="1:40" ht="15" customHeight="1" x14ac:dyDescent="0.25">
      <c r="A1484" s="12">
        <v>132770036</v>
      </c>
      <c r="B1484" s="15" t="s">
        <v>580</v>
      </c>
      <c r="C1484" s="12" t="s">
        <v>583</v>
      </c>
      <c r="D1484" s="12" t="s">
        <v>161</v>
      </c>
      <c r="E1484" s="12" t="s">
        <v>51</v>
      </c>
      <c r="F1484" s="10">
        <v>24</v>
      </c>
      <c r="G1484" s="17" t="s">
        <v>308</v>
      </c>
      <c r="H1484" s="10" t="s">
        <v>106</v>
      </c>
      <c r="K1484" s="12" t="s">
        <v>160</v>
      </c>
      <c r="L1484" s="12">
        <v>45.108874</v>
      </c>
      <c r="M1484" s="12">
        <v>1.9561850000000001</v>
      </c>
      <c r="N1484" s="11">
        <v>41431.520833333336</v>
      </c>
      <c r="O1484" s="6" t="s">
        <v>159</v>
      </c>
      <c r="P1484" s="29">
        <v>2.96</v>
      </c>
      <c r="Q1484" s="12">
        <v>1.2627359999999999</v>
      </c>
      <c r="R1484" s="12" t="s">
        <v>11</v>
      </c>
      <c r="S1484" s="48" t="s">
        <v>161</v>
      </c>
      <c r="T1484" s="53" t="s">
        <v>161</v>
      </c>
      <c r="U1484" s="12">
        <f t="shared" si="94"/>
        <v>2.96</v>
      </c>
      <c r="V1484" s="12">
        <f t="shared" si="95"/>
        <v>1.2627359999999999</v>
      </c>
      <c r="W1484" s="12">
        <f t="shared" si="96"/>
        <v>1.8563787427988918</v>
      </c>
      <c r="X1484" s="12">
        <f t="shared" si="97"/>
        <v>0.62715498067530129</v>
      </c>
      <c r="AA1484" s="12"/>
      <c r="AC1484" s="12" t="s">
        <v>179</v>
      </c>
      <c r="AD1484" s="12" t="s">
        <v>308</v>
      </c>
      <c r="AE1484" s="12" t="s">
        <v>388</v>
      </c>
      <c r="AF1484" s="12" t="s">
        <v>389</v>
      </c>
      <c r="AG1484" s="12" t="s">
        <v>365</v>
      </c>
      <c r="AH1484" s="12" t="s">
        <v>366</v>
      </c>
      <c r="AI1484" s="12" t="s">
        <v>367</v>
      </c>
      <c r="AJ1484" s="12" t="s">
        <v>354</v>
      </c>
      <c r="AK1484" s="12" t="s">
        <v>368</v>
      </c>
      <c r="AL1484" s="12" t="s">
        <v>369</v>
      </c>
      <c r="AM1484" s="12" t="s">
        <v>347</v>
      </c>
      <c r="AN1484" s="12" t="s">
        <v>370</v>
      </c>
    </row>
    <row r="1485" spans="1:40" ht="15" customHeight="1" x14ac:dyDescent="0.25">
      <c r="A1485" s="12">
        <v>132770036</v>
      </c>
      <c r="B1485" s="15" t="s">
        <v>580</v>
      </c>
      <c r="C1485" s="12" t="s">
        <v>583</v>
      </c>
      <c r="D1485" s="12" t="s">
        <v>161</v>
      </c>
      <c r="E1485" s="12" t="s">
        <v>51</v>
      </c>
      <c r="F1485" s="10">
        <v>24</v>
      </c>
      <c r="G1485" s="17" t="s">
        <v>308</v>
      </c>
      <c r="H1485" s="10" t="s">
        <v>106</v>
      </c>
      <c r="K1485" s="12" t="s">
        <v>160</v>
      </c>
      <c r="L1485" s="12">
        <v>45.108874</v>
      </c>
      <c r="M1485" s="12">
        <v>1.9561850000000001</v>
      </c>
      <c r="N1485" s="11">
        <v>41431.520833333336</v>
      </c>
      <c r="O1485" s="6" t="s">
        <v>70</v>
      </c>
      <c r="P1485" s="29">
        <v>4.0369999999999999</v>
      </c>
      <c r="Q1485" s="12">
        <v>1.3725799999999999</v>
      </c>
      <c r="R1485" s="12" t="s">
        <v>11</v>
      </c>
      <c r="S1485" s="48" t="s">
        <v>161</v>
      </c>
      <c r="T1485" s="53" t="s">
        <v>161</v>
      </c>
      <c r="U1485" s="12">
        <f t="shared" si="94"/>
        <v>4.0369999999999999</v>
      </c>
      <c r="V1485" s="12">
        <f t="shared" si="95"/>
        <v>1.3725799999999999</v>
      </c>
      <c r="W1485" s="12">
        <f t="shared" si="96"/>
        <v>2.1428087766018997</v>
      </c>
      <c r="X1485" s="12">
        <f t="shared" si="97"/>
        <v>0.53079236477629421</v>
      </c>
      <c r="AA1485" s="12"/>
      <c r="AC1485" s="12" t="s">
        <v>182</v>
      </c>
      <c r="AD1485" s="12" t="s">
        <v>308</v>
      </c>
      <c r="AE1485" s="12" t="s">
        <v>388</v>
      </c>
      <c r="AF1485" s="12" t="s">
        <v>389</v>
      </c>
      <c r="AG1485" s="12" t="s">
        <v>365</v>
      </c>
      <c r="AH1485" s="12" t="s">
        <v>366</v>
      </c>
      <c r="AI1485" s="12" t="s">
        <v>367</v>
      </c>
      <c r="AJ1485" s="12" t="s">
        <v>354</v>
      </c>
      <c r="AK1485" s="12" t="s">
        <v>368</v>
      </c>
      <c r="AL1485" s="12" t="s">
        <v>369</v>
      </c>
      <c r="AM1485" s="12" t="s">
        <v>347</v>
      </c>
      <c r="AN1485" s="12" t="s">
        <v>370</v>
      </c>
    </row>
    <row r="1486" spans="1:40" ht="15" customHeight="1" x14ac:dyDescent="0.25">
      <c r="A1486" s="12">
        <v>132770036</v>
      </c>
      <c r="B1486" s="15" t="s">
        <v>580</v>
      </c>
      <c r="C1486" s="12" t="s">
        <v>583</v>
      </c>
      <c r="D1486" s="12" t="s">
        <v>161</v>
      </c>
      <c r="E1486" s="12" t="s">
        <v>51</v>
      </c>
      <c r="F1486" s="10">
        <v>24</v>
      </c>
      <c r="G1486" s="17" t="s">
        <v>308</v>
      </c>
      <c r="H1486" s="10" t="s">
        <v>106</v>
      </c>
      <c r="K1486" s="12" t="s">
        <v>160</v>
      </c>
      <c r="L1486" s="12">
        <v>45.108874</v>
      </c>
      <c r="M1486" s="12">
        <v>1.9561850000000001</v>
      </c>
      <c r="N1486" s="11">
        <v>41431.520833333336</v>
      </c>
      <c r="O1486" s="6" t="s">
        <v>60</v>
      </c>
      <c r="P1486" s="29">
        <v>4.6500000000000004</v>
      </c>
      <c r="Q1486" s="54" t="s">
        <v>161</v>
      </c>
      <c r="R1486" s="12" t="s">
        <v>11</v>
      </c>
      <c r="S1486" s="16" t="s">
        <v>601</v>
      </c>
      <c r="T1486" s="53" t="s">
        <v>161</v>
      </c>
      <c r="U1486" s="12">
        <f t="shared" si="94"/>
        <v>4.6500000000000004</v>
      </c>
      <c r="V1486" s="12">
        <f t="shared" si="95"/>
        <v>2.3250000000000002</v>
      </c>
      <c r="W1486" s="12">
        <f t="shared" si="96"/>
        <v>0.86021505376344087</v>
      </c>
      <c r="X1486" s="12">
        <f t="shared" si="97"/>
        <v>0.18499248468030985</v>
      </c>
      <c r="AA1486" s="12"/>
      <c r="AC1486" s="12" t="s">
        <v>179</v>
      </c>
      <c r="AD1486" s="12" t="s">
        <v>308</v>
      </c>
      <c r="AE1486" s="12" t="s">
        <v>388</v>
      </c>
      <c r="AF1486" s="12" t="s">
        <v>389</v>
      </c>
      <c r="AG1486" s="12" t="s">
        <v>365</v>
      </c>
      <c r="AH1486" s="12" t="s">
        <v>366</v>
      </c>
      <c r="AI1486" s="12" t="s">
        <v>367</v>
      </c>
      <c r="AJ1486" s="12" t="s">
        <v>354</v>
      </c>
      <c r="AK1486" s="12" t="s">
        <v>368</v>
      </c>
      <c r="AL1486" s="12" t="s">
        <v>369</v>
      </c>
      <c r="AM1486" s="12" t="s">
        <v>347</v>
      </c>
      <c r="AN1486" s="12" t="s">
        <v>370</v>
      </c>
    </row>
    <row r="1487" spans="1:40" ht="15" customHeight="1" x14ac:dyDescent="0.25">
      <c r="A1487" s="12">
        <v>132770036</v>
      </c>
      <c r="B1487" s="15" t="s">
        <v>580</v>
      </c>
      <c r="C1487" s="12" t="s">
        <v>583</v>
      </c>
      <c r="D1487" s="12" t="s">
        <v>161</v>
      </c>
      <c r="E1487" s="12" t="s">
        <v>51</v>
      </c>
      <c r="F1487" s="10">
        <v>24</v>
      </c>
      <c r="G1487" s="17" t="s">
        <v>308</v>
      </c>
      <c r="H1487" s="10" t="s">
        <v>106</v>
      </c>
      <c r="K1487" s="12" t="s">
        <v>160</v>
      </c>
      <c r="L1487" s="12">
        <v>45.108874</v>
      </c>
      <c r="M1487" s="12">
        <v>1.9561850000000001</v>
      </c>
      <c r="N1487" s="11">
        <v>41431.520833333336</v>
      </c>
      <c r="O1487" s="6" t="s">
        <v>59</v>
      </c>
      <c r="P1487" s="29">
        <v>4.7300000000000004</v>
      </c>
      <c r="Q1487" s="54" t="s">
        <v>161</v>
      </c>
      <c r="R1487" s="12" t="s">
        <v>11</v>
      </c>
      <c r="S1487" s="16" t="s">
        <v>601</v>
      </c>
      <c r="T1487" s="53" t="s">
        <v>161</v>
      </c>
      <c r="U1487" s="12">
        <f t="shared" si="94"/>
        <v>4.7300000000000004</v>
      </c>
      <c r="V1487" s="12">
        <f t="shared" si="95"/>
        <v>2.3650000000000002</v>
      </c>
      <c r="W1487" s="12">
        <f t="shared" si="96"/>
        <v>0.84566596194503163</v>
      </c>
      <c r="X1487" s="12">
        <f t="shared" si="97"/>
        <v>0.17878772979810392</v>
      </c>
      <c r="AA1487" s="12"/>
      <c r="AC1487" s="12" t="s">
        <v>179</v>
      </c>
      <c r="AD1487" s="12" t="s">
        <v>308</v>
      </c>
      <c r="AE1487" s="12" t="s">
        <v>388</v>
      </c>
      <c r="AF1487" s="12" t="s">
        <v>389</v>
      </c>
      <c r="AG1487" s="12" t="s">
        <v>365</v>
      </c>
      <c r="AH1487" s="12" t="s">
        <v>366</v>
      </c>
      <c r="AI1487" s="12" t="s">
        <v>367</v>
      </c>
      <c r="AJ1487" s="12" t="s">
        <v>354</v>
      </c>
      <c r="AK1487" s="12" t="s">
        <v>368</v>
      </c>
      <c r="AL1487" s="12" t="s">
        <v>369</v>
      </c>
      <c r="AM1487" s="12" t="s">
        <v>347</v>
      </c>
      <c r="AN1487" s="12" t="s">
        <v>370</v>
      </c>
    </row>
    <row r="1488" spans="1:40" ht="15" customHeight="1" x14ac:dyDescent="0.25">
      <c r="A1488" s="12">
        <v>132770036</v>
      </c>
      <c r="B1488" s="15" t="s">
        <v>580</v>
      </c>
      <c r="C1488" s="12" t="s">
        <v>583</v>
      </c>
      <c r="D1488" s="12" t="s">
        <v>161</v>
      </c>
      <c r="E1488" s="12" t="s">
        <v>51</v>
      </c>
      <c r="F1488" s="10">
        <v>24</v>
      </c>
      <c r="G1488" s="17" t="s">
        <v>308</v>
      </c>
      <c r="H1488" s="10" t="s">
        <v>106</v>
      </c>
      <c r="K1488" s="12" t="s">
        <v>160</v>
      </c>
      <c r="L1488" s="12">
        <v>45.108874</v>
      </c>
      <c r="M1488" s="12">
        <v>1.9561850000000001</v>
      </c>
      <c r="N1488" s="11">
        <v>41431.520833333336</v>
      </c>
      <c r="O1488" s="6" t="s">
        <v>58</v>
      </c>
      <c r="P1488" s="29">
        <v>5.2700000000000005</v>
      </c>
      <c r="Q1488" s="54" t="s">
        <v>161</v>
      </c>
      <c r="R1488" s="12" t="s">
        <v>11</v>
      </c>
      <c r="S1488" s="16" t="s">
        <v>601</v>
      </c>
      <c r="T1488" s="53" t="s">
        <v>161</v>
      </c>
      <c r="U1488" s="12">
        <f t="shared" si="94"/>
        <v>5.2700000000000005</v>
      </c>
      <c r="V1488" s="12">
        <f t="shared" si="95"/>
        <v>2.6350000000000002</v>
      </c>
      <c r="W1488" s="12">
        <f t="shared" si="96"/>
        <v>0.75901328273244784</v>
      </c>
      <c r="X1488" s="12">
        <f t="shared" si="97"/>
        <v>0.14402529084107168</v>
      </c>
      <c r="AA1488" s="12"/>
      <c r="AC1488" s="12" t="s">
        <v>179</v>
      </c>
      <c r="AD1488" s="12" t="s">
        <v>308</v>
      </c>
      <c r="AE1488" s="12" t="s">
        <v>388</v>
      </c>
      <c r="AF1488" s="12" t="s">
        <v>389</v>
      </c>
      <c r="AG1488" s="12" t="s">
        <v>365</v>
      </c>
      <c r="AH1488" s="12" t="s">
        <v>366</v>
      </c>
      <c r="AI1488" s="12" t="s">
        <v>367</v>
      </c>
      <c r="AJ1488" s="12" t="s">
        <v>354</v>
      </c>
      <c r="AK1488" s="12" t="s">
        <v>368</v>
      </c>
      <c r="AL1488" s="12" t="s">
        <v>369</v>
      </c>
      <c r="AM1488" s="12" t="s">
        <v>347</v>
      </c>
      <c r="AN1488" s="12" t="s">
        <v>370</v>
      </c>
    </row>
    <row r="1489" spans="1:40" ht="15" customHeight="1" x14ac:dyDescent="0.25">
      <c r="A1489" s="12">
        <v>132770036</v>
      </c>
      <c r="B1489" s="15" t="s">
        <v>580</v>
      </c>
      <c r="C1489" s="12" t="s">
        <v>583</v>
      </c>
      <c r="D1489" s="12" t="s">
        <v>161</v>
      </c>
      <c r="E1489" s="12" t="s">
        <v>51</v>
      </c>
      <c r="F1489" s="10">
        <v>24</v>
      </c>
      <c r="G1489" s="17" t="s">
        <v>308</v>
      </c>
      <c r="H1489" s="10" t="s">
        <v>106</v>
      </c>
      <c r="K1489" s="12" t="s">
        <v>160</v>
      </c>
      <c r="L1489" s="12">
        <v>45.108874</v>
      </c>
      <c r="M1489" s="12">
        <v>1.9561850000000001</v>
      </c>
      <c r="N1489" s="11">
        <v>41431.520833333336</v>
      </c>
      <c r="O1489" s="6" t="s">
        <v>18</v>
      </c>
      <c r="P1489" s="29">
        <v>6.9</v>
      </c>
      <c r="Q1489" s="54" t="s">
        <v>161</v>
      </c>
      <c r="R1489" s="12" t="s">
        <v>11</v>
      </c>
      <c r="S1489" s="16" t="s">
        <v>601</v>
      </c>
      <c r="T1489" s="53" t="s">
        <v>161</v>
      </c>
      <c r="U1489" s="12">
        <f t="shared" si="94"/>
        <v>6.9</v>
      </c>
      <c r="V1489" s="12">
        <f t="shared" si="95"/>
        <v>3.45</v>
      </c>
      <c r="W1489" s="12">
        <f t="shared" si="96"/>
        <v>0.57971014492753614</v>
      </c>
      <c r="X1489" s="12">
        <f t="shared" si="97"/>
        <v>8.401596303297626E-2</v>
      </c>
      <c r="AA1489" s="12"/>
      <c r="AC1489" s="12" t="s">
        <v>179</v>
      </c>
      <c r="AD1489" s="12" t="s">
        <v>308</v>
      </c>
      <c r="AE1489" s="12" t="s">
        <v>388</v>
      </c>
      <c r="AF1489" s="12" t="s">
        <v>389</v>
      </c>
      <c r="AG1489" s="12" t="s">
        <v>365</v>
      </c>
      <c r="AH1489" s="12" t="s">
        <v>366</v>
      </c>
      <c r="AI1489" s="12" t="s">
        <v>367</v>
      </c>
      <c r="AJ1489" s="12" t="s">
        <v>354</v>
      </c>
      <c r="AK1489" s="12" t="s">
        <v>368</v>
      </c>
      <c r="AL1489" s="12" t="s">
        <v>369</v>
      </c>
      <c r="AM1489" s="12" t="s">
        <v>347</v>
      </c>
      <c r="AN1489" s="12" t="s">
        <v>370</v>
      </c>
    </row>
    <row r="1490" spans="1:40" ht="15" customHeight="1" x14ac:dyDescent="0.25">
      <c r="A1490" s="12">
        <v>132770036</v>
      </c>
      <c r="B1490" s="15" t="s">
        <v>580</v>
      </c>
      <c r="C1490" s="12" t="s">
        <v>583</v>
      </c>
      <c r="D1490" s="12" t="s">
        <v>161</v>
      </c>
      <c r="E1490" s="12" t="s">
        <v>51</v>
      </c>
      <c r="F1490" s="10">
        <v>24</v>
      </c>
      <c r="G1490" s="17" t="s">
        <v>308</v>
      </c>
      <c r="H1490" s="10" t="s">
        <v>106</v>
      </c>
      <c r="K1490" s="12" t="s">
        <v>160</v>
      </c>
      <c r="L1490" s="12">
        <v>45.108874</v>
      </c>
      <c r="M1490" s="12">
        <v>1.9561850000000001</v>
      </c>
      <c r="N1490" s="11">
        <v>41431.520833333336</v>
      </c>
      <c r="O1490" s="6" t="s">
        <v>17</v>
      </c>
      <c r="P1490" s="29">
        <v>10</v>
      </c>
      <c r="Q1490" s="54" t="s">
        <v>161</v>
      </c>
      <c r="R1490" s="12" t="s">
        <v>11</v>
      </c>
      <c r="S1490" s="16" t="s">
        <v>601</v>
      </c>
      <c r="T1490" s="53" t="s">
        <v>161</v>
      </c>
      <c r="U1490" s="12">
        <f t="shared" si="94"/>
        <v>10</v>
      </c>
      <c r="V1490" s="12">
        <f t="shared" si="95"/>
        <v>5</v>
      </c>
      <c r="W1490" s="12">
        <f t="shared" si="96"/>
        <v>0.4</v>
      </c>
      <c r="X1490" s="12">
        <f t="shared" si="97"/>
        <v>0.04</v>
      </c>
      <c r="AA1490" s="12"/>
      <c r="AC1490" s="12" t="s">
        <v>179</v>
      </c>
      <c r="AD1490" s="12" t="s">
        <v>308</v>
      </c>
      <c r="AE1490" s="12" t="s">
        <v>388</v>
      </c>
      <c r="AF1490" s="12" t="s">
        <v>389</v>
      </c>
      <c r="AG1490" s="12" t="s">
        <v>365</v>
      </c>
      <c r="AH1490" s="12" t="s">
        <v>366</v>
      </c>
      <c r="AI1490" s="12" t="s">
        <v>367</v>
      </c>
      <c r="AJ1490" s="12" t="s">
        <v>354</v>
      </c>
      <c r="AK1490" s="12" t="s">
        <v>368</v>
      </c>
      <c r="AL1490" s="12" t="s">
        <v>369</v>
      </c>
      <c r="AM1490" s="12" t="s">
        <v>347</v>
      </c>
      <c r="AN1490" s="12" t="s">
        <v>370</v>
      </c>
    </row>
    <row r="1491" spans="1:40" ht="15" customHeight="1" x14ac:dyDescent="0.25">
      <c r="A1491" s="12">
        <v>132770036</v>
      </c>
      <c r="B1491" s="15" t="s">
        <v>580</v>
      </c>
      <c r="C1491" s="12" t="s">
        <v>583</v>
      </c>
      <c r="D1491" s="12" t="s">
        <v>161</v>
      </c>
      <c r="E1491" s="12" t="s">
        <v>66</v>
      </c>
      <c r="F1491" s="10">
        <v>24</v>
      </c>
      <c r="G1491" s="17" t="s">
        <v>308</v>
      </c>
      <c r="H1491" s="10" t="s">
        <v>106</v>
      </c>
      <c r="K1491" s="12" t="s">
        <v>160</v>
      </c>
      <c r="L1491" s="12">
        <v>45.108874</v>
      </c>
      <c r="M1491" s="12">
        <v>1.9561850000000001</v>
      </c>
      <c r="N1491" s="11">
        <v>41431.520833333336</v>
      </c>
      <c r="O1491" s="6" t="s">
        <v>52</v>
      </c>
      <c r="P1491" s="29">
        <v>13.9927963676571</v>
      </c>
      <c r="Q1491" s="54" t="s">
        <v>161</v>
      </c>
      <c r="R1491" s="12" t="s">
        <v>166</v>
      </c>
      <c r="S1491" s="16" t="s">
        <v>601</v>
      </c>
      <c r="T1491" s="53" t="s">
        <v>161</v>
      </c>
      <c r="U1491" s="12">
        <f t="shared" si="94"/>
        <v>13.9927963676571</v>
      </c>
      <c r="V1491" s="12">
        <f t="shared" si="95"/>
        <v>6.9963981838285498</v>
      </c>
      <c r="W1491" s="12">
        <f t="shared" si="96"/>
        <v>0.28586137430296532</v>
      </c>
      <c r="X1491" s="12">
        <f t="shared" si="97"/>
        <v>2.0429181329595012E-2</v>
      </c>
      <c r="AA1491" s="12"/>
      <c r="AC1491" s="12" t="s">
        <v>181</v>
      </c>
      <c r="AD1491" s="12" t="s">
        <v>308</v>
      </c>
      <c r="AE1491" s="12" t="s">
        <v>388</v>
      </c>
      <c r="AF1491" s="12" t="s">
        <v>389</v>
      </c>
      <c r="AG1491" s="12" t="s">
        <v>365</v>
      </c>
      <c r="AH1491" s="12" t="s">
        <v>366</v>
      </c>
      <c r="AI1491" s="12" t="s">
        <v>367</v>
      </c>
      <c r="AJ1491" s="12" t="s">
        <v>354</v>
      </c>
      <c r="AK1491" s="12" t="s">
        <v>368</v>
      </c>
      <c r="AL1491" s="12" t="s">
        <v>369</v>
      </c>
      <c r="AM1491" s="12" t="s">
        <v>347</v>
      </c>
      <c r="AN1491" s="12" t="s">
        <v>370</v>
      </c>
    </row>
    <row r="1492" spans="1:40" ht="15" customHeight="1" x14ac:dyDescent="0.25">
      <c r="A1492" s="12">
        <v>132770036</v>
      </c>
      <c r="B1492" s="15" t="s">
        <v>580</v>
      </c>
      <c r="C1492" s="12" t="s">
        <v>583</v>
      </c>
      <c r="D1492" s="12" t="s">
        <v>161</v>
      </c>
      <c r="E1492" s="12" t="s">
        <v>51</v>
      </c>
      <c r="F1492" s="10">
        <v>24</v>
      </c>
      <c r="G1492" s="17" t="s">
        <v>308</v>
      </c>
      <c r="H1492" s="10" t="s">
        <v>106</v>
      </c>
      <c r="K1492" s="12" t="s">
        <v>160</v>
      </c>
      <c r="L1492" s="12">
        <v>45.108874</v>
      </c>
      <c r="M1492" s="12">
        <v>1.9561850000000001</v>
      </c>
      <c r="N1492" s="11">
        <v>41431.520833333336</v>
      </c>
      <c r="O1492" s="6" t="s">
        <v>16</v>
      </c>
      <c r="P1492" s="29">
        <v>16.100000000000001</v>
      </c>
      <c r="Q1492" s="54" t="s">
        <v>161</v>
      </c>
      <c r="R1492" s="12" t="s">
        <v>11</v>
      </c>
      <c r="S1492" s="16" t="s">
        <v>601</v>
      </c>
      <c r="T1492" s="53" t="s">
        <v>161</v>
      </c>
      <c r="U1492" s="12">
        <f t="shared" si="94"/>
        <v>16.100000000000001</v>
      </c>
      <c r="V1492" s="12">
        <f t="shared" si="95"/>
        <v>8.0500000000000007</v>
      </c>
      <c r="W1492" s="12">
        <f t="shared" si="96"/>
        <v>0.2484472049689441</v>
      </c>
      <c r="X1492" s="12">
        <f t="shared" si="97"/>
        <v>1.5431503414220128E-2</v>
      </c>
      <c r="AA1492" s="12"/>
      <c r="AC1492" s="12" t="s">
        <v>179</v>
      </c>
      <c r="AD1492" s="12" t="s">
        <v>308</v>
      </c>
      <c r="AE1492" s="12" t="s">
        <v>388</v>
      </c>
      <c r="AF1492" s="12" t="s">
        <v>389</v>
      </c>
      <c r="AG1492" s="12" t="s">
        <v>365</v>
      </c>
      <c r="AH1492" s="12" t="s">
        <v>366</v>
      </c>
      <c r="AI1492" s="12" t="s">
        <v>367</v>
      </c>
      <c r="AJ1492" s="12" t="s">
        <v>354</v>
      </c>
      <c r="AK1492" s="12" t="s">
        <v>368</v>
      </c>
      <c r="AL1492" s="12" t="s">
        <v>369</v>
      </c>
      <c r="AM1492" s="12" t="s">
        <v>347</v>
      </c>
      <c r="AN1492" s="12" t="s">
        <v>370</v>
      </c>
    </row>
    <row r="1493" spans="1:40" ht="15" customHeight="1" x14ac:dyDescent="0.25">
      <c r="A1493" s="12">
        <v>132770036</v>
      </c>
      <c r="B1493" s="15" t="s">
        <v>580</v>
      </c>
      <c r="C1493" s="12" t="s">
        <v>583</v>
      </c>
      <c r="D1493" s="12" t="s">
        <v>161</v>
      </c>
      <c r="E1493" s="12" t="s">
        <v>51</v>
      </c>
      <c r="F1493" s="10">
        <v>24</v>
      </c>
      <c r="G1493" s="17" t="s">
        <v>308</v>
      </c>
      <c r="H1493" s="10" t="s">
        <v>106</v>
      </c>
      <c r="K1493" s="12" t="s">
        <v>160</v>
      </c>
      <c r="L1493" s="12">
        <v>45.108874</v>
      </c>
      <c r="M1493" s="12">
        <v>1.9561850000000001</v>
      </c>
      <c r="N1493" s="11">
        <v>41431.520833333336</v>
      </c>
      <c r="O1493" s="6" t="s">
        <v>20</v>
      </c>
      <c r="P1493" s="29">
        <v>19.600000000000001</v>
      </c>
      <c r="Q1493" s="54" t="s">
        <v>161</v>
      </c>
      <c r="R1493" s="12" t="s">
        <v>11</v>
      </c>
      <c r="S1493" s="16" t="s">
        <v>601</v>
      </c>
      <c r="T1493" s="53" t="s">
        <v>161</v>
      </c>
      <c r="U1493" s="12">
        <f t="shared" si="94"/>
        <v>19.600000000000001</v>
      </c>
      <c r="V1493" s="12">
        <f t="shared" si="95"/>
        <v>9.8000000000000007</v>
      </c>
      <c r="W1493" s="12">
        <f t="shared" si="96"/>
        <v>0.2040816326530612</v>
      </c>
      <c r="X1493" s="12">
        <f t="shared" si="97"/>
        <v>1.0412328196584754E-2</v>
      </c>
      <c r="AA1493" s="12"/>
      <c r="AC1493" s="12" t="s">
        <v>179</v>
      </c>
      <c r="AD1493" s="12" t="s">
        <v>308</v>
      </c>
      <c r="AE1493" s="12" t="s">
        <v>388</v>
      </c>
      <c r="AF1493" s="12" t="s">
        <v>389</v>
      </c>
      <c r="AG1493" s="12" t="s">
        <v>365</v>
      </c>
      <c r="AH1493" s="12" t="s">
        <v>366</v>
      </c>
      <c r="AI1493" s="12" t="s">
        <v>367</v>
      </c>
      <c r="AJ1493" s="12" t="s">
        <v>354</v>
      </c>
      <c r="AK1493" s="12" t="s">
        <v>368</v>
      </c>
      <c r="AL1493" s="12" t="s">
        <v>369</v>
      </c>
      <c r="AM1493" s="12" t="s">
        <v>347</v>
      </c>
      <c r="AN1493" s="12" t="s">
        <v>370</v>
      </c>
    </row>
    <row r="1494" spans="1:40" ht="15" customHeight="1" x14ac:dyDescent="0.25">
      <c r="A1494" s="12">
        <v>132770036</v>
      </c>
      <c r="B1494" s="15" t="s">
        <v>580</v>
      </c>
      <c r="C1494" s="12" t="s">
        <v>583</v>
      </c>
      <c r="D1494" s="12" t="s">
        <v>161</v>
      </c>
      <c r="E1494" s="12" t="s">
        <v>51</v>
      </c>
      <c r="F1494" s="10">
        <v>24</v>
      </c>
      <c r="G1494" s="17" t="s">
        <v>308</v>
      </c>
      <c r="H1494" s="10" t="s">
        <v>106</v>
      </c>
      <c r="K1494" s="12" t="s">
        <v>160</v>
      </c>
      <c r="L1494" s="12">
        <v>45.108874</v>
      </c>
      <c r="M1494" s="12">
        <v>1.9561850000000001</v>
      </c>
      <c r="N1494" s="11">
        <v>41431.520833333336</v>
      </c>
      <c r="O1494" s="6" t="s">
        <v>162</v>
      </c>
      <c r="P1494" s="29">
        <v>20.400000000000002</v>
      </c>
      <c r="Q1494" s="54" t="s">
        <v>161</v>
      </c>
      <c r="R1494" s="12" t="s">
        <v>148</v>
      </c>
      <c r="S1494" s="16" t="s">
        <v>601</v>
      </c>
      <c r="T1494" s="53" t="s">
        <v>161</v>
      </c>
      <c r="U1494" s="12">
        <f t="shared" si="94"/>
        <v>20.400000000000002</v>
      </c>
      <c r="V1494" s="12">
        <f t="shared" si="95"/>
        <v>10.200000000000001</v>
      </c>
      <c r="W1494" s="12">
        <f t="shared" si="96"/>
        <v>0.19607843137254899</v>
      </c>
      <c r="X1494" s="12">
        <f t="shared" si="97"/>
        <v>9.6116878123798516E-3</v>
      </c>
      <c r="AA1494" s="12"/>
      <c r="AC1494" s="12" t="s">
        <v>180</v>
      </c>
      <c r="AD1494" s="12" t="s">
        <v>308</v>
      </c>
      <c r="AE1494" s="12" t="s">
        <v>388</v>
      </c>
      <c r="AF1494" s="12" t="s">
        <v>389</v>
      </c>
      <c r="AG1494" s="12" t="s">
        <v>365</v>
      </c>
      <c r="AH1494" s="12" t="s">
        <v>366</v>
      </c>
      <c r="AI1494" s="12" t="s">
        <v>367</v>
      </c>
      <c r="AJ1494" s="12" t="s">
        <v>354</v>
      </c>
      <c r="AK1494" s="12" t="s">
        <v>368</v>
      </c>
      <c r="AL1494" s="12" t="s">
        <v>369</v>
      </c>
      <c r="AM1494" s="12" t="s">
        <v>347</v>
      </c>
      <c r="AN1494" s="12" t="s">
        <v>370</v>
      </c>
    </row>
    <row r="1495" spans="1:40" ht="15" customHeight="1" x14ac:dyDescent="0.25">
      <c r="A1495" s="12">
        <v>132770036</v>
      </c>
      <c r="B1495" s="15" t="s">
        <v>580</v>
      </c>
      <c r="C1495" s="12" t="s">
        <v>583</v>
      </c>
      <c r="D1495" s="12" t="s">
        <v>161</v>
      </c>
      <c r="E1495" s="12" t="s">
        <v>51</v>
      </c>
      <c r="F1495" s="10">
        <v>24</v>
      </c>
      <c r="G1495" s="17" t="s">
        <v>308</v>
      </c>
      <c r="H1495" s="10" t="s">
        <v>106</v>
      </c>
      <c r="K1495" s="12" t="s">
        <v>160</v>
      </c>
      <c r="L1495" s="12">
        <v>45.108874</v>
      </c>
      <c r="M1495" s="12">
        <v>1.9561850000000001</v>
      </c>
      <c r="N1495" s="11">
        <v>41431.520833333336</v>
      </c>
      <c r="O1495" s="6" t="s">
        <v>63</v>
      </c>
      <c r="P1495" s="29">
        <v>46.300000000000004</v>
      </c>
      <c r="Q1495" s="12">
        <v>5.9310299999999998</v>
      </c>
      <c r="R1495" s="12" t="s">
        <v>64</v>
      </c>
      <c r="S1495" s="48" t="s">
        <v>161</v>
      </c>
      <c r="T1495" s="53" t="s">
        <v>161</v>
      </c>
      <c r="U1495" s="12">
        <f t="shared" si="94"/>
        <v>46.300000000000004</v>
      </c>
      <c r="V1495" s="12">
        <f t="shared" si="95"/>
        <v>5.9310299999999998</v>
      </c>
      <c r="W1495" s="12">
        <f t="shared" si="96"/>
        <v>1.3161965542282201</v>
      </c>
      <c r="X1495" s="12">
        <f t="shared" si="97"/>
        <v>2.8427571365620304E-2</v>
      </c>
      <c r="AA1495" s="12"/>
      <c r="AC1495" s="12" t="s">
        <v>179</v>
      </c>
      <c r="AD1495" s="12" t="s">
        <v>308</v>
      </c>
      <c r="AE1495" s="12" t="s">
        <v>388</v>
      </c>
      <c r="AF1495" s="12" t="s">
        <v>389</v>
      </c>
      <c r="AG1495" s="12" t="s">
        <v>365</v>
      </c>
      <c r="AH1495" s="12" t="s">
        <v>366</v>
      </c>
      <c r="AI1495" s="12" t="s">
        <v>367</v>
      </c>
      <c r="AJ1495" s="12" t="s">
        <v>354</v>
      </c>
      <c r="AK1495" s="12" t="s">
        <v>368</v>
      </c>
      <c r="AL1495" s="12" t="s">
        <v>369</v>
      </c>
      <c r="AM1495" s="12" t="s">
        <v>347</v>
      </c>
      <c r="AN1495" s="12" t="s">
        <v>370</v>
      </c>
    </row>
    <row r="1496" spans="1:40" ht="15" customHeight="1" x14ac:dyDescent="0.25">
      <c r="A1496" s="12">
        <v>132770036</v>
      </c>
      <c r="B1496" s="15" t="s">
        <v>580</v>
      </c>
      <c r="C1496" s="12" t="s">
        <v>583</v>
      </c>
      <c r="D1496" s="12" t="s">
        <v>161</v>
      </c>
      <c r="E1496" s="12" t="s">
        <v>51</v>
      </c>
      <c r="F1496" s="10">
        <v>24</v>
      </c>
      <c r="G1496" s="17" t="s">
        <v>308</v>
      </c>
      <c r="H1496" s="10" t="s">
        <v>106</v>
      </c>
      <c r="K1496" s="12" t="s">
        <v>160</v>
      </c>
      <c r="L1496" s="12">
        <v>45.108874</v>
      </c>
      <c r="M1496" s="12">
        <v>1.9561850000000001</v>
      </c>
      <c r="N1496" s="11">
        <v>41431.520833333336</v>
      </c>
      <c r="O1496" s="6" t="s">
        <v>54</v>
      </c>
      <c r="P1496" s="29">
        <v>55.4</v>
      </c>
      <c r="Q1496" s="54" t="s">
        <v>161</v>
      </c>
      <c r="R1496" s="12" t="s">
        <v>11</v>
      </c>
      <c r="S1496" s="16" t="s">
        <v>601</v>
      </c>
      <c r="T1496" s="53" t="s">
        <v>161</v>
      </c>
      <c r="U1496" s="12">
        <f t="shared" si="94"/>
        <v>55.4</v>
      </c>
      <c r="V1496" s="12">
        <f t="shared" si="95"/>
        <v>27.7</v>
      </c>
      <c r="W1496" s="12">
        <f t="shared" si="96"/>
        <v>7.2202166064981949E-2</v>
      </c>
      <c r="X1496" s="12">
        <f t="shared" si="97"/>
        <v>1.3032881961188077E-3</v>
      </c>
      <c r="AA1496" s="12"/>
      <c r="AC1496" s="12" t="s">
        <v>179</v>
      </c>
      <c r="AD1496" s="12" t="s">
        <v>308</v>
      </c>
      <c r="AE1496" s="12" t="s">
        <v>388</v>
      </c>
      <c r="AF1496" s="12" t="s">
        <v>389</v>
      </c>
      <c r="AG1496" s="12" t="s">
        <v>365</v>
      </c>
      <c r="AH1496" s="12" t="s">
        <v>366</v>
      </c>
      <c r="AI1496" s="12" t="s">
        <v>367</v>
      </c>
      <c r="AJ1496" s="12" t="s">
        <v>354</v>
      </c>
      <c r="AK1496" s="12" t="s">
        <v>368</v>
      </c>
      <c r="AL1496" s="12" t="s">
        <v>369</v>
      </c>
      <c r="AM1496" s="12" t="s">
        <v>347</v>
      </c>
      <c r="AN1496" s="12" t="s">
        <v>370</v>
      </c>
    </row>
    <row r="1497" spans="1:40" ht="15" customHeight="1" x14ac:dyDescent="0.25">
      <c r="A1497" s="12">
        <v>132770036</v>
      </c>
      <c r="B1497" s="15" t="s">
        <v>580</v>
      </c>
      <c r="C1497" s="12" t="s">
        <v>583</v>
      </c>
      <c r="D1497" s="12" t="s">
        <v>161</v>
      </c>
      <c r="E1497" s="12" t="s">
        <v>51</v>
      </c>
      <c r="F1497" s="10">
        <v>24</v>
      </c>
      <c r="G1497" s="17" t="s">
        <v>308</v>
      </c>
      <c r="H1497" s="10" t="s">
        <v>106</v>
      </c>
      <c r="K1497" s="12" t="s">
        <v>160</v>
      </c>
      <c r="L1497" s="12">
        <v>45.108874</v>
      </c>
      <c r="M1497" s="12">
        <v>1.9561850000000001</v>
      </c>
      <c r="N1497" s="11">
        <v>41431.520833333336</v>
      </c>
      <c r="O1497" s="6" t="s">
        <v>163</v>
      </c>
      <c r="P1497" s="29">
        <v>99.8</v>
      </c>
      <c r="Q1497" s="54" t="s">
        <v>161</v>
      </c>
      <c r="R1497" s="12" t="s">
        <v>148</v>
      </c>
      <c r="S1497" s="16" t="s">
        <v>601</v>
      </c>
      <c r="T1497" s="53" t="s">
        <v>161</v>
      </c>
      <c r="U1497" s="12">
        <f t="shared" si="94"/>
        <v>99.8</v>
      </c>
      <c r="V1497" s="12">
        <f t="shared" si="95"/>
        <v>49.9</v>
      </c>
      <c r="W1497" s="12">
        <f t="shared" si="96"/>
        <v>4.0080160320641288E-2</v>
      </c>
      <c r="X1497" s="12">
        <f t="shared" si="97"/>
        <v>4.01604812832077E-4</v>
      </c>
      <c r="AA1497" s="12"/>
      <c r="AC1497" s="12" t="s">
        <v>180</v>
      </c>
      <c r="AD1497" s="12" t="s">
        <v>308</v>
      </c>
      <c r="AE1497" s="12" t="s">
        <v>388</v>
      </c>
      <c r="AF1497" s="12" t="s">
        <v>389</v>
      </c>
      <c r="AG1497" s="12" t="s">
        <v>365</v>
      </c>
      <c r="AH1497" s="12" t="s">
        <v>366</v>
      </c>
      <c r="AI1497" s="12" t="s">
        <v>367</v>
      </c>
      <c r="AJ1497" s="12" t="s">
        <v>354</v>
      </c>
      <c r="AK1497" s="12" t="s">
        <v>368</v>
      </c>
      <c r="AL1497" s="12" t="s">
        <v>369</v>
      </c>
      <c r="AM1497" s="12" t="s">
        <v>347</v>
      </c>
      <c r="AN1497" s="12" t="s">
        <v>370</v>
      </c>
    </row>
    <row r="1498" spans="1:40" ht="15" customHeight="1" x14ac:dyDescent="0.25">
      <c r="A1498" s="12">
        <v>132770036</v>
      </c>
      <c r="B1498" s="15" t="s">
        <v>580</v>
      </c>
      <c r="C1498" s="12" t="s">
        <v>583</v>
      </c>
      <c r="D1498" s="12" t="s">
        <v>161</v>
      </c>
      <c r="E1498" s="12" t="s">
        <v>51</v>
      </c>
      <c r="F1498" s="10">
        <v>24</v>
      </c>
      <c r="G1498" s="17" t="s">
        <v>308</v>
      </c>
      <c r="H1498" s="10" t="s">
        <v>106</v>
      </c>
      <c r="K1498" s="12" t="s">
        <v>160</v>
      </c>
      <c r="L1498" s="12">
        <v>45.108874</v>
      </c>
      <c r="M1498" s="12">
        <v>1.9561850000000001</v>
      </c>
      <c r="N1498" s="11">
        <v>41431.520833333336</v>
      </c>
      <c r="O1498" s="6" t="s">
        <v>52</v>
      </c>
      <c r="P1498" s="29">
        <v>104.998577255051</v>
      </c>
      <c r="Q1498" s="54" t="s">
        <v>161</v>
      </c>
      <c r="R1498" s="12" t="s">
        <v>53</v>
      </c>
      <c r="S1498" s="16" t="s">
        <v>601</v>
      </c>
      <c r="T1498" s="53" t="s">
        <v>161</v>
      </c>
      <c r="U1498" s="12">
        <f t="shared" si="94"/>
        <v>104.998577255051</v>
      </c>
      <c r="V1498" s="12">
        <f t="shared" si="95"/>
        <v>52.499288627525502</v>
      </c>
      <c r="W1498" s="12">
        <f t="shared" si="96"/>
        <v>3.8095754290876152E-2</v>
      </c>
      <c r="X1498" s="12">
        <f t="shared" si="97"/>
        <v>3.6282162374770213E-4</v>
      </c>
      <c r="AA1498" s="12"/>
      <c r="AC1498" s="12" t="s">
        <v>181</v>
      </c>
      <c r="AD1498" s="12" t="s">
        <v>308</v>
      </c>
      <c r="AE1498" s="12" t="s">
        <v>388</v>
      </c>
      <c r="AF1498" s="12" t="s">
        <v>389</v>
      </c>
      <c r="AG1498" s="12" t="s">
        <v>365</v>
      </c>
      <c r="AH1498" s="12" t="s">
        <v>366</v>
      </c>
      <c r="AI1498" s="12" t="s">
        <v>367</v>
      </c>
      <c r="AJ1498" s="12" t="s">
        <v>354</v>
      </c>
      <c r="AK1498" s="12" t="s">
        <v>368</v>
      </c>
      <c r="AL1498" s="12" t="s">
        <v>369</v>
      </c>
      <c r="AM1498" s="12" t="s">
        <v>347</v>
      </c>
      <c r="AN1498" s="12" t="s">
        <v>370</v>
      </c>
    </row>
    <row r="1499" spans="1:40" ht="15" customHeight="1" x14ac:dyDescent="0.25">
      <c r="A1499" s="12">
        <v>132770036</v>
      </c>
      <c r="B1499" s="15" t="s">
        <v>580</v>
      </c>
      <c r="C1499" s="12" t="s">
        <v>583</v>
      </c>
      <c r="D1499" s="12" t="s">
        <v>161</v>
      </c>
      <c r="E1499" s="12" t="s">
        <v>51</v>
      </c>
      <c r="F1499" s="10">
        <v>24</v>
      </c>
      <c r="G1499" s="17" t="s">
        <v>308</v>
      </c>
      <c r="H1499" s="10" t="s">
        <v>106</v>
      </c>
      <c r="K1499" s="12" t="s">
        <v>160</v>
      </c>
      <c r="L1499" s="12">
        <v>45.108874</v>
      </c>
      <c r="M1499" s="12">
        <v>1.9561850000000001</v>
      </c>
      <c r="N1499" s="11">
        <v>41431.520833333336</v>
      </c>
      <c r="O1499" s="6" t="s">
        <v>65</v>
      </c>
      <c r="P1499" s="29">
        <v>105</v>
      </c>
      <c r="Q1499" s="54" t="s">
        <v>161</v>
      </c>
      <c r="R1499" s="12" t="s">
        <v>11</v>
      </c>
      <c r="S1499" s="16" t="s">
        <v>601</v>
      </c>
      <c r="T1499" s="53" t="s">
        <v>161</v>
      </c>
      <c r="U1499" s="12">
        <f t="shared" si="94"/>
        <v>105</v>
      </c>
      <c r="V1499" s="12">
        <f t="shared" si="95"/>
        <v>52.5</v>
      </c>
      <c r="W1499" s="12">
        <f t="shared" si="96"/>
        <v>3.8095238095238099E-2</v>
      </c>
      <c r="X1499" s="12">
        <f t="shared" si="97"/>
        <v>3.6281179138321996E-4</v>
      </c>
      <c r="AA1499" s="12"/>
      <c r="AC1499" s="12" t="s">
        <v>179</v>
      </c>
      <c r="AD1499" s="12" t="s">
        <v>308</v>
      </c>
      <c r="AE1499" s="12" t="s">
        <v>388</v>
      </c>
      <c r="AF1499" s="12" t="s">
        <v>389</v>
      </c>
      <c r="AG1499" s="12" t="s">
        <v>365</v>
      </c>
      <c r="AH1499" s="12" t="s">
        <v>366</v>
      </c>
      <c r="AI1499" s="12" t="s">
        <v>367</v>
      </c>
      <c r="AJ1499" s="12" t="s">
        <v>354</v>
      </c>
      <c r="AK1499" s="12" t="s">
        <v>368</v>
      </c>
      <c r="AL1499" s="12" t="s">
        <v>369</v>
      </c>
      <c r="AM1499" s="12" t="s">
        <v>347</v>
      </c>
      <c r="AN1499" s="12" t="s">
        <v>370</v>
      </c>
    </row>
    <row r="1500" spans="1:40" ht="15" customHeight="1" x14ac:dyDescent="0.25">
      <c r="A1500" s="12">
        <v>132770036</v>
      </c>
      <c r="B1500" s="15" t="s">
        <v>580</v>
      </c>
      <c r="C1500" s="12" t="s">
        <v>583</v>
      </c>
      <c r="D1500" s="12" t="s">
        <v>161</v>
      </c>
      <c r="E1500" s="12" t="s">
        <v>51</v>
      </c>
      <c r="F1500" s="10">
        <v>24</v>
      </c>
      <c r="G1500" s="17" t="s">
        <v>308</v>
      </c>
      <c r="H1500" s="10" t="s">
        <v>106</v>
      </c>
      <c r="K1500" s="12" t="s">
        <v>160</v>
      </c>
      <c r="L1500" s="12">
        <v>45.108874</v>
      </c>
      <c r="M1500" s="12">
        <v>1.9561850000000001</v>
      </c>
      <c r="N1500" s="11">
        <v>41431.520833333336</v>
      </c>
      <c r="O1500" s="6" t="s">
        <v>52</v>
      </c>
      <c r="P1500" s="29">
        <v>106.64753706360601</v>
      </c>
      <c r="Q1500" s="54" t="s">
        <v>161</v>
      </c>
      <c r="R1500" s="12" t="s">
        <v>53</v>
      </c>
      <c r="S1500" s="16" t="s">
        <v>601</v>
      </c>
      <c r="T1500" s="53" t="s">
        <v>161</v>
      </c>
      <c r="U1500" s="12">
        <f t="shared" si="94"/>
        <v>106.64753706360601</v>
      </c>
      <c r="V1500" s="12">
        <f t="shared" si="95"/>
        <v>53.323768531803005</v>
      </c>
      <c r="W1500" s="12">
        <f t="shared" si="96"/>
        <v>3.7506726457399074E-2</v>
      </c>
      <c r="X1500" s="12">
        <f t="shared" si="97"/>
        <v>3.5168863238753991E-4</v>
      </c>
      <c r="AA1500" s="12"/>
      <c r="AC1500" s="12" t="s">
        <v>181</v>
      </c>
      <c r="AD1500" s="12" t="s">
        <v>308</v>
      </c>
      <c r="AE1500" s="12" t="s">
        <v>388</v>
      </c>
      <c r="AF1500" s="12" t="s">
        <v>389</v>
      </c>
      <c r="AG1500" s="12" t="s">
        <v>365</v>
      </c>
      <c r="AH1500" s="12" t="s">
        <v>366</v>
      </c>
      <c r="AI1500" s="12" t="s">
        <v>367</v>
      </c>
      <c r="AJ1500" s="12" t="s">
        <v>354</v>
      </c>
      <c r="AK1500" s="12" t="s">
        <v>368</v>
      </c>
      <c r="AL1500" s="12" t="s">
        <v>369</v>
      </c>
      <c r="AM1500" s="12" t="s">
        <v>347</v>
      </c>
      <c r="AN1500" s="12" t="s">
        <v>370</v>
      </c>
    </row>
    <row r="1501" spans="1:40" ht="15" customHeight="1" x14ac:dyDescent="0.25">
      <c r="A1501" s="12">
        <v>132770036</v>
      </c>
      <c r="B1501" s="15" t="s">
        <v>580</v>
      </c>
      <c r="C1501" s="12" t="s">
        <v>583</v>
      </c>
      <c r="D1501" s="12" t="s">
        <v>161</v>
      </c>
      <c r="E1501" s="12" t="s">
        <v>66</v>
      </c>
      <c r="F1501" s="10">
        <v>24</v>
      </c>
      <c r="G1501" s="17" t="s">
        <v>308</v>
      </c>
      <c r="H1501" s="10" t="s">
        <v>106</v>
      </c>
      <c r="K1501" s="12" t="s">
        <v>160</v>
      </c>
      <c r="L1501" s="12">
        <v>45.108874</v>
      </c>
      <c r="M1501" s="12">
        <v>1.9561850000000001</v>
      </c>
      <c r="N1501" s="11">
        <v>41431.520833333336</v>
      </c>
      <c r="O1501" s="6" t="s">
        <v>52</v>
      </c>
      <c r="P1501" s="29">
        <v>133.26653306613201</v>
      </c>
      <c r="Q1501" s="54" t="s">
        <v>161</v>
      </c>
      <c r="R1501" s="12" t="s">
        <v>165</v>
      </c>
      <c r="S1501" s="16" t="s">
        <v>601</v>
      </c>
      <c r="T1501" s="53" t="s">
        <v>161</v>
      </c>
      <c r="U1501" s="12">
        <f t="shared" si="94"/>
        <v>133.26653306613201</v>
      </c>
      <c r="V1501" s="12">
        <f t="shared" si="95"/>
        <v>66.633266533066006</v>
      </c>
      <c r="W1501" s="12">
        <f t="shared" si="96"/>
        <v>3.0015037593985019E-2</v>
      </c>
      <c r="X1501" s="12">
        <f t="shared" si="97"/>
        <v>2.2522562044208349E-4</v>
      </c>
      <c r="AA1501" s="12"/>
      <c r="AC1501" s="12" t="s">
        <v>181</v>
      </c>
      <c r="AD1501" s="12" t="s">
        <v>308</v>
      </c>
      <c r="AE1501" s="12" t="s">
        <v>388</v>
      </c>
      <c r="AF1501" s="12" t="s">
        <v>389</v>
      </c>
      <c r="AG1501" s="12" t="s">
        <v>365</v>
      </c>
      <c r="AH1501" s="12" t="s">
        <v>366</v>
      </c>
      <c r="AI1501" s="12" t="s">
        <v>367</v>
      </c>
      <c r="AJ1501" s="12" t="s">
        <v>354</v>
      </c>
      <c r="AK1501" s="12" t="s">
        <v>368</v>
      </c>
      <c r="AL1501" s="12" t="s">
        <v>369</v>
      </c>
      <c r="AM1501" s="12" t="s">
        <v>347</v>
      </c>
      <c r="AN1501" s="12" t="s">
        <v>370</v>
      </c>
    </row>
    <row r="1502" spans="1:40" ht="15" customHeight="1" x14ac:dyDescent="0.25">
      <c r="A1502" s="12">
        <v>132770036</v>
      </c>
      <c r="B1502" s="15" t="s">
        <v>580</v>
      </c>
      <c r="C1502" s="12" t="s">
        <v>583</v>
      </c>
      <c r="D1502" s="12" t="s">
        <v>161</v>
      </c>
      <c r="E1502" s="12" t="s">
        <v>51</v>
      </c>
      <c r="F1502" s="10">
        <v>24</v>
      </c>
      <c r="G1502" s="17" t="s">
        <v>308</v>
      </c>
      <c r="H1502" s="10" t="s">
        <v>106</v>
      </c>
      <c r="K1502" s="12" t="s">
        <v>160</v>
      </c>
      <c r="L1502" s="12">
        <v>45.108874</v>
      </c>
      <c r="M1502" s="12">
        <v>1.9561850000000001</v>
      </c>
      <c r="N1502" s="11">
        <v>41431.520833333336</v>
      </c>
      <c r="O1502" s="6" t="s">
        <v>14</v>
      </c>
      <c r="P1502" s="29">
        <v>208</v>
      </c>
      <c r="Q1502" s="54" t="s">
        <v>161</v>
      </c>
      <c r="R1502" s="12" t="s">
        <v>11</v>
      </c>
      <c r="S1502" s="16" t="s">
        <v>601</v>
      </c>
      <c r="T1502" s="53" t="s">
        <v>161</v>
      </c>
      <c r="U1502" s="12">
        <f t="shared" si="94"/>
        <v>208</v>
      </c>
      <c r="V1502" s="12">
        <f t="shared" si="95"/>
        <v>104</v>
      </c>
      <c r="W1502" s="12">
        <f t="shared" si="96"/>
        <v>1.9230769230769232E-2</v>
      </c>
      <c r="X1502" s="12">
        <f t="shared" si="97"/>
        <v>9.2455621301775146E-5</v>
      </c>
      <c r="AA1502" s="12"/>
      <c r="AC1502" s="12" t="s">
        <v>179</v>
      </c>
      <c r="AD1502" s="12" t="s">
        <v>308</v>
      </c>
      <c r="AE1502" s="12" t="s">
        <v>388</v>
      </c>
      <c r="AF1502" s="12" t="s">
        <v>389</v>
      </c>
      <c r="AG1502" s="12" t="s">
        <v>365</v>
      </c>
      <c r="AH1502" s="12" t="s">
        <v>366</v>
      </c>
      <c r="AI1502" s="12" t="s">
        <v>367</v>
      </c>
      <c r="AJ1502" s="12" t="s">
        <v>354</v>
      </c>
      <c r="AK1502" s="12" t="s">
        <v>368</v>
      </c>
      <c r="AL1502" s="12" t="s">
        <v>369</v>
      </c>
      <c r="AM1502" s="12" t="s">
        <v>347</v>
      </c>
      <c r="AN1502" s="12" t="s">
        <v>370</v>
      </c>
    </row>
    <row r="1503" spans="1:40" ht="15" customHeight="1" x14ac:dyDescent="0.25">
      <c r="A1503" s="12">
        <v>132770036</v>
      </c>
      <c r="B1503" s="15" t="s">
        <v>580</v>
      </c>
      <c r="C1503" s="12" t="s">
        <v>583</v>
      </c>
      <c r="D1503" s="12" t="s">
        <v>161</v>
      </c>
      <c r="E1503" s="12" t="s">
        <v>164</v>
      </c>
      <c r="F1503" s="10">
        <v>24</v>
      </c>
      <c r="G1503" s="17" t="s">
        <v>308</v>
      </c>
      <c r="H1503" s="10" t="s">
        <v>106</v>
      </c>
      <c r="K1503" s="12" t="s">
        <v>160</v>
      </c>
      <c r="L1503" s="12">
        <v>45.108874</v>
      </c>
      <c r="M1503" s="12">
        <v>1.9561850000000001</v>
      </c>
      <c r="N1503" s="11">
        <v>41431.520833333336</v>
      </c>
      <c r="O1503" s="6" t="s">
        <v>163</v>
      </c>
      <c r="P1503" s="29">
        <v>209.1</v>
      </c>
      <c r="Q1503" s="54" t="s">
        <v>161</v>
      </c>
      <c r="R1503" s="12" t="s">
        <v>148</v>
      </c>
      <c r="S1503" s="16" t="s">
        <v>601</v>
      </c>
      <c r="T1503" s="53" t="s">
        <v>161</v>
      </c>
      <c r="U1503" s="12">
        <f t="shared" si="94"/>
        <v>209.1</v>
      </c>
      <c r="V1503" s="12">
        <f t="shared" si="95"/>
        <v>104.55</v>
      </c>
      <c r="W1503" s="12">
        <f t="shared" si="96"/>
        <v>1.9129603060736491E-2</v>
      </c>
      <c r="X1503" s="12">
        <f t="shared" si="97"/>
        <v>9.148542831533472E-5</v>
      </c>
      <c r="AA1503" s="12"/>
      <c r="AC1503" s="12" t="s">
        <v>180</v>
      </c>
      <c r="AD1503" s="12" t="s">
        <v>308</v>
      </c>
      <c r="AE1503" s="12" t="s">
        <v>388</v>
      </c>
      <c r="AF1503" s="12" t="s">
        <v>389</v>
      </c>
      <c r="AG1503" s="12" t="s">
        <v>365</v>
      </c>
      <c r="AH1503" s="12" t="s">
        <v>366</v>
      </c>
      <c r="AI1503" s="12" t="s">
        <v>367</v>
      </c>
      <c r="AJ1503" s="12" t="s">
        <v>354</v>
      </c>
      <c r="AK1503" s="12" t="s">
        <v>368</v>
      </c>
      <c r="AL1503" s="12" t="s">
        <v>369</v>
      </c>
      <c r="AM1503" s="12" t="s">
        <v>347</v>
      </c>
      <c r="AN1503" s="12" t="s">
        <v>370</v>
      </c>
    </row>
    <row r="1504" spans="1:40" ht="15" customHeight="1" x14ac:dyDescent="0.25">
      <c r="A1504" s="12">
        <v>132770036</v>
      </c>
      <c r="B1504" s="15" t="s">
        <v>580</v>
      </c>
      <c r="C1504" s="12" t="s">
        <v>583</v>
      </c>
      <c r="D1504" s="12" t="s">
        <v>161</v>
      </c>
      <c r="E1504" s="12" t="s">
        <v>164</v>
      </c>
      <c r="F1504" s="10">
        <v>24</v>
      </c>
      <c r="G1504" s="17" t="s">
        <v>308</v>
      </c>
      <c r="H1504" s="10" t="s">
        <v>106</v>
      </c>
      <c r="K1504" s="12" t="s">
        <v>160</v>
      </c>
      <c r="L1504" s="12">
        <v>45.108874</v>
      </c>
      <c r="M1504" s="12">
        <v>1.9561850000000001</v>
      </c>
      <c r="N1504" s="11">
        <v>41431.520833333336</v>
      </c>
      <c r="O1504" s="6" t="s">
        <v>163</v>
      </c>
      <c r="P1504" s="29">
        <v>1054.3</v>
      </c>
      <c r="Q1504" s="54" t="s">
        <v>161</v>
      </c>
      <c r="R1504" s="12" t="s">
        <v>148</v>
      </c>
      <c r="S1504" s="16" t="s">
        <v>601</v>
      </c>
      <c r="T1504" s="53" t="s">
        <v>161</v>
      </c>
      <c r="U1504" s="12">
        <f t="shared" si="94"/>
        <v>1054.3</v>
      </c>
      <c r="V1504" s="12">
        <f t="shared" si="95"/>
        <v>527.15</v>
      </c>
      <c r="W1504" s="12">
        <f t="shared" si="96"/>
        <v>3.7939865313478135E-3</v>
      </c>
      <c r="X1504" s="12">
        <f t="shared" si="97"/>
        <v>3.5985834500121537E-6</v>
      </c>
      <c r="AA1504" s="12"/>
      <c r="AC1504" s="12" t="s">
        <v>180</v>
      </c>
      <c r="AD1504" s="12" t="s">
        <v>308</v>
      </c>
      <c r="AE1504" s="12" t="s">
        <v>388</v>
      </c>
      <c r="AF1504" s="12" t="s">
        <v>389</v>
      </c>
      <c r="AG1504" s="12" t="s">
        <v>365</v>
      </c>
      <c r="AH1504" s="12" t="s">
        <v>366</v>
      </c>
      <c r="AI1504" s="12" t="s">
        <v>367</v>
      </c>
      <c r="AJ1504" s="12" t="s">
        <v>354</v>
      </c>
      <c r="AK1504" s="12" t="s">
        <v>368</v>
      </c>
      <c r="AL1504" s="12" t="s">
        <v>369</v>
      </c>
      <c r="AM1504" s="12" t="s">
        <v>347</v>
      </c>
      <c r="AN1504" s="12" t="s">
        <v>370</v>
      </c>
    </row>
    <row r="1505" spans="1:40" ht="15" customHeight="1" x14ac:dyDescent="0.25">
      <c r="A1505" s="12">
        <v>132770036</v>
      </c>
      <c r="B1505" s="15" t="s">
        <v>580</v>
      </c>
      <c r="C1505" s="12" t="s">
        <v>583</v>
      </c>
      <c r="D1505" s="12" t="s">
        <v>161</v>
      </c>
      <c r="E1505" s="12" t="s">
        <v>51</v>
      </c>
      <c r="F1505" s="10">
        <v>24</v>
      </c>
      <c r="G1505" s="17" t="s">
        <v>308</v>
      </c>
      <c r="H1505" s="10" t="s">
        <v>106</v>
      </c>
      <c r="K1505" s="12" t="s">
        <v>160</v>
      </c>
      <c r="L1505" s="12">
        <v>45.108874</v>
      </c>
      <c r="M1505" s="12">
        <v>1.9561850000000001</v>
      </c>
      <c r="N1505" s="11">
        <v>41431.520833333336</v>
      </c>
      <c r="O1505" s="6" t="s">
        <v>10</v>
      </c>
      <c r="P1505" s="29">
        <v>1440</v>
      </c>
      <c r="Q1505" s="12">
        <v>184.464</v>
      </c>
      <c r="R1505" s="12" t="s">
        <v>11</v>
      </c>
      <c r="S1505" s="48" t="s">
        <v>161</v>
      </c>
      <c r="T1505" s="53" t="s">
        <v>161</v>
      </c>
      <c r="U1505" s="12">
        <f t="shared" si="94"/>
        <v>1440</v>
      </c>
      <c r="V1505" s="12">
        <f t="shared" si="95"/>
        <v>184.464</v>
      </c>
      <c r="W1505" s="12">
        <f t="shared" si="96"/>
        <v>4.2319375319976794E-2</v>
      </c>
      <c r="X1505" s="12">
        <f t="shared" si="97"/>
        <v>2.9388455083317219E-5</v>
      </c>
      <c r="AA1505" s="12"/>
      <c r="AC1505" s="12" t="s">
        <v>179</v>
      </c>
      <c r="AD1505" s="12" t="s">
        <v>308</v>
      </c>
      <c r="AE1505" s="12" t="s">
        <v>388</v>
      </c>
      <c r="AF1505" s="12" t="s">
        <v>389</v>
      </c>
      <c r="AG1505" s="12" t="s">
        <v>365</v>
      </c>
      <c r="AH1505" s="12" t="s">
        <v>366</v>
      </c>
      <c r="AI1505" s="12" t="s">
        <v>367</v>
      </c>
      <c r="AJ1505" s="12" t="s">
        <v>354</v>
      </c>
      <c r="AK1505" s="12" t="s">
        <v>368</v>
      </c>
      <c r="AL1505" s="12" t="s">
        <v>369</v>
      </c>
      <c r="AM1505" s="12" t="s">
        <v>347</v>
      </c>
      <c r="AN1505" s="12" t="s">
        <v>370</v>
      </c>
    </row>
    <row r="1506" spans="1:40" ht="15" customHeight="1" x14ac:dyDescent="0.25">
      <c r="A1506" s="12" t="s">
        <v>142</v>
      </c>
      <c r="B1506" s="12" t="s">
        <v>142</v>
      </c>
      <c r="C1506" s="12" t="s">
        <v>142</v>
      </c>
      <c r="E1506" s="12" t="s">
        <v>142</v>
      </c>
      <c r="F1506" s="10" t="s">
        <v>142</v>
      </c>
      <c r="G1506" s="17" t="s">
        <v>142</v>
      </c>
      <c r="H1506" s="10" t="s">
        <v>142</v>
      </c>
      <c r="I1506" s="12" t="s">
        <v>142</v>
      </c>
      <c r="J1506" s="12" t="s">
        <v>142</v>
      </c>
      <c r="K1506" s="12" t="s">
        <v>142</v>
      </c>
      <c r="L1506" s="12" t="s">
        <v>142</v>
      </c>
      <c r="M1506" s="12" t="s">
        <v>142</v>
      </c>
      <c r="N1506" s="11" t="s">
        <v>142</v>
      </c>
      <c r="O1506" s="6" t="s">
        <v>142</v>
      </c>
      <c r="P1506" s="29">
        <v>130</v>
      </c>
      <c r="Q1506" s="12">
        <v>20</v>
      </c>
      <c r="R1506" s="15"/>
      <c r="S1506" s="48" t="s">
        <v>161</v>
      </c>
      <c r="T1506" s="53" t="s">
        <v>161</v>
      </c>
      <c r="U1506" s="12">
        <f t="shared" si="94"/>
        <v>130</v>
      </c>
      <c r="V1506" s="12">
        <f t="shared" si="95"/>
        <v>20</v>
      </c>
      <c r="W1506" s="12">
        <f t="shared" si="96"/>
        <v>0.32500000000000001</v>
      </c>
      <c r="X1506" s="12">
        <f t="shared" si="97"/>
        <v>2.5000000000000001E-3</v>
      </c>
      <c r="AA1506" s="12"/>
    </row>
    <row r="1507" spans="1:40" ht="15" customHeight="1" x14ac:dyDescent="0.25">
      <c r="A1507" s="12" t="s">
        <v>142</v>
      </c>
      <c r="B1507" s="12" t="s">
        <v>142</v>
      </c>
      <c r="C1507" s="12" t="s">
        <v>142</v>
      </c>
      <c r="E1507" s="12" t="s">
        <v>142</v>
      </c>
      <c r="F1507" s="10" t="s">
        <v>142</v>
      </c>
      <c r="G1507" s="17" t="s">
        <v>142</v>
      </c>
      <c r="H1507" s="10" t="s">
        <v>142</v>
      </c>
      <c r="I1507" s="12" t="s">
        <v>142</v>
      </c>
      <c r="J1507" s="12" t="s">
        <v>142</v>
      </c>
      <c r="K1507" s="12" t="s">
        <v>142</v>
      </c>
      <c r="L1507" s="12" t="s">
        <v>142</v>
      </c>
      <c r="M1507" s="12" t="s">
        <v>142</v>
      </c>
      <c r="N1507" s="11" t="s">
        <v>142</v>
      </c>
      <c r="O1507" s="6" t="s">
        <v>142</v>
      </c>
      <c r="P1507" s="29">
        <v>140</v>
      </c>
      <c r="Q1507" s="12">
        <v>10</v>
      </c>
      <c r="R1507" s="15"/>
      <c r="S1507" s="48" t="s">
        <v>161</v>
      </c>
      <c r="T1507" s="53" t="s">
        <v>161</v>
      </c>
      <c r="U1507" s="12">
        <f t="shared" si="94"/>
        <v>140</v>
      </c>
      <c r="V1507" s="12">
        <f t="shared" si="95"/>
        <v>10</v>
      </c>
      <c r="W1507" s="12">
        <f t="shared" si="96"/>
        <v>1.4</v>
      </c>
      <c r="X1507" s="12">
        <f t="shared" si="97"/>
        <v>0.01</v>
      </c>
      <c r="AA1507" s="12"/>
    </row>
    <row r="1508" spans="1:40" ht="15" customHeight="1" x14ac:dyDescent="0.25">
      <c r="A1508" s="12" t="s">
        <v>142</v>
      </c>
      <c r="B1508" s="12" t="s">
        <v>142</v>
      </c>
      <c r="C1508" s="12" t="s">
        <v>142</v>
      </c>
      <c r="E1508" s="12" t="s">
        <v>142</v>
      </c>
      <c r="F1508" s="10" t="s">
        <v>142</v>
      </c>
      <c r="G1508" s="17" t="s">
        <v>142</v>
      </c>
      <c r="H1508" s="10" t="s">
        <v>142</v>
      </c>
      <c r="I1508" s="12" t="s">
        <v>142</v>
      </c>
      <c r="J1508" s="12" t="s">
        <v>142</v>
      </c>
      <c r="K1508" s="12" t="s">
        <v>142</v>
      </c>
      <c r="L1508" s="12" t="s">
        <v>142</v>
      </c>
      <c r="M1508" s="12" t="s">
        <v>142</v>
      </c>
      <c r="N1508" s="11" t="s">
        <v>142</v>
      </c>
      <c r="O1508" s="6" t="s">
        <v>142</v>
      </c>
      <c r="P1508" s="29">
        <v>160</v>
      </c>
      <c r="Q1508" s="54" t="s">
        <v>161</v>
      </c>
      <c r="R1508" s="15"/>
      <c r="S1508" s="16" t="s">
        <v>601</v>
      </c>
      <c r="T1508" s="53" t="s">
        <v>161</v>
      </c>
      <c r="U1508" s="12">
        <f t="shared" si="94"/>
        <v>160</v>
      </c>
      <c r="V1508" s="12">
        <f t="shared" si="95"/>
        <v>80</v>
      </c>
      <c r="W1508" s="12">
        <f t="shared" si="96"/>
        <v>2.5000000000000001E-2</v>
      </c>
      <c r="X1508" s="12">
        <f t="shared" si="97"/>
        <v>1.5625E-4</v>
      </c>
      <c r="AA1508" s="12"/>
    </row>
    <row r="1509" spans="1:40" ht="15" customHeight="1" x14ac:dyDescent="0.25">
      <c r="A1509" s="34" t="s">
        <v>194</v>
      </c>
      <c r="B1509" s="30" t="s">
        <v>577</v>
      </c>
      <c r="C1509" s="30" t="s">
        <v>576</v>
      </c>
      <c r="D1509" s="30"/>
      <c r="E1509" s="12" t="s">
        <v>51</v>
      </c>
      <c r="F1509" s="26">
        <v>8</v>
      </c>
      <c r="G1509" s="17" t="s">
        <v>309</v>
      </c>
      <c r="H1509" s="9" t="s">
        <v>24</v>
      </c>
      <c r="I1509" s="15" t="s">
        <v>224</v>
      </c>
      <c r="J1509" s="18" t="s">
        <v>328</v>
      </c>
      <c r="K1509" s="15" t="s">
        <v>223</v>
      </c>
      <c r="L1509" s="4">
        <v>45.545433000000003</v>
      </c>
      <c r="M1509" s="12">
        <v>2.2820200000000002</v>
      </c>
      <c r="N1509" s="11">
        <v>41186</v>
      </c>
      <c r="O1509" s="37" t="s">
        <v>22</v>
      </c>
      <c r="P1509" s="29">
        <v>9.3000000000000007</v>
      </c>
      <c r="Q1509" s="19">
        <v>4.3</v>
      </c>
      <c r="R1509" s="15" t="s">
        <v>11</v>
      </c>
      <c r="S1509" s="48" t="s">
        <v>161</v>
      </c>
      <c r="T1509" s="53" t="s">
        <v>161</v>
      </c>
      <c r="U1509" s="12">
        <f t="shared" si="94"/>
        <v>9.3000000000000007</v>
      </c>
      <c r="V1509" s="12">
        <f t="shared" si="95"/>
        <v>4.3</v>
      </c>
      <c r="W1509" s="12">
        <f t="shared" si="96"/>
        <v>0.50297458085451607</v>
      </c>
      <c r="X1509" s="12">
        <f t="shared" si="97"/>
        <v>5.408328826392645E-2</v>
      </c>
      <c r="AA1509" s="12"/>
      <c r="AD1509" s="12" t="s">
        <v>309</v>
      </c>
      <c r="AE1509" s="12" t="s">
        <v>543</v>
      </c>
      <c r="AF1509" s="12" t="s">
        <v>544</v>
      </c>
      <c r="AG1509" s="12" t="s">
        <v>373</v>
      </c>
      <c r="AH1509" s="12" t="s">
        <v>374</v>
      </c>
      <c r="AI1509" s="12" t="s">
        <v>375</v>
      </c>
      <c r="AJ1509" s="12" t="s">
        <v>376</v>
      </c>
      <c r="AK1509" s="12" t="s">
        <v>368</v>
      </c>
      <c r="AL1509" s="12">
        <v>18</v>
      </c>
      <c r="AM1509" s="12" t="s">
        <v>377</v>
      </c>
      <c r="AN1509" s="12" t="s">
        <v>545</v>
      </c>
    </row>
    <row r="1510" spans="1:40" ht="15" customHeight="1" x14ac:dyDescent="0.25">
      <c r="A1510" s="34" t="s">
        <v>194</v>
      </c>
      <c r="B1510" s="30" t="s">
        <v>577</v>
      </c>
      <c r="C1510" s="30" t="s">
        <v>576</v>
      </c>
      <c r="D1510" s="30"/>
      <c r="E1510" s="12" t="s">
        <v>51</v>
      </c>
      <c r="F1510" s="26">
        <v>8</v>
      </c>
      <c r="G1510" s="17" t="s">
        <v>309</v>
      </c>
      <c r="H1510" s="9" t="s">
        <v>24</v>
      </c>
      <c r="I1510" s="15" t="s">
        <v>224</v>
      </c>
      <c r="J1510" s="18" t="s">
        <v>328</v>
      </c>
      <c r="K1510" s="15" t="s">
        <v>223</v>
      </c>
      <c r="L1510" s="4">
        <v>45.545433000000003</v>
      </c>
      <c r="M1510" s="12">
        <v>2.2820200000000002</v>
      </c>
      <c r="N1510" s="11">
        <v>41186</v>
      </c>
      <c r="O1510" s="37" t="s">
        <v>12</v>
      </c>
      <c r="P1510" s="29">
        <v>9.6999999999999993</v>
      </c>
      <c r="Q1510" s="19">
        <v>1.1000000000000001</v>
      </c>
      <c r="R1510" s="15" t="s">
        <v>11</v>
      </c>
      <c r="S1510" s="48" t="s">
        <v>161</v>
      </c>
      <c r="T1510" s="53" t="s">
        <v>161</v>
      </c>
      <c r="U1510" s="12">
        <f t="shared" si="94"/>
        <v>9.6999999999999993</v>
      </c>
      <c r="V1510" s="12">
        <f t="shared" si="95"/>
        <v>1.1000000000000001</v>
      </c>
      <c r="W1510" s="12">
        <f t="shared" si="96"/>
        <v>8.0165289256198324</v>
      </c>
      <c r="X1510" s="12">
        <f t="shared" si="97"/>
        <v>0.82644628099173545</v>
      </c>
      <c r="AA1510" s="12"/>
      <c r="AD1510" s="12" t="s">
        <v>309</v>
      </c>
      <c r="AE1510" s="12" t="s">
        <v>543</v>
      </c>
      <c r="AF1510" s="12" t="s">
        <v>544</v>
      </c>
      <c r="AG1510" s="12" t="s">
        <v>373</v>
      </c>
      <c r="AH1510" s="12" t="s">
        <v>374</v>
      </c>
      <c r="AI1510" s="12" t="s">
        <v>375</v>
      </c>
      <c r="AJ1510" s="12" t="s">
        <v>376</v>
      </c>
      <c r="AK1510" s="12" t="s">
        <v>368</v>
      </c>
      <c r="AL1510" s="12">
        <v>18</v>
      </c>
      <c r="AM1510" s="12" t="s">
        <v>377</v>
      </c>
      <c r="AN1510" s="12" t="s">
        <v>545</v>
      </c>
    </row>
    <row r="1511" spans="1:40" ht="15" customHeight="1" x14ac:dyDescent="0.25">
      <c r="A1511" s="34" t="s">
        <v>194</v>
      </c>
      <c r="B1511" s="30" t="s">
        <v>577</v>
      </c>
      <c r="C1511" s="30" t="s">
        <v>576</v>
      </c>
      <c r="D1511" s="30"/>
      <c r="E1511" s="12" t="s">
        <v>51</v>
      </c>
      <c r="F1511" s="26">
        <v>8</v>
      </c>
      <c r="G1511" s="17" t="s">
        <v>309</v>
      </c>
      <c r="H1511" s="9" t="s">
        <v>24</v>
      </c>
      <c r="I1511" s="15" t="s">
        <v>224</v>
      </c>
      <c r="J1511" s="18" t="s">
        <v>328</v>
      </c>
      <c r="K1511" s="15" t="s">
        <v>223</v>
      </c>
      <c r="L1511" s="4">
        <v>45.545433000000003</v>
      </c>
      <c r="M1511" s="12">
        <v>2.2820200000000002</v>
      </c>
      <c r="N1511" s="11">
        <v>41186</v>
      </c>
      <c r="O1511" s="37" t="s">
        <v>21</v>
      </c>
      <c r="P1511" s="29">
        <v>30.1</v>
      </c>
      <c r="Q1511" s="19">
        <v>3.2</v>
      </c>
      <c r="R1511" s="15" t="s">
        <v>11</v>
      </c>
      <c r="S1511" s="48" t="s">
        <v>161</v>
      </c>
      <c r="T1511" s="53" t="s">
        <v>161</v>
      </c>
      <c r="U1511" s="12">
        <f t="shared" si="94"/>
        <v>30.1</v>
      </c>
      <c r="V1511" s="12">
        <f t="shared" si="95"/>
        <v>3.2</v>
      </c>
      <c r="W1511" s="12">
        <f t="shared" si="96"/>
        <v>2.9394531249999996</v>
      </c>
      <c r="X1511" s="12">
        <f t="shared" si="97"/>
        <v>9.7656249999999986E-2</v>
      </c>
      <c r="AA1511" s="12"/>
      <c r="AD1511" s="12" t="s">
        <v>309</v>
      </c>
      <c r="AE1511" s="12" t="s">
        <v>543</v>
      </c>
      <c r="AF1511" s="12" t="s">
        <v>544</v>
      </c>
      <c r="AG1511" s="12" t="s">
        <v>373</v>
      </c>
      <c r="AH1511" s="12" t="s">
        <v>374</v>
      </c>
      <c r="AI1511" s="12" t="s">
        <v>375</v>
      </c>
      <c r="AJ1511" s="12" t="s">
        <v>376</v>
      </c>
      <c r="AK1511" s="12" t="s">
        <v>368</v>
      </c>
      <c r="AL1511" s="12">
        <v>18</v>
      </c>
      <c r="AM1511" s="12" t="s">
        <v>377</v>
      </c>
      <c r="AN1511" s="12" t="s">
        <v>545</v>
      </c>
    </row>
    <row r="1512" spans="1:40" ht="15" customHeight="1" x14ac:dyDescent="0.25">
      <c r="A1512" s="34" t="s">
        <v>194</v>
      </c>
      <c r="B1512" s="30" t="s">
        <v>577</v>
      </c>
      <c r="C1512" s="30" t="s">
        <v>576</v>
      </c>
      <c r="D1512" s="30"/>
      <c r="E1512" s="12" t="s">
        <v>51</v>
      </c>
      <c r="F1512" s="26">
        <v>8</v>
      </c>
      <c r="G1512" s="17" t="s">
        <v>309</v>
      </c>
      <c r="H1512" s="9" t="s">
        <v>24</v>
      </c>
      <c r="I1512" s="15" t="s">
        <v>224</v>
      </c>
      <c r="J1512" s="18" t="s">
        <v>328</v>
      </c>
      <c r="K1512" s="15" t="s">
        <v>223</v>
      </c>
      <c r="L1512" s="4">
        <v>45.545433000000003</v>
      </c>
      <c r="M1512" s="12">
        <v>2.2820200000000002</v>
      </c>
      <c r="N1512" s="11">
        <v>41186</v>
      </c>
      <c r="O1512" s="37" t="s">
        <v>20</v>
      </c>
      <c r="P1512" s="29">
        <v>102</v>
      </c>
      <c r="Q1512" s="19">
        <v>13</v>
      </c>
      <c r="R1512" s="15" t="s">
        <v>11</v>
      </c>
      <c r="S1512" s="48" t="s">
        <v>161</v>
      </c>
      <c r="T1512" s="53" t="s">
        <v>161</v>
      </c>
      <c r="U1512" s="12">
        <f t="shared" si="94"/>
        <v>102</v>
      </c>
      <c r="V1512" s="12">
        <f t="shared" si="95"/>
        <v>13</v>
      </c>
      <c r="W1512" s="12">
        <f t="shared" si="96"/>
        <v>0.60355029585798814</v>
      </c>
      <c r="X1512" s="12">
        <f t="shared" si="97"/>
        <v>5.9171597633136093E-3</v>
      </c>
      <c r="AA1512" s="12"/>
      <c r="AD1512" s="12" t="s">
        <v>309</v>
      </c>
      <c r="AE1512" s="12" t="s">
        <v>543</v>
      </c>
      <c r="AF1512" s="12" t="s">
        <v>544</v>
      </c>
      <c r="AG1512" s="12" t="s">
        <v>373</v>
      </c>
      <c r="AH1512" s="12" t="s">
        <v>374</v>
      </c>
      <c r="AI1512" s="12" t="s">
        <v>375</v>
      </c>
      <c r="AJ1512" s="12" t="s">
        <v>376</v>
      </c>
      <c r="AK1512" s="12" t="s">
        <v>368</v>
      </c>
      <c r="AL1512" s="12">
        <v>18</v>
      </c>
      <c r="AM1512" s="12" t="s">
        <v>377</v>
      </c>
      <c r="AN1512" s="12" t="s">
        <v>545</v>
      </c>
    </row>
    <row r="1513" spans="1:40" ht="15" customHeight="1" x14ac:dyDescent="0.25">
      <c r="A1513" s="34" t="s">
        <v>194</v>
      </c>
      <c r="B1513" s="30" t="s">
        <v>577</v>
      </c>
      <c r="C1513" s="30" t="s">
        <v>576</v>
      </c>
      <c r="D1513" s="30"/>
      <c r="E1513" s="12" t="s">
        <v>51</v>
      </c>
      <c r="F1513" s="26">
        <v>8</v>
      </c>
      <c r="G1513" s="17" t="s">
        <v>309</v>
      </c>
      <c r="H1513" s="9" t="s">
        <v>24</v>
      </c>
      <c r="I1513" s="15" t="s">
        <v>224</v>
      </c>
      <c r="J1513" s="18" t="s">
        <v>328</v>
      </c>
      <c r="K1513" s="15" t="s">
        <v>223</v>
      </c>
      <c r="L1513" s="4">
        <v>45.545433000000003</v>
      </c>
      <c r="M1513" s="12">
        <v>2.2820200000000002</v>
      </c>
      <c r="N1513" s="11">
        <v>41186</v>
      </c>
      <c r="O1513" s="37" t="s">
        <v>18</v>
      </c>
      <c r="P1513" s="29">
        <v>103</v>
      </c>
      <c r="Q1513" s="19">
        <v>11</v>
      </c>
      <c r="R1513" s="15" t="s">
        <v>11</v>
      </c>
      <c r="S1513" s="48" t="s">
        <v>161</v>
      </c>
      <c r="T1513" s="53" t="s">
        <v>161</v>
      </c>
      <c r="U1513" s="12">
        <f t="shared" si="94"/>
        <v>103</v>
      </c>
      <c r="V1513" s="12">
        <f t="shared" si="95"/>
        <v>11</v>
      </c>
      <c r="W1513" s="12">
        <f t="shared" si="96"/>
        <v>0.85123966942148765</v>
      </c>
      <c r="X1513" s="12">
        <f t="shared" si="97"/>
        <v>8.2644628099173556E-3</v>
      </c>
      <c r="AA1513" s="12"/>
      <c r="AD1513" s="12" t="s">
        <v>309</v>
      </c>
      <c r="AE1513" s="12" t="s">
        <v>543</v>
      </c>
      <c r="AF1513" s="12" t="s">
        <v>544</v>
      </c>
      <c r="AG1513" s="12" t="s">
        <v>373</v>
      </c>
      <c r="AH1513" s="12" t="s">
        <v>374</v>
      </c>
      <c r="AI1513" s="12" t="s">
        <v>375</v>
      </c>
      <c r="AJ1513" s="12" t="s">
        <v>376</v>
      </c>
      <c r="AK1513" s="12" t="s">
        <v>368</v>
      </c>
      <c r="AL1513" s="12">
        <v>18</v>
      </c>
      <c r="AM1513" s="12" t="s">
        <v>377</v>
      </c>
      <c r="AN1513" s="12" t="s">
        <v>545</v>
      </c>
    </row>
    <row r="1514" spans="1:40" ht="15" customHeight="1" x14ac:dyDescent="0.25">
      <c r="A1514" s="34" t="s">
        <v>194</v>
      </c>
      <c r="B1514" s="30" t="s">
        <v>577</v>
      </c>
      <c r="C1514" s="30" t="s">
        <v>576</v>
      </c>
      <c r="D1514" s="30"/>
      <c r="E1514" s="12" t="s">
        <v>51</v>
      </c>
      <c r="F1514" s="26">
        <v>8</v>
      </c>
      <c r="G1514" s="17" t="s">
        <v>309</v>
      </c>
      <c r="H1514" s="9" t="s">
        <v>24</v>
      </c>
      <c r="I1514" s="15" t="s">
        <v>224</v>
      </c>
      <c r="J1514" s="18" t="s">
        <v>328</v>
      </c>
      <c r="K1514" s="15" t="s">
        <v>223</v>
      </c>
      <c r="L1514" s="4">
        <v>45.545433000000003</v>
      </c>
      <c r="M1514" s="12">
        <v>2.2820200000000002</v>
      </c>
      <c r="N1514" s="11">
        <v>41186</v>
      </c>
      <c r="O1514" s="37" t="s">
        <v>19</v>
      </c>
      <c r="P1514" s="29">
        <v>106</v>
      </c>
      <c r="Q1514" s="19">
        <v>11</v>
      </c>
      <c r="R1514" s="15" t="s">
        <v>11</v>
      </c>
      <c r="S1514" s="48" t="s">
        <v>161</v>
      </c>
      <c r="T1514" s="53" t="s">
        <v>161</v>
      </c>
      <c r="U1514" s="12">
        <f t="shared" si="94"/>
        <v>106</v>
      </c>
      <c r="V1514" s="12">
        <f t="shared" si="95"/>
        <v>11</v>
      </c>
      <c r="W1514" s="12">
        <f t="shared" si="96"/>
        <v>0.87603305785123964</v>
      </c>
      <c r="X1514" s="12">
        <f t="shared" si="97"/>
        <v>8.2644628099173556E-3</v>
      </c>
      <c r="AA1514" s="12"/>
      <c r="AD1514" s="12" t="s">
        <v>309</v>
      </c>
      <c r="AE1514" s="12" t="s">
        <v>543</v>
      </c>
      <c r="AF1514" s="12" t="s">
        <v>544</v>
      </c>
      <c r="AG1514" s="12" t="s">
        <v>373</v>
      </c>
      <c r="AH1514" s="12" t="s">
        <v>374</v>
      </c>
      <c r="AI1514" s="12" t="s">
        <v>375</v>
      </c>
      <c r="AJ1514" s="12" t="s">
        <v>376</v>
      </c>
      <c r="AK1514" s="12" t="s">
        <v>368</v>
      </c>
      <c r="AL1514" s="12">
        <v>18</v>
      </c>
      <c r="AM1514" s="12" t="s">
        <v>377</v>
      </c>
      <c r="AN1514" s="12" t="s">
        <v>545</v>
      </c>
    </row>
    <row r="1515" spans="1:40" ht="15" customHeight="1" x14ac:dyDescent="0.25">
      <c r="A1515" s="34" t="s">
        <v>194</v>
      </c>
      <c r="B1515" s="30" t="s">
        <v>577</v>
      </c>
      <c r="C1515" s="30" t="s">
        <v>576</v>
      </c>
      <c r="D1515" s="30"/>
      <c r="E1515" s="12" t="s">
        <v>51</v>
      </c>
      <c r="F1515" s="26">
        <v>8</v>
      </c>
      <c r="G1515" s="17" t="s">
        <v>309</v>
      </c>
      <c r="H1515" s="9" t="s">
        <v>24</v>
      </c>
      <c r="I1515" s="15" t="s">
        <v>224</v>
      </c>
      <c r="J1515" s="18" t="s">
        <v>328</v>
      </c>
      <c r="K1515" s="15" t="s">
        <v>223</v>
      </c>
      <c r="L1515" s="4">
        <v>45.545433000000003</v>
      </c>
      <c r="M1515" s="12">
        <v>2.2820200000000002</v>
      </c>
      <c r="N1515" s="11">
        <v>41186</v>
      </c>
      <c r="O1515" s="37" t="s">
        <v>13</v>
      </c>
      <c r="P1515" s="29">
        <v>220</v>
      </c>
      <c r="Q1515" s="19">
        <v>90</v>
      </c>
      <c r="R1515" s="15" t="s">
        <v>11</v>
      </c>
      <c r="S1515" s="48" t="s">
        <v>161</v>
      </c>
      <c r="T1515" s="53" t="s">
        <v>605</v>
      </c>
      <c r="U1515" s="12">
        <f t="shared" si="94"/>
        <v>220</v>
      </c>
      <c r="V1515" s="12">
        <f t="shared" si="95"/>
        <v>90</v>
      </c>
      <c r="W1515" s="12">
        <f t="shared" si="96"/>
        <v>2.7160493827160494E-2</v>
      </c>
      <c r="X1515" s="12">
        <f t="shared" si="97"/>
        <v>1.2345679012345679E-4</v>
      </c>
      <c r="AA1515" s="12"/>
      <c r="AD1515" s="12" t="s">
        <v>309</v>
      </c>
      <c r="AE1515" s="12" t="s">
        <v>543</v>
      </c>
      <c r="AF1515" s="12" t="s">
        <v>544</v>
      </c>
      <c r="AG1515" s="12" t="s">
        <v>373</v>
      </c>
      <c r="AH1515" s="12" t="s">
        <v>374</v>
      </c>
      <c r="AI1515" s="12" t="s">
        <v>375</v>
      </c>
      <c r="AJ1515" s="12" t="s">
        <v>376</v>
      </c>
      <c r="AK1515" s="12" t="s">
        <v>368</v>
      </c>
      <c r="AL1515" s="12">
        <v>18</v>
      </c>
      <c r="AM1515" s="12" t="s">
        <v>377</v>
      </c>
      <c r="AN1515" s="12" t="s">
        <v>545</v>
      </c>
    </row>
    <row r="1516" spans="1:40" ht="15" customHeight="1" x14ac:dyDescent="0.25">
      <c r="A1516" s="34" t="s">
        <v>194</v>
      </c>
      <c r="B1516" s="30" t="s">
        <v>577</v>
      </c>
      <c r="C1516" s="30" t="s">
        <v>576</v>
      </c>
      <c r="D1516" s="30"/>
      <c r="E1516" s="12" t="s">
        <v>51</v>
      </c>
      <c r="F1516" s="26">
        <v>8</v>
      </c>
      <c r="G1516" s="17" t="s">
        <v>309</v>
      </c>
      <c r="H1516" s="9" t="s">
        <v>24</v>
      </c>
      <c r="I1516" s="15" t="s">
        <v>224</v>
      </c>
      <c r="J1516" s="18" t="s">
        <v>328</v>
      </c>
      <c r="K1516" s="15" t="s">
        <v>223</v>
      </c>
      <c r="L1516" s="4">
        <v>45.545433000000003</v>
      </c>
      <c r="M1516" s="12">
        <v>2.2820200000000002</v>
      </c>
      <c r="N1516" s="11">
        <v>41186</v>
      </c>
      <c r="O1516" s="37" t="s">
        <v>14</v>
      </c>
      <c r="P1516" s="29">
        <v>230</v>
      </c>
      <c r="Q1516" s="19">
        <v>70</v>
      </c>
      <c r="R1516" s="15" t="s">
        <v>11</v>
      </c>
      <c r="S1516" s="48" t="s">
        <v>161</v>
      </c>
      <c r="T1516" s="53" t="s">
        <v>161</v>
      </c>
      <c r="U1516" s="12">
        <f t="shared" si="94"/>
        <v>230</v>
      </c>
      <c r="V1516" s="12">
        <f t="shared" si="95"/>
        <v>70</v>
      </c>
      <c r="W1516" s="12">
        <f t="shared" si="96"/>
        <v>4.6938775510204082E-2</v>
      </c>
      <c r="X1516" s="12">
        <f t="shared" si="97"/>
        <v>2.0408163265306123E-4</v>
      </c>
      <c r="AA1516" s="12"/>
      <c r="AD1516" s="12" t="s">
        <v>309</v>
      </c>
      <c r="AE1516" s="12" t="s">
        <v>543</v>
      </c>
      <c r="AF1516" s="12" t="s">
        <v>544</v>
      </c>
      <c r="AG1516" s="12" t="s">
        <v>373</v>
      </c>
      <c r="AH1516" s="12" t="s">
        <v>374</v>
      </c>
      <c r="AI1516" s="12" t="s">
        <v>375</v>
      </c>
      <c r="AJ1516" s="12" t="s">
        <v>376</v>
      </c>
      <c r="AK1516" s="12" t="s">
        <v>368</v>
      </c>
      <c r="AL1516" s="12">
        <v>18</v>
      </c>
      <c r="AM1516" s="12" t="s">
        <v>377</v>
      </c>
      <c r="AN1516" s="12" t="s">
        <v>545</v>
      </c>
    </row>
    <row r="1517" spans="1:40" ht="15" customHeight="1" x14ac:dyDescent="0.25">
      <c r="A1517" s="34" t="s">
        <v>194</v>
      </c>
      <c r="B1517" s="30" t="s">
        <v>577</v>
      </c>
      <c r="C1517" s="30" t="s">
        <v>576</v>
      </c>
      <c r="D1517" s="30"/>
      <c r="E1517" s="12" t="s">
        <v>51</v>
      </c>
      <c r="F1517" s="26">
        <v>8</v>
      </c>
      <c r="G1517" s="17" t="s">
        <v>309</v>
      </c>
      <c r="H1517" s="9" t="s">
        <v>24</v>
      </c>
      <c r="I1517" s="15" t="s">
        <v>224</v>
      </c>
      <c r="J1517" s="18" t="s">
        <v>328</v>
      </c>
      <c r="K1517" s="15" t="s">
        <v>223</v>
      </c>
      <c r="L1517" s="4">
        <v>45.545433000000003</v>
      </c>
      <c r="M1517" s="12">
        <v>2.2820200000000002</v>
      </c>
      <c r="N1517" s="11">
        <v>41186</v>
      </c>
      <c r="O1517" s="37" t="s">
        <v>16</v>
      </c>
      <c r="P1517" s="29">
        <v>299</v>
      </c>
      <c r="Q1517" s="19">
        <v>28</v>
      </c>
      <c r="R1517" s="15" t="s">
        <v>11</v>
      </c>
      <c r="S1517" s="48" t="s">
        <v>161</v>
      </c>
      <c r="T1517" s="53" t="s">
        <v>606</v>
      </c>
      <c r="U1517" s="12">
        <f t="shared" si="94"/>
        <v>299</v>
      </c>
      <c r="V1517" s="12">
        <f t="shared" si="95"/>
        <v>28</v>
      </c>
      <c r="W1517" s="12">
        <f t="shared" si="96"/>
        <v>0.38137755102040816</v>
      </c>
      <c r="X1517" s="12">
        <f t="shared" si="97"/>
        <v>1.2755102040816326E-3</v>
      </c>
      <c r="AA1517" s="12"/>
      <c r="AD1517" s="12" t="s">
        <v>309</v>
      </c>
      <c r="AE1517" s="12" t="s">
        <v>543</v>
      </c>
      <c r="AF1517" s="12" t="s">
        <v>544</v>
      </c>
      <c r="AG1517" s="12" t="s">
        <v>373</v>
      </c>
      <c r="AH1517" s="12" t="s">
        <v>374</v>
      </c>
      <c r="AI1517" s="12" t="s">
        <v>375</v>
      </c>
      <c r="AJ1517" s="12" t="s">
        <v>376</v>
      </c>
      <c r="AK1517" s="12" t="s">
        <v>368</v>
      </c>
      <c r="AL1517" s="12">
        <v>18</v>
      </c>
      <c r="AM1517" s="12" t="s">
        <v>377</v>
      </c>
      <c r="AN1517" s="12" t="s">
        <v>545</v>
      </c>
    </row>
    <row r="1518" spans="1:40" ht="15" customHeight="1" x14ac:dyDescent="0.25">
      <c r="A1518" s="34" t="s">
        <v>194</v>
      </c>
      <c r="B1518" s="30" t="s">
        <v>577</v>
      </c>
      <c r="C1518" s="30" t="s">
        <v>576</v>
      </c>
      <c r="D1518" s="30"/>
      <c r="E1518" s="12" t="s">
        <v>51</v>
      </c>
      <c r="F1518" s="26">
        <v>8</v>
      </c>
      <c r="G1518" s="17" t="s">
        <v>309</v>
      </c>
      <c r="H1518" s="9" t="s">
        <v>24</v>
      </c>
      <c r="I1518" s="15" t="s">
        <v>224</v>
      </c>
      <c r="J1518" s="18" t="s">
        <v>328</v>
      </c>
      <c r="K1518" s="15" t="s">
        <v>223</v>
      </c>
      <c r="L1518" s="4">
        <v>45.545433000000003</v>
      </c>
      <c r="M1518" s="12">
        <v>2.2820200000000002</v>
      </c>
      <c r="N1518" s="11">
        <v>41186</v>
      </c>
      <c r="O1518" s="37" t="s">
        <v>15</v>
      </c>
      <c r="P1518" s="29">
        <v>314</v>
      </c>
      <c r="Q1518" s="19">
        <v>33</v>
      </c>
      <c r="R1518" s="15" t="s">
        <v>11</v>
      </c>
      <c r="S1518" s="48" t="s">
        <v>161</v>
      </c>
      <c r="T1518" s="53" t="s">
        <v>161</v>
      </c>
      <c r="U1518" s="12">
        <f t="shared" si="94"/>
        <v>314</v>
      </c>
      <c r="V1518" s="12">
        <f t="shared" si="95"/>
        <v>33</v>
      </c>
      <c r="W1518" s="12">
        <f t="shared" si="96"/>
        <v>0.28833792470156105</v>
      </c>
      <c r="X1518" s="12">
        <f t="shared" si="97"/>
        <v>9.1827364554637281E-4</v>
      </c>
      <c r="AA1518" s="12"/>
      <c r="AD1518" s="12" t="s">
        <v>309</v>
      </c>
      <c r="AE1518" s="12" t="s">
        <v>543</v>
      </c>
      <c r="AF1518" s="12" t="s">
        <v>544</v>
      </c>
      <c r="AG1518" s="12" t="s">
        <v>373</v>
      </c>
      <c r="AH1518" s="12" t="s">
        <v>374</v>
      </c>
      <c r="AI1518" s="12" t="s">
        <v>375</v>
      </c>
      <c r="AJ1518" s="12" t="s">
        <v>376</v>
      </c>
      <c r="AK1518" s="12" t="s">
        <v>368</v>
      </c>
      <c r="AL1518" s="12">
        <v>18</v>
      </c>
      <c r="AM1518" s="12" t="s">
        <v>377</v>
      </c>
      <c r="AN1518" s="12" t="s">
        <v>545</v>
      </c>
    </row>
    <row r="1519" spans="1:40" ht="15" customHeight="1" x14ac:dyDescent="0.25">
      <c r="A1519" s="34" t="s">
        <v>194</v>
      </c>
      <c r="B1519" s="30" t="s">
        <v>577</v>
      </c>
      <c r="C1519" s="30" t="s">
        <v>576</v>
      </c>
      <c r="D1519" s="30"/>
      <c r="E1519" s="12" t="s">
        <v>51</v>
      </c>
      <c r="F1519" s="26">
        <v>8</v>
      </c>
      <c r="G1519" s="17" t="s">
        <v>309</v>
      </c>
      <c r="H1519" s="9" t="s">
        <v>24</v>
      </c>
      <c r="I1519" s="15" t="s">
        <v>224</v>
      </c>
      <c r="J1519" s="18" t="s">
        <v>328</v>
      </c>
      <c r="K1519" s="15" t="s">
        <v>223</v>
      </c>
      <c r="L1519" s="4">
        <v>45.545433000000003</v>
      </c>
      <c r="M1519" s="12">
        <v>2.2820200000000002</v>
      </c>
      <c r="N1519" s="11">
        <v>41186</v>
      </c>
      <c r="O1519" s="37" t="s">
        <v>17</v>
      </c>
      <c r="P1519" s="29">
        <v>363</v>
      </c>
      <c r="Q1519" s="19">
        <v>33</v>
      </c>
      <c r="R1519" s="15" t="s">
        <v>11</v>
      </c>
      <c r="S1519" s="48" t="s">
        <v>161</v>
      </c>
      <c r="T1519" s="53" t="s">
        <v>161</v>
      </c>
      <c r="U1519" s="12">
        <f t="shared" si="94"/>
        <v>363</v>
      </c>
      <c r="V1519" s="12">
        <f t="shared" si="95"/>
        <v>33</v>
      </c>
      <c r="W1519" s="12">
        <f t="shared" si="96"/>
        <v>0.33333333333333331</v>
      </c>
      <c r="X1519" s="12">
        <f t="shared" si="97"/>
        <v>9.1827364554637281E-4</v>
      </c>
      <c r="AA1519" s="12"/>
      <c r="AD1519" s="12" t="s">
        <v>309</v>
      </c>
      <c r="AE1519" s="12" t="s">
        <v>543</v>
      </c>
      <c r="AF1519" s="12" t="s">
        <v>544</v>
      </c>
      <c r="AG1519" s="12" t="s">
        <v>373</v>
      </c>
      <c r="AH1519" s="12" t="s">
        <v>374</v>
      </c>
      <c r="AI1519" s="12" t="s">
        <v>375</v>
      </c>
      <c r="AJ1519" s="12" t="s">
        <v>376</v>
      </c>
      <c r="AK1519" s="12" t="s">
        <v>368</v>
      </c>
      <c r="AL1519" s="12">
        <v>18</v>
      </c>
      <c r="AM1519" s="12" t="s">
        <v>377</v>
      </c>
      <c r="AN1519" s="12" t="s">
        <v>545</v>
      </c>
    </row>
    <row r="1520" spans="1:40" ht="15" customHeight="1" x14ac:dyDescent="0.25">
      <c r="A1520" s="34" t="s">
        <v>194</v>
      </c>
      <c r="B1520" s="30" t="s">
        <v>577</v>
      </c>
      <c r="C1520" s="30" t="s">
        <v>576</v>
      </c>
      <c r="D1520" s="30"/>
      <c r="E1520" s="12" t="s">
        <v>51</v>
      </c>
      <c r="F1520" s="26">
        <v>8</v>
      </c>
      <c r="G1520" s="17" t="s">
        <v>309</v>
      </c>
      <c r="H1520" s="9" t="s">
        <v>24</v>
      </c>
      <c r="I1520" s="15" t="s">
        <v>224</v>
      </c>
      <c r="J1520" s="18" t="s">
        <v>328</v>
      </c>
      <c r="K1520" s="15" t="s">
        <v>223</v>
      </c>
      <c r="L1520" s="4">
        <v>45.545433000000003</v>
      </c>
      <c r="M1520" s="12">
        <v>2.2820200000000002</v>
      </c>
      <c r="N1520" s="11">
        <v>41186</v>
      </c>
      <c r="O1520" s="37" t="s">
        <v>10</v>
      </c>
      <c r="P1520" s="29">
        <v>1190</v>
      </c>
      <c r="Q1520" s="19">
        <v>110</v>
      </c>
      <c r="R1520" s="15" t="s">
        <v>11</v>
      </c>
      <c r="S1520" s="48" t="s">
        <v>161</v>
      </c>
      <c r="T1520" s="53" t="s">
        <v>161</v>
      </c>
      <c r="U1520" s="12">
        <f t="shared" si="94"/>
        <v>1190</v>
      </c>
      <c r="V1520" s="12">
        <f t="shared" si="95"/>
        <v>110</v>
      </c>
      <c r="W1520" s="12">
        <f t="shared" si="96"/>
        <v>9.8347107438016529E-2</v>
      </c>
      <c r="X1520" s="12">
        <f t="shared" si="97"/>
        <v>8.264462809917356E-5</v>
      </c>
      <c r="AA1520" s="12"/>
      <c r="AD1520" s="12" t="s">
        <v>309</v>
      </c>
      <c r="AE1520" s="12" t="s">
        <v>543</v>
      </c>
      <c r="AF1520" s="12" t="s">
        <v>544</v>
      </c>
      <c r="AG1520" s="12" t="s">
        <v>373</v>
      </c>
      <c r="AH1520" s="12" t="s">
        <v>374</v>
      </c>
      <c r="AI1520" s="12" t="s">
        <v>375</v>
      </c>
      <c r="AJ1520" s="12" t="s">
        <v>376</v>
      </c>
      <c r="AK1520" s="12" t="s">
        <v>368</v>
      </c>
      <c r="AL1520" s="12">
        <v>18</v>
      </c>
      <c r="AM1520" s="12" t="s">
        <v>377</v>
      </c>
      <c r="AN1520" s="12" t="s">
        <v>545</v>
      </c>
    </row>
    <row r="1521" spans="1:40" ht="15" customHeight="1" x14ac:dyDescent="0.25">
      <c r="A1521" s="34" t="s">
        <v>195</v>
      </c>
      <c r="B1521" s="30" t="s">
        <v>577</v>
      </c>
      <c r="C1521" s="30" t="s">
        <v>576</v>
      </c>
      <c r="D1521" s="30"/>
      <c r="E1521" s="12" t="s">
        <v>51</v>
      </c>
      <c r="F1521" s="10">
        <v>15</v>
      </c>
      <c r="G1521" s="17" t="s">
        <v>310</v>
      </c>
      <c r="H1521" s="10" t="s">
        <v>35</v>
      </c>
      <c r="I1521" s="26" t="s">
        <v>132</v>
      </c>
      <c r="J1521" s="18" t="s">
        <v>328</v>
      </c>
      <c r="K1521" s="6" t="s">
        <v>101</v>
      </c>
      <c r="L1521" s="12">
        <v>45.382145000000001</v>
      </c>
      <c r="M1521" s="12">
        <v>2.1295809999999999</v>
      </c>
      <c r="N1521" s="11">
        <v>41186</v>
      </c>
      <c r="O1521" s="6" t="s">
        <v>12</v>
      </c>
      <c r="P1521" s="29">
        <v>3.03</v>
      </c>
      <c r="Q1521" s="12">
        <v>0.39</v>
      </c>
      <c r="R1521" s="15" t="s">
        <v>11</v>
      </c>
      <c r="S1521" s="48" t="s">
        <v>161</v>
      </c>
      <c r="T1521" s="53" t="s">
        <v>161</v>
      </c>
      <c r="U1521" s="12">
        <f t="shared" si="94"/>
        <v>3.03</v>
      </c>
      <c r="V1521" s="12">
        <f t="shared" si="95"/>
        <v>0.39</v>
      </c>
      <c r="W1521" s="12">
        <f t="shared" si="96"/>
        <v>19.92110453648915</v>
      </c>
      <c r="X1521" s="12">
        <f t="shared" si="97"/>
        <v>6.5746219592373434</v>
      </c>
      <c r="AA1521" s="12"/>
      <c r="AD1521" s="12" t="s">
        <v>310</v>
      </c>
      <c r="AE1521" s="12" t="s">
        <v>482</v>
      </c>
      <c r="AF1521" s="12" t="s">
        <v>483</v>
      </c>
      <c r="AG1521" s="12" t="s">
        <v>373</v>
      </c>
      <c r="AH1521" s="12" t="s">
        <v>374</v>
      </c>
      <c r="AI1521" s="12" t="s">
        <v>375</v>
      </c>
      <c r="AJ1521" s="12" t="s">
        <v>376</v>
      </c>
      <c r="AK1521" s="12" t="s">
        <v>368</v>
      </c>
      <c r="AL1521" s="12">
        <v>17</v>
      </c>
      <c r="AM1521" s="12" t="s">
        <v>377</v>
      </c>
      <c r="AN1521" s="12" t="s">
        <v>484</v>
      </c>
    </row>
    <row r="1522" spans="1:40" ht="15" customHeight="1" x14ac:dyDescent="0.25">
      <c r="A1522" s="34" t="s">
        <v>195</v>
      </c>
      <c r="B1522" s="30" t="s">
        <v>577</v>
      </c>
      <c r="C1522" s="30" t="s">
        <v>576</v>
      </c>
      <c r="D1522" s="30"/>
      <c r="E1522" s="12" t="s">
        <v>51</v>
      </c>
      <c r="F1522" s="10">
        <v>15</v>
      </c>
      <c r="G1522" s="17" t="s">
        <v>310</v>
      </c>
      <c r="H1522" s="10" t="s">
        <v>35</v>
      </c>
      <c r="I1522" s="26" t="s">
        <v>132</v>
      </c>
      <c r="J1522" s="18" t="s">
        <v>328</v>
      </c>
      <c r="K1522" s="6" t="s">
        <v>101</v>
      </c>
      <c r="L1522" s="12">
        <v>45.382145000000001</v>
      </c>
      <c r="M1522" s="12">
        <v>2.1295809999999999</v>
      </c>
      <c r="N1522" s="11">
        <v>41186</v>
      </c>
      <c r="O1522" s="6" t="s">
        <v>22</v>
      </c>
      <c r="P1522" s="29">
        <v>6</v>
      </c>
      <c r="Q1522" s="54" t="s">
        <v>161</v>
      </c>
      <c r="R1522" s="15" t="s">
        <v>11</v>
      </c>
      <c r="S1522" s="16" t="s">
        <v>601</v>
      </c>
      <c r="T1522" s="53" t="s">
        <v>161</v>
      </c>
      <c r="U1522" s="12">
        <f t="shared" si="94"/>
        <v>6</v>
      </c>
      <c r="V1522" s="12">
        <f t="shared" si="95"/>
        <v>3</v>
      </c>
      <c r="W1522" s="12">
        <f t="shared" si="96"/>
        <v>0.66666666666666663</v>
      </c>
      <c r="X1522" s="12">
        <f t="shared" si="97"/>
        <v>0.1111111111111111</v>
      </c>
      <c r="AA1522" s="12"/>
      <c r="AD1522" s="12" t="s">
        <v>310</v>
      </c>
      <c r="AE1522" s="12" t="s">
        <v>482</v>
      </c>
      <c r="AF1522" s="12" t="s">
        <v>483</v>
      </c>
      <c r="AG1522" s="12" t="s">
        <v>373</v>
      </c>
      <c r="AH1522" s="12" t="s">
        <v>374</v>
      </c>
      <c r="AI1522" s="12" t="s">
        <v>375</v>
      </c>
      <c r="AJ1522" s="12" t="s">
        <v>376</v>
      </c>
      <c r="AK1522" s="12" t="s">
        <v>368</v>
      </c>
      <c r="AL1522" s="12">
        <v>17</v>
      </c>
      <c r="AM1522" s="12" t="s">
        <v>377</v>
      </c>
      <c r="AN1522" s="12" t="s">
        <v>484</v>
      </c>
    </row>
    <row r="1523" spans="1:40" ht="15" customHeight="1" x14ac:dyDescent="0.25">
      <c r="A1523" s="34" t="s">
        <v>195</v>
      </c>
      <c r="B1523" s="30" t="s">
        <v>577</v>
      </c>
      <c r="C1523" s="30" t="s">
        <v>576</v>
      </c>
      <c r="D1523" s="30"/>
      <c r="E1523" s="12" t="s">
        <v>51</v>
      </c>
      <c r="F1523" s="10">
        <v>15</v>
      </c>
      <c r="G1523" s="17" t="s">
        <v>310</v>
      </c>
      <c r="H1523" s="10" t="s">
        <v>35</v>
      </c>
      <c r="I1523" s="26" t="s">
        <v>132</v>
      </c>
      <c r="J1523" s="18" t="s">
        <v>328</v>
      </c>
      <c r="K1523" s="6" t="s">
        <v>101</v>
      </c>
      <c r="L1523" s="12">
        <v>45.382145000000001</v>
      </c>
      <c r="M1523" s="12">
        <v>2.1295809999999999</v>
      </c>
      <c r="N1523" s="11">
        <v>41186</v>
      </c>
      <c r="O1523" s="6" t="s">
        <v>21</v>
      </c>
      <c r="P1523" s="29">
        <v>16.8</v>
      </c>
      <c r="Q1523" s="12">
        <v>1.4</v>
      </c>
      <c r="R1523" s="15" t="s">
        <v>11</v>
      </c>
      <c r="S1523" s="48" t="s">
        <v>161</v>
      </c>
      <c r="T1523" s="53" t="s">
        <v>161</v>
      </c>
      <c r="U1523" s="12">
        <f t="shared" si="94"/>
        <v>16.8</v>
      </c>
      <c r="V1523" s="12">
        <f t="shared" si="95"/>
        <v>1.4</v>
      </c>
      <c r="W1523" s="12">
        <f t="shared" si="96"/>
        <v>8.571428571428573</v>
      </c>
      <c r="X1523" s="12">
        <f t="shared" si="97"/>
        <v>0.51020408163265318</v>
      </c>
      <c r="AA1523" s="12"/>
      <c r="AD1523" s="12" t="s">
        <v>310</v>
      </c>
      <c r="AE1523" s="12" t="s">
        <v>482</v>
      </c>
      <c r="AF1523" s="12" t="s">
        <v>483</v>
      </c>
      <c r="AG1523" s="12" t="s">
        <v>373</v>
      </c>
      <c r="AH1523" s="12" t="s">
        <v>374</v>
      </c>
      <c r="AI1523" s="12" t="s">
        <v>375</v>
      </c>
      <c r="AJ1523" s="12" t="s">
        <v>376</v>
      </c>
      <c r="AK1523" s="12" t="s">
        <v>368</v>
      </c>
      <c r="AL1523" s="12">
        <v>17</v>
      </c>
      <c r="AM1523" s="12" t="s">
        <v>377</v>
      </c>
      <c r="AN1523" s="12" t="s">
        <v>484</v>
      </c>
    </row>
    <row r="1524" spans="1:40" ht="15" customHeight="1" x14ac:dyDescent="0.25">
      <c r="A1524" s="34" t="s">
        <v>195</v>
      </c>
      <c r="B1524" s="30" t="s">
        <v>577</v>
      </c>
      <c r="C1524" s="30" t="s">
        <v>576</v>
      </c>
      <c r="D1524" s="30"/>
      <c r="E1524" s="12" t="s">
        <v>51</v>
      </c>
      <c r="F1524" s="10">
        <v>15</v>
      </c>
      <c r="G1524" s="17" t="s">
        <v>310</v>
      </c>
      <c r="H1524" s="10" t="s">
        <v>35</v>
      </c>
      <c r="I1524" s="26" t="s">
        <v>132</v>
      </c>
      <c r="J1524" s="18" t="s">
        <v>328</v>
      </c>
      <c r="K1524" s="6" t="s">
        <v>101</v>
      </c>
      <c r="L1524" s="12">
        <v>45.382145000000001</v>
      </c>
      <c r="M1524" s="12">
        <v>2.1295809999999999</v>
      </c>
      <c r="N1524" s="11">
        <v>41186</v>
      </c>
      <c r="O1524" s="6" t="s">
        <v>13</v>
      </c>
      <c r="P1524" s="29">
        <v>42</v>
      </c>
      <c r="Q1524" s="12">
        <v>18</v>
      </c>
      <c r="R1524" s="15" t="s">
        <v>11</v>
      </c>
      <c r="S1524" s="48" t="s">
        <v>161</v>
      </c>
      <c r="T1524" s="53" t="s">
        <v>605</v>
      </c>
      <c r="U1524" s="12">
        <f t="shared" si="94"/>
        <v>42</v>
      </c>
      <c r="V1524" s="12">
        <f t="shared" si="95"/>
        <v>18</v>
      </c>
      <c r="W1524" s="12">
        <f t="shared" si="96"/>
        <v>0.12962962962962962</v>
      </c>
      <c r="X1524" s="12">
        <f t="shared" si="97"/>
        <v>3.0864197530864196E-3</v>
      </c>
      <c r="AA1524" s="12"/>
      <c r="AD1524" s="12" t="s">
        <v>310</v>
      </c>
      <c r="AE1524" s="12" t="s">
        <v>482</v>
      </c>
      <c r="AF1524" s="12" t="s">
        <v>483</v>
      </c>
      <c r="AG1524" s="12" t="s">
        <v>373</v>
      </c>
      <c r="AH1524" s="12" t="s">
        <v>374</v>
      </c>
      <c r="AI1524" s="12" t="s">
        <v>375</v>
      </c>
      <c r="AJ1524" s="12" t="s">
        <v>376</v>
      </c>
      <c r="AK1524" s="12" t="s">
        <v>368</v>
      </c>
      <c r="AL1524" s="12">
        <v>17</v>
      </c>
      <c r="AM1524" s="12" t="s">
        <v>377</v>
      </c>
      <c r="AN1524" s="12" t="s">
        <v>484</v>
      </c>
    </row>
    <row r="1525" spans="1:40" ht="15" customHeight="1" x14ac:dyDescent="0.25">
      <c r="A1525" s="34" t="s">
        <v>195</v>
      </c>
      <c r="B1525" s="30" t="s">
        <v>577</v>
      </c>
      <c r="C1525" s="30" t="s">
        <v>576</v>
      </c>
      <c r="D1525" s="30"/>
      <c r="E1525" s="12" t="s">
        <v>51</v>
      </c>
      <c r="F1525" s="10">
        <v>15</v>
      </c>
      <c r="G1525" s="17" t="s">
        <v>310</v>
      </c>
      <c r="H1525" s="10" t="s">
        <v>35</v>
      </c>
      <c r="I1525" s="26" t="s">
        <v>132</v>
      </c>
      <c r="J1525" s="18" t="s">
        <v>328</v>
      </c>
      <c r="K1525" s="6" t="s">
        <v>101</v>
      </c>
      <c r="L1525" s="12">
        <v>45.382145000000001</v>
      </c>
      <c r="M1525" s="12">
        <v>2.1295809999999999</v>
      </c>
      <c r="N1525" s="11">
        <v>41186</v>
      </c>
      <c r="O1525" s="6" t="s">
        <v>20</v>
      </c>
      <c r="P1525" s="29">
        <v>49</v>
      </c>
      <c r="Q1525" s="12">
        <v>6</v>
      </c>
      <c r="R1525" s="15" t="s">
        <v>11</v>
      </c>
      <c r="S1525" s="48" t="s">
        <v>161</v>
      </c>
      <c r="T1525" s="53" t="s">
        <v>161</v>
      </c>
      <c r="U1525" s="12">
        <f t="shared" si="94"/>
        <v>49</v>
      </c>
      <c r="V1525" s="12">
        <f t="shared" si="95"/>
        <v>6</v>
      </c>
      <c r="W1525" s="12">
        <f t="shared" si="96"/>
        <v>1.3611111111111112</v>
      </c>
      <c r="X1525" s="12">
        <f t="shared" si="97"/>
        <v>2.7777777777777776E-2</v>
      </c>
      <c r="AA1525" s="12"/>
      <c r="AD1525" s="12" t="s">
        <v>310</v>
      </c>
      <c r="AE1525" s="12" t="s">
        <v>482</v>
      </c>
      <c r="AF1525" s="12" t="s">
        <v>483</v>
      </c>
      <c r="AG1525" s="12" t="s">
        <v>373</v>
      </c>
      <c r="AH1525" s="12" t="s">
        <v>374</v>
      </c>
      <c r="AI1525" s="12" t="s">
        <v>375</v>
      </c>
      <c r="AJ1525" s="12" t="s">
        <v>376</v>
      </c>
      <c r="AK1525" s="12" t="s">
        <v>368</v>
      </c>
      <c r="AL1525" s="12">
        <v>17</v>
      </c>
      <c r="AM1525" s="12" t="s">
        <v>377</v>
      </c>
      <c r="AN1525" s="12" t="s">
        <v>484</v>
      </c>
    </row>
    <row r="1526" spans="1:40" ht="15" customHeight="1" x14ac:dyDescent="0.25">
      <c r="A1526" s="34" t="s">
        <v>195</v>
      </c>
      <c r="B1526" s="30" t="s">
        <v>577</v>
      </c>
      <c r="C1526" s="30" t="s">
        <v>576</v>
      </c>
      <c r="D1526" s="30"/>
      <c r="E1526" s="12" t="s">
        <v>51</v>
      </c>
      <c r="F1526" s="10">
        <v>15</v>
      </c>
      <c r="G1526" s="17" t="s">
        <v>310</v>
      </c>
      <c r="H1526" s="10" t="s">
        <v>35</v>
      </c>
      <c r="I1526" s="26" t="s">
        <v>132</v>
      </c>
      <c r="J1526" s="18" t="s">
        <v>328</v>
      </c>
      <c r="K1526" s="6" t="s">
        <v>101</v>
      </c>
      <c r="L1526" s="12">
        <v>45.382145000000001</v>
      </c>
      <c r="M1526" s="12">
        <v>2.1295809999999999</v>
      </c>
      <c r="N1526" s="11">
        <v>41186</v>
      </c>
      <c r="O1526" s="6" t="s">
        <v>18</v>
      </c>
      <c r="P1526" s="29">
        <v>57.3</v>
      </c>
      <c r="Q1526" s="12">
        <v>4.9000000000000004</v>
      </c>
      <c r="R1526" s="15" t="s">
        <v>11</v>
      </c>
      <c r="S1526" s="48" t="s">
        <v>161</v>
      </c>
      <c r="T1526" s="53" t="s">
        <v>161</v>
      </c>
      <c r="U1526" s="12">
        <f t="shared" si="94"/>
        <v>57.3</v>
      </c>
      <c r="V1526" s="12">
        <f t="shared" si="95"/>
        <v>4.9000000000000004</v>
      </c>
      <c r="W1526" s="12">
        <f t="shared" si="96"/>
        <v>2.3865056226572254</v>
      </c>
      <c r="X1526" s="12">
        <f t="shared" si="97"/>
        <v>4.1649312786339016E-2</v>
      </c>
      <c r="AA1526" s="12"/>
      <c r="AD1526" s="12" t="s">
        <v>310</v>
      </c>
      <c r="AE1526" s="12" t="s">
        <v>482</v>
      </c>
      <c r="AF1526" s="12" t="s">
        <v>483</v>
      </c>
      <c r="AG1526" s="12" t="s">
        <v>373</v>
      </c>
      <c r="AH1526" s="12" t="s">
        <v>374</v>
      </c>
      <c r="AI1526" s="12" t="s">
        <v>375</v>
      </c>
      <c r="AJ1526" s="12" t="s">
        <v>376</v>
      </c>
      <c r="AK1526" s="12" t="s">
        <v>368</v>
      </c>
      <c r="AL1526" s="12">
        <v>17</v>
      </c>
      <c r="AM1526" s="12" t="s">
        <v>377</v>
      </c>
      <c r="AN1526" s="12" t="s">
        <v>484</v>
      </c>
    </row>
    <row r="1527" spans="1:40" ht="15" customHeight="1" x14ac:dyDescent="0.25">
      <c r="A1527" s="34" t="s">
        <v>195</v>
      </c>
      <c r="B1527" s="30" t="s">
        <v>577</v>
      </c>
      <c r="C1527" s="30" t="s">
        <v>576</v>
      </c>
      <c r="D1527" s="30"/>
      <c r="E1527" s="12" t="s">
        <v>51</v>
      </c>
      <c r="F1527" s="10">
        <v>15</v>
      </c>
      <c r="G1527" s="17" t="s">
        <v>310</v>
      </c>
      <c r="H1527" s="10" t="s">
        <v>35</v>
      </c>
      <c r="I1527" s="26" t="s">
        <v>132</v>
      </c>
      <c r="J1527" s="18" t="s">
        <v>328</v>
      </c>
      <c r="K1527" s="6" t="s">
        <v>101</v>
      </c>
      <c r="L1527" s="12">
        <v>45.382145000000001</v>
      </c>
      <c r="M1527" s="12">
        <v>2.1295809999999999</v>
      </c>
      <c r="N1527" s="11">
        <v>41186</v>
      </c>
      <c r="O1527" s="6" t="s">
        <v>19</v>
      </c>
      <c r="P1527" s="29">
        <v>59.2</v>
      </c>
      <c r="Q1527" s="12">
        <v>4.4000000000000004</v>
      </c>
      <c r="R1527" s="15" t="s">
        <v>11</v>
      </c>
      <c r="S1527" s="48" t="s">
        <v>161</v>
      </c>
      <c r="T1527" s="53" t="s">
        <v>161</v>
      </c>
      <c r="U1527" s="12">
        <f t="shared" si="94"/>
        <v>59.2</v>
      </c>
      <c r="V1527" s="12">
        <f t="shared" si="95"/>
        <v>4.4000000000000004</v>
      </c>
      <c r="W1527" s="12">
        <f t="shared" si="96"/>
        <v>3.0578512396694211</v>
      </c>
      <c r="X1527" s="12">
        <f t="shared" si="97"/>
        <v>5.1652892561983466E-2</v>
      </c>
      <c r="AA1527" s="12"/>
      <c r="AD1527" s="12" t="s">
        <v>310</v>
      </c>
      <c r="AE1527" s="12" t="s">
        <v>482</v>
      </c>
      <c r="AF1527" s="12" t="s">
        <v>483</v>
      </c>
      <c r="AG1527" s="12" t="s">
        <v>373</v>
      </c>
      <c r="AH1527" s="12" t="s">
        <v>374</v>
      </c>
      <c r="AI1527" s="12" t="s">
        <v>375</v>
      </c>
      <c r="AJ1527" s="12" t="s">
        <v>376</v>
      </c>
      <c r="AK1527" s="12" t="s">
        <v>368</v>
      </c>
      <c r="AL1527" s="12">
        <v>17</v>
      </c>
      <c r="AM1527" s="12" t="s">
        <v>377</v>
      </c>
      <c r="AN1527" s="12" t="s">
        <v>484</v>
      </c>
    </row>
    <row r="1528" spans="1:40" ht="15" customHeight="1" x14ac:dyDescent="0.25">
      <c r="A1528" s="34" t="s">
        <v>195</v>
      </c>
      <c r="B1528" s="30" t="s">
        <v>577</v>
      </c>
      <c r="C1528" s="30" t="s">
        <v>576</v>
      </c>
      <c r="D1528" s="30"/>
      <c r="E1528" s="12" t="s">
        <v>51</v>
      </c>
      <c r="F1528" s="10">
        <v>15</v>
      </c>
      <c r="G1528" s="17" t="s">
        <v>310</v>
      </c>
      <c r="H1528" s="10" t="s">
        <v>35</v>
      </c>
      <c r="I1528" s="26" t="s">
        <v>132</v>
      </c>
      <c r="J1528" s="18" t="s">
        <v>328</v>
      </c>
      <c r="K1528" s="6" t="s">
        <v>101</v>
      </c>
      <c r="L1528" s="12">
        <v>45.382145000000001</v>
      </c>
      <c r="M1528" s="12">
        <v>2.1295809999999999</v>
      </c>
      <c r="N1528" s="11">
        <v>41186</v>
      </c>
      <c r="O1528" s="6" t="s">
        <v>17</v>
      </c>
      <c r="P1528" s="29">
        <v>61</v>
      </c>
      <c r="Q1528" s="12">
        <v>7</v>
      </c>
      <c r="R1528" s="15" t="s">
        <v>11</v>
      </c>
      <c r="S1528" s="48" t="s">
        <v>161</v>
      </c>
      <c r="T1528" s="53" t="s">
        <v>161</v>
      </c>
      <c r="U1528" s="12">
        <f t="shared" si="94"/>
        <v>61</v>
      </c>
      <c r="V1528" s="12">
        <f t="shared" si="95"/>
        <v>7</v>
      </c>
      <c r="W1528" s="12">
        <f t="shared" si="96"/>
        <v>1.2448979591836735</v>
      </c>
      <c r="X1528" s="12">
        <f t="shared" si="97"/>
        <v>2.0408163265306121E-2</v>
      </c>
      <c r="AA1528" s="12"/>
      <c r="AD1528" s="12" t="s">
        <v>310</v>
      </c>
      <c r="AE1528" s="12" t="s">
        <v>482</v>
      </c>
      <c r="AF1528" s="12" t="s">
        <v>483</v>
      </c>
      <c r="AG1528" s="12" t="s">
        <v>373</v>
      </c>
      <c r="AH1528" s="12" t="s">
        <v>374</v>
      </c>
      <c r="AI1528" s="12" t="s">
        <v>375</v>
      </c>
      <c r="AJ1528" s="12" t="s">
        <v>376</v>
      </c>
      <c r="AK1528" s="12" t="s">
        <v>368</v>
      </c>
      <c r="AL1528" s="12">
        <v>17</v>
      </c>
      <c r="AM1528" s="12" t="s">
        <v>377</v>
      </c>
      <c r="AN1528" s="12" t="s">
        <v>484</v>
      </c>
    </row>
    <row r="1529" spans="1:40" ht="15" customHeight="1" x14ac:dyDescent="0.25">
      <c r="A1529" s="34" t="s">
        <v>195</v>
      </c>
      <c r="B1529" s="30" t="s">
        <v>577</v>
      </c>
      <c r="C1529" s="30" t="s">
        <v>576</v>
      </c>
      <c r="D1529" s="30"/>
      <c r="E1529" s="12" t="s">
        <v>51</v>
      </c>
      <c r="F1529" s="10">
        <v>15</v>
      </c>
      <c r="G1529" s="17" t="s">
        <v>310</v>
      </c>
      <c r="H1529" s="10" t="s">
        <v>35</v>
      </c>
      <c r="I1529" s="26" t="s">
        <v>132</v>
      </c>
      <c r="J1529" s="18" t="s">
        <v>328</v>
      </c>
      <c r="K1529" s="6" t="s">
        <v>101</v>
      </c>
      <c r="L1529" s="12">
        <v>45.382145000000001</v>
      </c>
      <c r="M1529" s="12">
        <v>2.1295809999999999</v>
      </c>
      <c r="N1529" s="11">
        <v>41186</v>
      </c>
      <c r="O1529" s="6" t="s">
        <v>16</v>
      </c>
      <c r="P1529" s="29">
        <v>72</v>
      </c>
      <c r="Q1529" s="12">
        <v>7</v>
      </c>
      <c r="R1529" s="15" t="s">
        <v>11</v>
      </c>
      <c r="S1529" s="48" t="s">
        <v>161</v>
      </c>
      <c r="T1529" s="53" t="s">
        <v>606</v>
      </c>
      <c r="U1529" s="12">
        <f t="shared" si="94"/>
        <v>72</v>
      </c>
      <c r="V1529" s="12">
        <f t="shared" si="95"/>
        <v>7</v>
      </c>
      <c r="W1529" s="12">
        <f t="shared" si="96"/>
        <v>1.4693877551020409</v>
      </c>
      <c r="X1529" s="12">
        <f t="shared" si="97"/>
        <v>2.0408163265306121E-2</v>
      </c>
      <c r="AA1529" s="12"/>
      <c r="AD1529" s="12" t="s">
        <v>310</v>
      </c>
      <c r="AE1529" s="12" t="s">
        <v>482</v>
      </c>
      <c r="AF1529" s="12" t="s">
        <v>483</v>
      </c>
      <c r="AG1529" s="12" t="s">
        <v>373</v>
      </c>
      <c r="AH1529" s="12" t="s">
        <v>374</v>
      </c>
      <c r="AI1529" s="12" t="s">
        <v>375</v>
      </c>
      <c r="AJ1529" s="12" t="s">
        <v>376</v>
      </c>
      <c r="AK1529" s="12" t="s">
        <v>368</v>
      </c>
      <c r="AL1529" s="12">
        <v>17</v>
      </c>
      <c r="AM1529" s="12" t="s">
        <v>377</v>
      </c>
      <c r="AN1529" s="12" t="s">
        <v>484</v>
      </c>
    </row>
    <row r="1530" spans="1:40" ht="15" customHeight="1" x14ac:dyDescent="0.25">
      <c r="A1530" s="34" t="s">
        <v>195</v>
      </c>
      <c r="B1530" s="30" t="s">
        <v>577</v>
      </c>
      <c r="C1530" s="30" t="s">
        <v>576</v>
      </c>
      <c r="D1530" s="30"/>
      <c r="E1530" s="12" t="s">
        <v>51</v>
      </c>
      <c r="F1530" s="10">
        <v>15</v>
      </c>
      <c r="G1530" s="17" t="s">
        <v>310</v>
      </c>
      <c r="H1530" s="10" t="s">
        <v>35</v>
      </c>
      <c r="I1530" s="26" t="s">
        <v>132</v>
      </c>
      <c r="J1530" s="18" t="s">
        <v>328</v>
      </c>
      <c r="K1530" s="6" t="s">
        <v>101</v>
      </c>
      <c r="L1530" s="12">
        <v>45.382145000000001</v>
      </c>
      <c r="M1530" s="12">
        <v>2.1295809999999999</v>
      </c>
      <c r="N1530" s="11">
        <v>41186</v>
      </c>
      <c r="O1530" s="6" t="s">
        <v>14</v>
      </c>
      <c r="P1530" s="29">
        <v>80</v>
      </c>
      <c r="Q1530" s="54" t="s">
        <v>161</v>
      </c>
      <c r="R1530" s="15" t="s">
        <v>11</v>
      </c>
      <c r="S1530" s="16" t="s">
        <v>601</v>
      </c>
      <c r="T1530" s="53" t="s">
        <v>161</v>
      </c>
      <c r="U1530" s="12">
        <f t="shared" si="94"/>
        <v>80</v>
      </c>
      <c r="V1530" s="12">
        <f t="shared" si="95"/>
        <v>40</v>
      </c>
      <c r="W1530" s="12">
        <f t="shared" si="96"/>
        <v>0.05</v>
      </c>
      <c r="X1530" s="12">
        <f t="shared" si="97"/>
        <v>6.2500000000000001E-4</v>
      </c>
      <c r="AA1530" s="12"/>
      <c r="AD1530" s="12" t="s">
        <v>310</v>
      </c>
      <c r="AE1530" s="12" t="s">
        <v>482</v>
      </c>
      <c r="AF1530" s="12" t="s">
        <v>483</v>
      </c>
      <c r="AG1530" s="12" t="s">
        <v>373</v>
      </c>
      <c r="AH1530" s="12" t="s">
        <v>374</v>
      </c>
      <c r="AI1530" s="12" t="s">
        <v>375</v>
      </c>
      <c r="AJ1530" s="12" t="s">
        <v>376</v>
      </c>
      <c r="AK1530" s="12" t="s">
        <v>368</v>
      </c>
      <c r="AL1530" s="12">
        <v>17</v>
      </c>
      <c r="AM1530" s="12" t="s">
        <v>377</v>
      </c>
      <c r="AN1530" s="12" t="s">
        <v>484</v>
      </c>
    </row>
    <row r="1531" spans="1:40" ht="15" customHeight="1" x14ac:dyDescent="0.25">
      <c r="A1531" s="34" t="s">
        <v>195</v>
      </c>
      <c r="B1531" s="30" t="s">
        <v>577</v>
      </c>
      <c r="C1531" s="30" t="s">
        <v>576</v>
      </c>
      <c r="D1531" s="30"/>
      <c r="E1531" s="12" t="s">
        <v>51</v>
      </c>
      <c r="F1531" s="10">
        <v>15</v>
      </c>
      <c r="G1531" s="17" t="s">
        <v>310</v>
      </c>
      <c r="H1531" s="10" t="s">
        <v>35</v>
      </c>
      <c r="I1531" s="26" t="s">
        <v>132</v>
      </c>
      <c r="J1531" s="18" t="s">
        <v>328</v>
      </c>
      <c r="K1531" s="6" t="s">
        <v>101</v>
      </c>
      <c r="L1531" s="12">
        <v>45.382145000000001</v>
      </c>
      <c r="M1531" s="12">
        <v>2.1295809999999999</v>
      </c>
      <c r="N1531" s="11">
        <v>41186</v>
      </c>
      <c r="O1531" s="6" t="s">
        <v>15</v>
      </c>
      <c r="P1531" s="29">
        <v>83</v>
      </c>
      <c r="Q1531" s="12">
        <v>7</v>
      </c>
      <c r="R1531" s="15" t="s">
        <v>11</v>
      </c>
      <c r="S1531" s="48" t="s">
        <v>161</v>
      </c>
      <c r="T1531" s="53" t="s">
        <v>161</v>
      </c>
      <c r="U1531" s="12">
        <f t="shared" si="94"/>
        <v>83</v>
      </c>
      <c r="V1531" s="12">
        <f t="shared" si="95"/>
        <v>7</v>
      </c>
      <c r="W1531" s="12">
        <f t="shared" si="96"/>
        <v>1.6938775510204083</v>
      </c>
      <c r="X1531" s="12">
        <f t="shared" si="97"/>
        <v>2.0408163265306121E-2</v>
      </c>
      <c r="AA1531" s="12"/>
      <c r="AD1531" s="12" t="s">
        <v>310</v>
      </c>
      <c r="AE1531" s="12" t="s">
        <v>482</v>
      </c>
      <c r="AF1531" s="12" t="s">
        <v>483</v>
      </c>
      <c r="AG1531" s="12" t="s">
        <v>373</v>
      </c>
      <c r="AH1531" s="12" t="s">
        <v>374</v>
      </c>
      <c r="AI1531" s="12" t="s">
        <v>375</v>
      </c>
      <c r="AJ1531" s="12" t="s">
        <v>376</v>
      </c>
      <c r="AK1531" s="12" t="s">
        <v>368</v>
      </c>
      <c r="AL1531" s="12">
        <v>17</v>
      </c>
      <c r="AM1531" s="12" t="s">
        <v>377</v>
      </c>
      <c r="AN1531" s="12" t="s">
        <v>484</v>
      </c>
    </row>
    <row r="1532" spans="1:40" ht="15" customHeight="1" x14ac:dyDescent="0.25">
      <c r="A1532" s="34" t="s">
        <v>195</v>
      </c>
      <c r="B1532" s="30" t="s">
        <v>577</v>
      </c>
      <c r="C1532" s="30" t="s">
        <v>576</v>
      </c>
      <c r="D1532" s="30"/>
      <c r="E1532" s="12" t="s">
        <v>51</v>
      </c>
      <c r="F1532" s="10">
        <v>15</v>
      </c>
      <c r="G1532" s="17" t="s">
        <v>310</v>
      </c>
      <c r="H1532" s="10" t="s">
        <v>35</v>
      </c>
      <c r="I1532" s="26" t="s">
        <v>132</v>
      </c>
      <c r="J1532" s="18" t="s">
        <v>328</v>
      </c>
      <c r="K1532" s="6" t="s">
        <v>101</v>
      </c>
      <c r="L1532" s="12">
        <v>45.382145000000001</v>
      </c>
      <c r="M1532" s="12">
        <v>2.1295809999999999</v>
      </c>
      <c r="N1532" s="11">
        <v>41186</v>
      </c>
      <c r="O1532" s="6" t="s">
        <v>10</v>
      </c>
      <c r="P1532" s="29">
        <v>1420</v>
      </c>
      <c r="Q1532" s="12">
        <v>120</v>
      </c>
      <c r="R1532" s="15" t="s">
        <v>11</v>
      </c>
      <c r="S1532" s="48" t="s">
        <v>161</v>
      </c>
      <c r="T1532" s="53" t="s">
        <v>161</v>
      </c>
      <c r="U1532" s="12">
        <f t="shared" si="94"/>
        <v>1420</v>
      </c>
      <c r="V1532" s="12">
        <f t="shared" si="95"/>
        <v>120</v>
      </c>
      <c r="W1532" s="12">
        <f t="shared" si="96"/>
        <v>9.8611111111111108E-2</v>
      </c>
      <c r="X1532" s="12">
        <f t="shared" si="97"/>
        <v>6.9444444444444444E-5</v>
      </c>
      <c r="AA1532" s="12"/>
      <c r="AD1532" s="12" t="s">
        <v>310</v>
      </c>
      <c r="AE1532" s="12" t="s">
        <v>482</v>
      </c>
      <c r="AF1532" s="12" t="s">
        <v>483</v>
      </c>
      <c r="AG1532" s="12" t="s">
        <v>373</v>
      </c>
      <c r="AH1532" s="12" t="s">
        <v>374</v>
      </c>
      <c r="AI1532" s="12" t="s">
        <v>375</v>
      </c>
      <c r="AJ1532" s="12" t="s">
        <v>376</v>
      </c>
      <c r="AK1532" s="12" t="s">
        <v>368</v>
      </c>
      <c r="AL1532" s="12">
        <v>17</v>
      </c>
      <c r="AM1532" s="12" t="s">
        <v>377</v>
      </c>
      <c r="AN1532" s="12" t="s">
        <v>484</v>
      </c>
    </row>
    <row r="1533" spans="1:40" ht="15" customHeight="1" x14ac:dyDescent="0.25">
      <c r="A1533" s="34" t="s">
        <v>196</v>
      </c>
      <c r="B1533" s="30" t="s">
        <v>577</v>
      </c>
      <c r="C1533" s="30" t="s">
        <v>576</v>
      </c>
      <c r="D1533" s="30"/>
      <c r="E1533" s="12" t="s">
        <v>51</v>
      </c>
      <c r="F1533" s="10">
        <v>23</v>
      </c>
      <c r="G1533" s="17" t="s">
        <v>311</v>
      </c>
      <c r="H1533" s="10" t="s">
        <v>106</v>
      </c>
      <c r="I1533" s="6"/>
      <c r="J1533" s="6"/>
      <c r="K1533" s="6" t="s">
        <v>107</v>
      </c>
      <c r="L1533" s="12">
        <v>45.298447799999998</v>
      </c>
      <c r="M1533" s="12">
        <v>2.0235732</v>
      </c>
      <c r="N1533" s="11">
        <v>41186</v>
      </c>
      <c r="O1533" s="6" t="s">
        <v>31</v>
      </c>
      <c r="P1533" s="29">
        <v>7.07</v>
      </c>
      <c r="Q1533" s="54" t="s">
        <v>161</v>
      </c>
      <c r="R1533" s="15"/>
      <c r="S1533" s="16" t="s">
        <v>601</v>
      </c>
      <c r="T1533" s="53" t="s">
        <v>161</v>
      </c>
      <c r="U1533" s="12">
        <f t="shared" si="94"/>
        <v>7.07</v>
      </c>
      <c r="V1533" s="12">
        <f t="shared" si="95"/>
        <v>3.5350000000000001</v>
      </c>
      <c r="W1533" s="12">
        <f t="shared" si="96"/>
        <v>0.56577086280056577</v>
      </c>
      <c r="X1533" s="12">
        <f t="shared" si="97"/>
        <v>8.0024167298524143E-2</v>
      </c>
      <c r="AA1533" s="12"/>
      <c r="AD1533" s="12" t="s">
        <v>311</v>
      </c>
      <c r="AE1533" s="12" t="s">
        <v>459</v>
      </c>
      <c r="AF1533" s="12" t="s">
        <v>460</v>
      </c>
      <c r="AG1533" s="12" t="s">
        <v>365</v>
      </c>
      <c r="AH1533" s="12" t="s">
        <v>366</v>
      </c>
      <c r="AI1533" s="12" t="s">
        <v>367</v>
      </c>
      <c r="AJ1533" s="12" t="s">
        <v>354</v>
      </c>
      <c r="AK1533" s="12" t="s">
        <v>368</v>
      </c>
      <c r="AL1533" s="12" t="s">
        <v>369</v>
      </c>
      <c r="AM1533" s="12" t="s">
        <v>347</v>
      </c>
      <c r="AN1533" s="12" t="s">
        <v>455</v>
      </c>
    </row>
    <row r="1534" spans="1:40" ht="15" customHeight="1" x14ac:dyDescent="0.25">
      <c r="A1534" s="34" t="s">
        <v>196</v>
      </c>
      <c r="B1534" s="30" t="s">
        <v>577</v>
      </c>
      <c r="C1534" s="30" t="s">
        <v>576</v>
      </c>
      <c r="D1534" s="30"/>
      <c r="E1534" s="12" t="s">
        <v>51</v>
      </c>
      <c r="F1534" s="10">
        <v>23</v>
      </c>
      <c r="G1534" s="17" t="s">
        <v>311</v>
      </c>
      <c r="H1534" s="10" t="s">
        <v>106</v>
      </c>
      <c r="I1534" s="6"/>
      <c r="J1534" s="6"/>
      <c r="K1534" s="6" t="s">
        <v>107</v>
      </c>
      <c r="L1534" s="12">
        <v>45.298447799999998</v>
      </c>
      <c r="M1534" s="12">
        <v>2.0235732</v>
      </c>
      <c r="N1534" s="11">
        <v>41186</v>
      </c>
      <c r="O1534" s="6" t="s">
        <v>22</v>
      </c>
      <c r="P1534" s="29">
        <v>10</v>
      </c>
      <c r="Q1534" s="54" t="s">
        <v>161</v>
      </c>
      <c r="R1534" s="15" t="s">
        <v>11</v>
      </c>
      <c r="S1534" s="16" t="s">
        <v>601</v>
      </c>
      <c r="T1534" s="53" t="s">
        <v>161</v>
      </c>
      <c r="U1534" s="12">
        <f t="shared" si="94"/>
        <v>10</v>
      </c>
      <c r="V1534" s="12">
        <f t="shared" si="95"/>
        <v>5</v>
      </c>
      <c r="W1534" s="12">
        <f t="shared" si="96"/>
        <v>0.4</v>
      </c>
      <c r="X1534" s="12">
        <f t="shared" si="97"/>
        <v>0.04</v>
      </c>
      <c r="AA1534" s="12"/>
      <c r="AD1534" s="12" t="s">
        <v>311</v>
      </c>
      <c r="AE1534" s="12" t="s">
        <v>459</v>
      </c>
      <c r="AF1534" s="12" t="s">
        <v>460</v>
      </c>
      <c r="AG1534" s="12" t="s">
        <v>365</v>
      </c>
      <c r="AH1534" s="12" t="s">
        <v>366</v>
      </c>
      <c r="AI1534" s="12" t="s">
        <v>367</v>
      </c>
      <c r="AJ1534" s="12" t="s">
        <v>354</v>
      </c>
      <c r="AK1534" s="12" t="s">
        <v>368</v>
      </c>
      <c r="AL1534" s="12" t="s">
        <v>369</v>
      </c>
      <c r="AM1534" s="12" t="s">
        <v>347</v>
      </c>
      <c r="AN1534" s="12" t="s">
        <v>455</v>
      </c>
    </row>
    <row r="1535" spans="1:40" ht="15" customHeight="1" x14ac:dyDescent="0.25">
      <c r="A1535" s="34" t="s">
        <v>196</v>
      </c>
      <c r="B1535" s="30" t="s">
        <v>577</v>
      </c>
      <c r="C1535" s="30" t="s">
        <v>576</v>
      </c>
      <c r="D1535" s="30"/>
      <c r="E1535" s="12" t="s">
        <v>51</v>
      </c>
      <c r="F1535" s="10">
        <v>23</v>
      </c>
      <c r="G1535" s="17" t="s">
        <v>311</v>
      </c>
      <c r="H1535" s="10" t="s">
        <v>106</v>
      </c>
      <c r="I1535" s="6"/>
      <c r="J1535" s="6"/>
      <c r="K1535" s="6" t="s">
        <v>107</v>
      </c>
      <c r="L1535" s="12">
        <v>45.298447799999998</v>
      </c>
      <c r="M1535" s="12">
        <v>2.0235732</v>
      </c>
      <c r="N1535" s="11">
        <v>41186</v>
      </c>
      <c r="O1535" s="6" t="s">
        <v>12</v>
      </c>
      <c r="P1535" s="29">
        <v>12.2</v>
      </c>
      <c r="Q1535" s="12">
        <v>1.3</v>
      </c>
      <c r="R1535" s="15" t="s">
        <v>11</v>
      </c>
      <c r="S1535" s="48" t="s">
        <v>161</v>
      </c>
      <c r="T1535" s="53" t="s">
        <v>161</v>
      </c>
      <c r="U1535" s="12">
        <f t="shared" si="94"/>
        <v>12.2</v>
      </c>
      <c r="V1535" s="12">
        <f t="shared" si="95"/>
        <v>1.3</v>
      </c>
      <c r="W1535" s="12">
        <f t="shared" si="96"/>
        <v>7.2189349112426022</v>
      </c>
      <c r="X1535" s="12">
        <f t="shared" si="97"/>
        <v>0.59171597633136086</v>
      </c>
      <c r="AA1535" s="12"/>
      <c r="AD1535" s="12" t="s">
        <v>311</v>
      </c>
      <c r="AE1535" s="12" t="s">
        <v>459</v>
      </c>
      <c r="AF1535" s="12" t="s">
        <v>460</v>
      </c>
      <c r="AG1535" s="12" t="s">
        <v>365</v>
      </c>
      <c r="AH1535" s="12" t="s">
        <v>366</v>
      </c>
      <c r="AI1535" s="12" t="s">
        <v>367</v>
      </c>
      <c r="AJ1535" s="12" t="s">
        <v>354</v>
      </c>
      <c r="AK1535" s="12" t="s">
        <v>368</v>
      </c>
      <c r="AL1535" s="12" t="s">
        <v>369</v>
      </c>
      <c r="AM1535" s="12" t="s">
        <v>347</v>
      </c>
      <c r="AN1535" s="12" t="s">
        <v>455</v>
      </c>
    </row>
    <row r="1536" spans="1:40" ht="15" customHeight="1" x14ac:dyDescent="0.25">
      <c r="A1536" s="34" t="s">
        <v>196</v>
      </c>
      <c r="B1536" s="30" t="s">
        <v>577</v>
      </c>
      <c r="C1536" s="30" t="s">
        <v>576</v>
      </c>
      <c r="D1536" s="30"/>
      <c r="E1536" s="12" t="s">
        <v>51</v>
      </c>
      <c r="F1536" s="10">
        <v>23</v>
      </c>
      <c r="G1536" s="17" t="s">
        <v>311</v>
      </c>
      <c r="H1536" s="10" t="s">
        <v>106</v>
      </c>
      <c r="I1536" s="6"/>
      <c r="J1536" s="6"/>
      <c r="K1536" s="6" t="s">
        <v>107</v>
      </c>
      <c r="L1536" s="12">
        <v>45.298447799999998</v>
      </c>
      <c r="M1536" s="12">
        <v>2.0235732</v>
      </c>
      <c r="N1536" s="11">
        <v>41186</v>
      </c>
      <c r="O1536" s="6" t="s">
        <v>21</v>
      </c>
      <c r="P1536" s="29">
        <v>24.8</v>
      </c>
      <c r="Q1536" s="12">
        <v>4.4000000000000004</v>
      </c>
      <c r="R1536" s="15" t="s">
        <v>11</v>
      </c>
      <c r="S1536" s="48" t="s">
        <v>161</v>
      </c>
      <c r="T1536" s="53" t="s">
        <v>161</v>
      </c>
      <c r="U1536" s="12">
        <f t="shared" si="94"/>
        <v>24.8</v>
      </c>
      <c r="V1536" s="12">
        <f t="shared" si="95"/>
        <v>4.4000000000000004</v>
      </c>
      <c r="W1536" s="12">
        <f t="shared" si="96"/>
        <v>1.2809917355371898</v>
      </c>
      <c r="X1536" s="12">
        <f t="shared" si="97"/>
        <v>5.1652892561983466E-2</v>
      </c>
      <c r="AA1536" s="12"/>
      <c r="AD1536" s="12" t="s">
        <v>311</v>
      </c>
      <c r="AE1536" s="12" t="s">
        <v>459</v>
      </c>
      <c r="AF1536" s="12" t="s">
        <v>460</v>
      </c>
      <c r="AG1536" s="12" t="s">
        <v>365</v>
      </c>
      <c r="AH1536" s="12" t="s">
        <v>366</v>
      </c>
      <c r="AI1536" s="12" t="s">
        <v>367</v>
      </c>
      <c r="AJ1536" s="12" t="s">
        <v>354</v>
      </c>
      <c r="AK1536" s="12" t="s">
        <v>368</v>
      </c>
      <c r="AL1536" s="12" t="s">
        <v>369</v>
      </c>
      <c r="AM1536" s="12" t="s">
        <v>347</v>
      </c>
      <c r="AN1536" s="12" t="s">
        <v>455</v>
      </c>
    </row>
    <row r="1537" spans="1:40" ht="15" customHeight="1" x14ac:dyDescent="0.25">
      <c r="A1537" s="34" t="s">
        <v>196</v>
      </c>
      <c r="B1537" s="30" t="s">
        <v>577</v>
      </c>
      <c r="C1537" s="30" t="s">
        <v>576</v>
      </c>
      <c r="D1537" s="30"/>
      <c r="E1537" s="12" t="s">
        <v>51</v>
      </c>
      <c r="F1537" s="10">
        <v>23</v>
      </c>
      <c r="G1537" s="17" t="s">
        <v>311</v>
      </c>
      <c r="H1537" s="10" t="s">
        <v>106</v>
      </c>
      <c r="I1537" s="6"/>
      <c r="J1537" s="6"/>
      <c r="K1537" s="6" t="s">
        <v>107</v>
      </c>
      <c r="L1537" s="12">
        <v>45.298447799999998</v>
      </c>
      <c r="M1537" s="12">
        <v>2.0235732</v>
      </c>
      <c r="N1537" s="11">
        <v>41186</v>
      </c>
      <c r="O1537" s="6" t="s">
        <v>13</v>
      </c>
      <c r="P1537" s="29">
        <v>64</v>
      </c>
      <c r="Q1537" s="12">
        <v>27</v>
      </c>
      <c r="R1537" s="15" t="s">
        <v>11</v>
      </c>
      <c r="S1537" s="48" t="s">
        <v>161</v>
      </c>
      <c r="T1537" s="53" t="s">
        <v>605</v>
      </c>
      <c r="U1537" s="12">
        <f t="shared" si="94"/>
        <v>64</v>
      </c>
      <c r="V1537" s="12">
        <f t="shared" si="95"/>
        <v>27</v>
      </c>
      <c r="W1537" s="12">
        <f t="shared" si="96"/>
        <v>8.77914951989026E-2</v>
      </c>
      <c r="X1537" s="12">
        <f t="shared" si="97"/>
        <v>1.3717421124828531E-3</v>
      </c>
      <c r="AA1537" s="12"/>
      <c r="AD1537" s="12" t="s">
        <v>311</v>
      </c>
      <c r="AE1537" s="12" t="s">
        <v>459</v>
      </c>
      <c r="AF1537" s="12" t="s">
        <v>460</v>
      </c>
      <c r="AG1537" s="12" t="s">
        <v>365</v>
      </c>
      <c r="AH1537" s="12" t="s">
        <v>366</v>
      </c>
      <c r="AI1537" s="12" t="s">
        <v>367</v>
      </c>
      <c r="AJ1537" s="12" t="s">
        <v>354</v>
      </c>
      <c r="AK1537" s="12" t="s">
        <v>368</v>
      </c>
      <c r="AL1537" s="12" t="s">
        <v>369</v>
      </c>
      <c r="AM1537" s="12" t="s">
        <v>347</v>
      </c>
      <c r="AN1537" s="12" t="s">
        <v>455</v>
      </c>
    </row>
    <row r="1538" spans="1:40" ht="15" customHeight="1" x14ac:dyDescent="0.25">
      <c r="A1538" s="34" t="s">
        <v>196</v>
      </c>
      <c r="B1538" s="30" t="s">
        <v>577</v>
      </c>
      <c r="C1538" s="30" t="s">
        <v>576</v>
      </c>
      <c r="D1538" s="30"/>
      <c r="E1538" s="12" t="s">
        <v>51</v>
      </c>
      <c r="F1538" s="10">
        <v>23</v>
      </c>
      <c r="G1538" s="17" t="s">
        <v>311</v>
      </c>
      <c r="H1538" s="10" t="s">
        <v>106</v>
      </c>
      <c r="I1538" s="6"/>
      <c r="J1538" s="6"/>
      <c r="K1538" s="6" t="s">
        <v>107</v>
      </c>
      <c r="L1538" s="12">
        <v>45.298447799999998</v>
      </c>
      <c r="M1538" s="12">
        <v>2.0235732</v>
      </c>
      <c r="N1538" s="11">
        <v>41186</v>
      </c>
      <c r="O1538" s="6" t="s">
        <v>19</v>
      </c>
      <c r="P1538" s="29">
        <v>76</v>
      </c>
      <c r="Q1538" s="12">
        <v>8</v>
      </c>
      <c r="R1538" s="15" t="s">
        <v>11</v>
      </c>
      <c r="S1538" s="48" t="s">
        <v>161</v>
      </c>
      <c r="T1538" s="53" t="s">
        <v>161</v>
      </c>
      <c r="U1538" s="12">
        <f t="shared" ref="U1538:U1601" si="98">IF(Q1538="",P1538,P1538)</f>
        <v>76</v>
      </c>
      <c r="V1538" s="12">
        <f t="shared" ref="V1538:V1601" si="99">IF(Q1538="",P1538/2,Q1538)</f>
        <v>8</v>
      </c>
      <c r="W1538" s="12">
        <f t="shared" si="96"/>
        <v>1.1875</v>
      </c>
      <c r="X1538" s="12">
        <f t="shared" si="97"/>
        <v>1.5625E-2</v>
      </c>
      <c r="AA1538" s="12"/>
      <c r="AD1538" s="12" t="s">
        <v>311</v>
      </c>
      <c r="AE1538" s="12" t="s">
        <v>459</v>
      </c>
      <c r="AF1538" s="12" t="s">
        <v>460</v>
      </c>
      <c r="AG1538" s="12" t="s">
        <v>365</v>
      </c>
      <c r="AH1538" s="12" t="s">
        <v>366</v>
      </c>
      <c r="AI1538" s="12" t="s">
        <v>367</v>
      </c>
      <c r="AJ1538" s="12" t="s">
        <v>354</v>
      </c>
      <c r="AK1538" s="12" t="s">
        <v>368</v>
      </c>
      <c r="AL1538" s="12" t="s">
        <v>369</v>
      </c>
      <c r="AM1538" s="12" t="s">
        <v>347</v>
      </c>
      <c r="AN1538" s="12" t="s">
        <v>455</v>
      </c>
    </row>
    <row r="1539" spans="1:40" ht="15" customHeight="1" x14ac:dyDescent="0.25">
      <c r="A1539" s="34" t="s">
        <v>196</v>
      </c>
      <c r="B1539" s="30" t="s">
        <v>577</v>
      </c>
      <c r="C1539" s="30" t="s">
        <v>576</v>
      </c>
      <c r="D1539" s="30"/>
      <c r="E1539" s="12" t="s">
        <v>51</v>
      </c>
      <c r="F1539" s="10">
        <v>23</v>
      </c>
      <c r="G1539" s="17" t="s">
        <v>311</v>
      </c>
      <c r="H1539" s="10" t="s">
        <v>106</v>
      </c>
      <c r="I1539" s="6"/>
      <c r="J1539" s="6"/>
      <c r="K1539" s="6" t="s">
        <v>107</v>
      </c>
      <c r="L1539" s="12">
        <v>45.298447799999998</v>
      </c>
      <c r="M1539" s="12">
        <v>2.0235732</v>
      </c>
      <c r="N1539" s="11">
        <v>41186</v>
      </c>
      <c r="O1539" s="6" t="s">
        <v>18</v>
      </c>
      <c r="P1539" s="29">
        <v>77</v>
      </c>
      <c r="Q1539" s="12">
        <v>8</v>
      </c>
      <c r="R1539" s="15" t="s">
        <v>11</v>
      </c>
      <c r="S1539" s="48" t="s">
        <v>161</v>
      </c>
      <c r="T1539" s="53" t="s">
        <v>161</v>
      </c>
      <c r="U1539" s="12">
        <f t="shared" si="98"/>
        <v>77</v>
      </c>
      <c r="V1539" s="12">
        <f t="shared" si="99"/>
        <v>8</v>
      </c>
      <c r="W1539" s="12">
        <f t="shared" si="96"/>
        <v>1.203125</v>
      </c>
      <c r="X1539" s="12">
        <f t="shared" si="97"/>
        <v>1.5625E-2</v>
      </c>
      <c r="AA1539" s="12"/>
      <c r="AD1539" s="12" t="s">
        <v>311</v>
      </c>
      <c r="AE1539" s="12" t="s">
        <v>459</v>
      </c>
      <c r="AF1539" s="12" t="s">
        <v>460</v>
      </c>
      <c r="AG1539" s="12" t="s">
        <v>365</v>
      </c>
      <c r="AH1539" s="12" t="s">
        <v>366</v>
      </c>
      <c r="AI1539" s="12" t="s">
        <v>367</v>
      </c>
      <c r="AJ1539" s="12" t="s">
        <v>354</v>
      </c>
      <c r="AK1539" s="12" t="s">
        <v>368</v>
      </c>
      <c r="AL1539" s="12" t="s">
        <v>369</v>
      </c>
      <c r="AM1539" s="12" t="s">
        <v>347</v>
      </c>
      <c r="AN1539" s="12" t="s">
        <v>455</v>
      </c>
    </row>
    <row r="1540" spans="1:40" ht="15" customHeight="1" x14ac:dyDescent="0.25">
      <c r="A1540" s="34" t="s">
        <v>196</v>
      </c>
      <c r="B1540" s="30" t="s">
        <v>577</v>
      </c>
      <c r="C1540" s="30" t="s">
        <v>576</v>
      </c>
      <c r="D1540" s="30"/>
      <c r="E1540" s="12" t="s">
        <v>51</v>
      </c>
      <c r="F1540" s="10">
        <v>23</v>
      </c>
      <c r="G1540" s="17" t="s">
        <v>311</v>
      </c>
      <c r="H1540" s="10" t="s">
        <v>106</v>
      </c>
      <c r="I1540" s="6"/>
      <c r="J1540" s="6"/>
      <c r="K1540" s="6" t="s">
        <v>107</v>
      </c>
      <c r="L1540" s="12">
        <v>45.298447799999998</v>
      </c>
      <c r="M1540" s="12">
        <v>2.0235732</v>
      </c>
      <c r="N1540" s="11">
        <v>41186</v>
      </c>
      <c r="O1540" s="6" t="s">
        <v>20</v>
      </c>
      <c r="P1540" s="29">
        <v>78</v>
      </c>
      <c r="Q1540" s="12">
        <v>11</v>
      </c>
      <c r="R1540" s="15" t="s">
        <v>11</v>
      </c>
      <c r="S1540" s="48" t="s">
        <v>161</v>
      </c>
      <c r="T1540" s="53" t="s">
        <v>161</v>
      </c>
      <c r="U1540" s="12">
        <f t="shared" si="98"/>
        <v>78</v>
      </c>
      <c r="V1540" s="12">
        <f t="shared" si="99"/>
        <v>11</v>
      </c>
      <c r="W1540" s="12">
        <f t="shared" si="96"/>
        <v>0.64462809917355368</v>
      </c>
      <c r="X1540" s="12">
        <f t="shared" si="97"/>
        <v>8.2644628099173556E-3</v>
      </c>
      <c r="AA1540" s="12"/>
      <c r="AD1540" s="12" t="s">
        <v>311</v>
      </c>
      <c r="AE1540" s="12" t="s">
        <v>459</v>
      </c>
      <c r="AF1540" s="12" t="s">
        <v>460</v>
      </c>
      <c r="AG1540" s="12" t="s">
        <v>365</v>
      </c>
      <c r="AH1540" s="12" t="s">
        <v>366</v>
      </c>
      <c r="AI1540" s="12" t="s">
        <v>367</v>
      </c>
      <c r="AJ1540" s="12" t="s">
        <v>354</v>
      </c>
      <c r="AK1540" s="12" t="s">
        <v>368</v>
      </c>
      <c r="AL1540" s="12" t="s">
        <v>369</v>
      </c>
      <c r="AM1540" s="12" t="s">
        <v>347</v>
      </c>
      <c r="AN1540" s="12" t="s">
        <v>455</v>
      </c>
    </row>
    <row r="1541" spans="1:40" ht="15" customHeight="1" x14ac:dyDescent="0.25">
      <c r="A1541" s="34" t="s">
        <v>196</v>
      </c>
      <c r="B1541" s="30" t="s">
        <v>577</v>
      </c>
      <c r="C1541" s="30" t="s">
        <v>576</v>
      </c>
      <c r="D1541" s="30"/>
      <c r="E1541" s="12" t="s">
        <v>51</v>
      </c>
      <c r="F1541" s="10">
        <v>23</v>
      </c>
      <c r="G1541" s="17" t="s">
        <v>311</v>
      </c>
      <c r="H1541" s="10" t="s">
        <v>106</v>
      </c>
      <c r="I1541" s="6"/>
      <c r="J1541" s="6"/>
      <c r="K1541" s="6" t="s">
        <v>107</v>
      </c>
      <c r="L1541" s="12">
        <v>45.298447799999998</v>
      </c>
      <c r="M1541" s="12">
        <v>2.0235732</v>
      </c>
      <c r="N1541" s="11">
        <v>41186</v>
      </c>
      <c r="O1541" s="6" t="s">
        <v>16</v>
      </c>
      <c r="P1541" s="29">
        <v>98</v>
      </c>
      <c r="Q1541" s="12">
        <v>11</v>
      </c>
      <c r="R1541" s="15" t="s">
        <v>11</v>
      </c>
      <c r="S1541" s="48" t="s">
        <v>161</v>
      </c>
      <c r="T1541" s="53" t="s">
        <v>606</v>
      </c>
      <c r="U1541" s="12">
        <f t="shared" si="98"/>
        <v>98</v>
      </c>
      <c r="V1541" s="12">
        <f t="shared" si="99"/>
        <v>11</v>
      </c>
      <c r="W1541" s="12">
        <f t="shared" si="96"/>
        <v>0.80991735537190079</v>
      </c>
      <c r="X1541" s="12">
        <f t="shared" si="97"/>
        <v>8.2644628099173556E-3</v>
      </c>
      <c r="AA1541" s="12"/>
      <c r="AD1541" s="12" t="s">
        <v>311</v>
      </c>
      <c r="AE1541" s="12" t="s">
        <v>459</v>
      </c>
      <c r="AF1541" s="12" t="s">
        <v>460</v>
      </c>
      <c r="AG1541" s="12" t="s">
        <v>365</v>
      </c>
      <c r="AH1541" s="12" t="s">
        <v>366</v>
      </c>
      <c r="AI1541" s="12" t="s">
        <v>367</v>
      </c>
      <c r="AJ1541" s="12" t="s">
        <v>354</v>
      </c>
      <c r="AK1541" s="12" t="s">
        <v>368</v>
      </c>
      <c r="AL1541" s="12" t="s">
        <v>369</v>
      </c>
      <c r="AM1541" s="12" t="s">
        <v>347</v>
      </c>
      <c r="AN1541" s="12" t="s">
        <v>455</v>
      </c>
    </row>
    <row r="1542" spans="1:40" ht="15" customHeight="1" x14ac:dyDescent="0.25">
      <c r="A1542" s="34" t="s">
        <v>196</v>
      </c>
      <c r="B1542" s="30" t="s">
        <v>577</v>
      </c>
      <c r="C1542" s="30" t="s">
        <v>576</v>
      </c>
      <c r="D1542" s="30"/>
      <c r="E1542" s="12" t="s">
        <v>51</v>
      </c>
      <c r="F1542" s="10">
        <v>23</v>
      </c>
      <c r="G1542" s="17" t="s">
        <v>311</v>
      </c>
      <c r="H1542" s="10" t="s">
        <v>106</v>
      </c>
      <c r="I1542" s="6"/>
      <c r="J1542" s="6"/>
      <c r="K1542" s="6" t="s">
        <v>107</v>
      </c>
      <c r="L1542" s="12">
        <v>45.298447799999998</v>
      </c>
      <c r="M1542" s="12">
        <v>2.0235732</v>
      </c>
      <c r="N1542" s="11">
        <v>41186</v>
      </c>
      <c r="O1542" s="6" t="s">
        <v>15</v>
      </c>
      <c r="P1542" s="29">
        <v>100</v>
      </c>
      <c r="Q1542" s="12">
        <v>11</v>
      </c>
      <c r="R1542" s="15" t="s">
        <v>11</v>
      </c>
      <c r="S1542" s="48" t="s">
        <v>161</v>
      </c>
      <c r="T1542" s="53" t="s">
        <v>161</v>
      </c>
      <c r="U1542" s="12">
        <f t="shared" si="98"/>
        <v>100</v>
      </c>
      <c r="V1542" s="12">
        <f t="shared" si="99"/>
        <v>11</v>
      </c>
      <c r="W1542" s="12">
        <f t="shared" ref="W1542:W1605" si="100">U1542/V1542^2</f>
        <v>0.82644628099173556</v>
      </c>
      <c r="X1542" s="12">
        <f t="shared" ref="X1542:X1605" si="101">1/V1542^2</f>
        <v>8.2644628099173556E-3</v>
      </c>
      <c r="AA1542" s="12"/>
      <c r="AD1542" s="12" t="s">
        <v>311</v>
      </c>
      <c r="AE1542" s="12" t="s">
        <v>459</v>
      </c>
      <c r="AF1542" s="12" t="s">
        <v>460</v>
      </c>
      <c r="AG1542" s="12" t="s">
        <v>365</v>
      </c>
      <c r="AH1542" s="12" t="s">
        <v>366</v>
      </c>
      <c r="AI1542" s="12" t="s">
        <v>367</v>
      </c>
      <c r="AJ1542" s="12" t="s">
        <v>354</v>
      </c>
      <c r="AK1542" s="12" t="s">
        <v>368</v>
      </c>
      <c r="AL1542" s="12" t="s">
        <v>369</v>
      </c>
      <c r="AM1542" s="12" t="s">
        <v>347</v>
      </c>
      <c r="AN1542" s="12" t="s">
        <v>455</v>
      </c>
    </row>
    <row r="1543" spans="1:40" ht="15" customHeight="1" x14ac:dyDescent="0.25">
      <c r="A1543" s="34" t="s">
        <v>196</v>
      </c>
      <c r="B1543" s="30" t="s">
        <v>577</v>
      </c>
      <c r="C1543" s="30" t="s">
        <v>576</v>
      </c>
      <c r="D1543" s="30"/>
      <c r="E1543" s="12" t="s">
        <v>51</v>
      </c>
      <c r="F1543" s="10">
        <v>23</v>
      </c>
      <c r="G1543" s="17" t="s">
        <v>311</v>
      </c>
      <c r="H1543" s="10" t="s">
        <v>106</v>
      </c>
      <c r="I1543" s="6"/>
      <c r="J1543" s="6"/>
      <c r="K1543" s="6" t="s">
        <v>107</v>
      </c>
      <c r="L1543" s="12">
        <v>45.298447799999998</v>
      </c>
      <c r="M1543" s="12">
        <v>2.0235732</v>
      </c>
      <c r="N1543" s="11">
        <v>41186</v>
      </c>
      <c r="O1543" s="6" t="s">
        <v>14</v>
      </c>
      <c r="P1543" s="29">
        <v>110</v>
      </c>
      <c r="Q1543" s="54" t="s">
        <v>161</v>
      </c>
      <c r="R1543" s="15" t="s">
        <v>11</v>
      </c>
      <c r="S1543" s="16" t="s">
        <v>601</v>
      </c>
      <c r="T1543" s="53" t="s">
        <v>161</v>
      </c>
      <c r="U1543" s="12">
        <f t="shared" si="98"/>
        <v>110</v>
      </c>
      <c r="V1543" s="12">
        <f t="shared" si="99"/>
        <v>55</v>
      </c>
      <c r="W1543" s="12">
        <f t="shared" si="100"/>
        <v>3.6363636363636362E-2</v>
      </c>
      <c r="X1543" s="12">
        <f t="shared" si="101"/>
        <v>3.3057851239669424E-4</v>
      </c>
      <c r="AA1543" s="12"/>
      <c r="AD1543" s="12" t="s">
        <v>311</v>
      </c>
      <c r="AE1543" s="12" t="s">
        <v>459</v>
      </c>
      <c r="AF1543" s="12" t="s">
        <v>460</v>
      </c>
      <c r="AG1543" s="12" t="s">
        <v>365</v>
      </c>
      <c r="AH1543" s="12" t="s">
        <v>366</v>
      </c>
      <c r="AI1543" s="12" t="s">
        <v>367</v>
      </c>
      <c r="AJ1543" s="12" t="s">
        <v>354</v>
      </c>
      <c r="AK1543" s="12" t="s">
        <v>368</v>
      </c>
      <c r="AL1543" s="12" t="s">
        <v>369</v>
      </c>
      <c r="AM1543" s="12" t="s">
        <v>347</v>
      </c>
      <c r="AN1543" s="12" t="s">
        <v>455</v>
      </c>
    </row>
    <row r="1544" spans="1:40" ht="15" customHeight="1" x14ac:dyDescent="0.25">
      <c r="A1544" s="34" t="s">
        <v>196</v>
      </c>
      <c r="B1544" s="30" t="s">
        <v>577</v>
      </c>
      <c r="C1544" s="30" t="s">
        <v>576</v>
      </c>
      <c r="D1544" s="30"/>
      <c r="E1544" s="12" t="s">
        <v>51</v>
      </c>
      <c r="F1544" s="10">
        <v>23</v>
      </c>
      <c r="G1544" s="17" t="s">
        <v>311</v>
      </c>
      <c r="H1544" s="10" t="s">
        <v>106</v>
      </c>
      <c r="I1544" s="6"/>
      <c r="J1544" s="6"/>
      <c r="K1544" s="6" t="s">
        <v>107</v>
      </c>
      <c r="L1544" s="12">
        <v>45.298447799999998</v>
      </c>
      <c r="M1544" s="12">
        <v>2.0235732</v>
      </c>
      <c r="N1544" s="11">
        <v>41186</v>
      </c>
      <c r="O1544" s="6" t="s">
        <v>17</v>
      </c>
      <c r="P1544" s="29">
        <v>167</v>
      </c>
      <c r="Q1544" s="12">
        <v>16</v>
      </c>
      <c r="R1544" s="15" t="s">
        <v>11</v>
      </c>
      <c r="S1544" s="48" t="s">
        <v>161</v>
      </c>
      <c r="T1544" s="53" t="s">
        <v>161</v>
      </c>
      <c r="U1544" s="12">
        <f t="shared" si="98"/>
        <v>167</v>
      </c>
      <c r="V1544" s="12">
        <f t="shared" si="99"/>
        <v>16</v>
      </c>
      <c r="W1544" s="12">
        <f t="shared" si="100"/>
        <v>0.65234375</v>
      </c>
      <c r="X1544" s="12">
        <f t="shared" si="101"/>
        <v>3.90625E-3</v>
      </c>
      <c r="AA1544" s="12"/>
      <c r="AD1544" s="12" t="s">
        <v>311</v>
      </c>
      <c r="AE1544" s="12" t="s">
        <v>459</v>
      </c>
      <c r="AF1544" s="12" t="s">
        <v>460</v>
      </c>
      <c r="AG1544" s="12" t="s">
        <v>365</v>
      </c>
      <c r="AH1544" s="12" t="s">
        <v>366</v>
      </c>
      <c r="AI1544" s="12" t="s">
        <v>367</v>
      </c>
      <c r="AJ1544" s="12" t="s">
        <v>354</v>
      </c>
      <c r="AK1544" s="12" t="s">
        <v>368</v>
      </c>
      <c r="AL1544" s="12" t="s">
        <v>369</v>
      </c>
      <c r="AM1544" s="12" t="s">
        <v>347</v>
      </c>
      <c r="AN1544" s="12" t="s">
        <v>455</v>
      </c>
    </row>
    <row r="1545" spans="1:40" ht="15" customHeight="1" x14ac:dyDescent="0.25">
      <c r="A1545" s="34" t="s">
        <v>196</v>
      </c>
      <c r="B1545" s="30" t="s">
        <v>577</v>
      </c>
      <c r="C1545" s="30" t="s">
        <v>576</v>
      </c>
      <c r="D1545" s="30"/>
      <c r="E1545" s="12" t="s">
        <v>51</v>
      </c>
      <c r="F1545" s="10">
        <v>23</v>
      </c>
      <c r="G1545" s="17" t="s">
        <v>311</v>
      </c>
      <c r="H1545" s="10" t="s">
        <v>106</v>
      </c>
      <c r="I1545" s="6"/>
      <c r="J1545" s="6"/>
      <c r="K1545" s="6" t="s">
        <v>107</v>
      </c>
      <c r="L1545" s="12">
        <v>45.298447799999998</v>
      </c>
      <c r="M1545" s="12">
        <v>2.0235732</v>
      </c>
      <c r="N1545" s="11">
        <v>41186</v>
      </c>
      <c r="O1545" s="6" t="s">
        <v>10</v>
      </c>
      <c r="P1545" s="29">
        <v>840</v>
      </c>
      <c r="Q1545" s="12">
        <v>80</v>
      </c>
      <c r="R1545" s="15" t="s">
        <v>11</v>
      </c>
      <c r="S1545" s="48" t="s">
        <v>161</v>
      </c>
      <c r="T1545" s="53" t="s">
        <v>161</v>
      </c>
      <c r="U1545" s="12">
        <f t="shared" si="98"/>
        <v>840</v>
      </c>
      <c r="V1545" s="12">
        <f t="shared" si="99"/>
        <v>80</v>
      </c>
      <c r="W1545" s="12">
        <f t="shared" si="100"/>
        <v>0.13125000000000001</v>
      </c>
      <c r="X1545" s="12">
        <f t="shared" si="101"/>
        <v>1.5625E-4</v>
      </c>
      <c r="AA1545" s="12"/>
      <c r="AD1545" s="12" t="s">
        <v>311</v>
      </c>
      <c r="AE1545" s="12" t="s">
        <v>459</v>
      </c>
      <c r="AF1545" s="12" t="s">
        <v>460</v>
      </c>
      <c r="AG1545" s="12" t="s">
        <v>365</v>
      </c>
      <c r="AH1545" s="12" t="s">
        <v>366</v>
      </c>
      <c r="AI1545" s="12" t="s">
        <v>367</v>
      </c>
      <c r="AJ1545" s="12" t="s">
        <v>354</v>
      </c>
      <c r="AK1545" s="12" t="s">
        <v>368</v>
      </c>
      <c r="AL1545" s="12" t="s">
        <v>369</v>
      </c>
      <c r="AM1545" s="12" t="s">
        <v>347</v>
      </c>
      <c r="AN1545" s="12" t="s">
        <v>455</v>
      </c>
    </row>
    <row r="1546" spans="1:40" ht="15" customHeight="1" x14ac:dyDescent="0.25">
      <c r="A1546" s="34" t="s">
        <v>197</v>
      </c>
      <c r="B1546" s="30" t="s">
        <v>577</v>
      </c>
      <c r="C1546" s="30" t="s">
        <v>576</v>
      </c>
      <c r="D1546" s="30"/>
      <c r="E1546" s="12" t="s">
        <v>51</v>
      </c>
      <c r="F1546" s="10">
        <v>28</v>
      </c>
      <c r="G1546" s="17" t="s">
        <v>312</v>
      </c>
      <c r="H1546" s="8" t="s">
        <v>39</v>
      </c>
      <c r="I1546" s="7"/>
      <c r="J1546" s="7"/>
      <c r="K1546" s="6" t="s">
        <v>111</v>
      </c>
      <c r="L1546" s="12">
        <v>45.416777777777803</v>
      </c>
      <c r="M1546" s="12">
        <v>1.8332222222222201</v>
      </c>
      <c r="N1546" s="11">
        <v>41186</v>
      </c>
      <c r="O1546" s="6" t="s">
        <v>12</v>
      </c>
      <c r="P1546" s="29">
        <v>3.5</v>
      </c>
      <c r="Q1546" s="12">
        <v>0.6</v>
      </c>
      <c r="R1546" s="15" t="s">
        <v>11</v>
      </c>
      <c r="S1546" s="48" t="s">
        <v>161</v>
      </c>
      <c r="T1546" s="53" t="s">
        <v>161</v>
      </c>
      <c r="U1546" s="12">
        <f t="shared" si="98"/>
        <v>3.5</v>
      </c>
      <c r="V1546" s="12">
        <f t="shared" si="99"/>
        <v>0.6</v>
      </c>
      <c r="W1546" s="12">
        <f t="shared" si="100"/>
        <v>9.7222222222222232</v>
      </c>
      <c r="X1546" s="12">
        <f t="shared" si="101"/>
        <v>2.7777777777777777</v>
      </c>
      <c r="AA1546" s="12"/>
      <c r="AD1546" s="12" t="s">
        <v>312</v>
      </c>
      <c r="AE1546" s="12" t="s">
        <v>511</v>
      </c>
      <c r="AF1546" s="12" t="s">
        <v>512</v>
      </c>
      <c r="AG1546" s="12" t="s">
        <v>365</v>
      </c>
      <c r="AH1546" s="12" t="s">
        <v>366</v>
      </c>
      <c r="AI1546" s="12" t="s">
        <v>367</v>
      </c>
      <c r="AJ1546" s="12" t="s">
        <v>354</v>
      </c>
      <c r="AK1546" s="12" t="s">
        <v>368</v>
      </c>
      <c r="AL1546" s="12" t="s">
        <v>369</v>
      </c>
      <c r="AM1546" s="12" t="s">
        <v>347</v>
      </c>
      <c r="AN1546" s="12" t="s">
        <v>513</v>
      </c>
    </row>
    <row r="1547" spans="1:40" ht="15" customHeight="1" x14ac:dyDescent="0.25">
      <c r="A1547" s="34" t="s">
        <v>197</v>
      </c>
      <c r="B1547" s="30" t="s">
        <v>577</v>
      </c>
      <c r="C1547" s="30" t="s">
        <v>576</v>
      </c>
      <c r="D1547" s="30"/>
      <c r="E1547" s="12" t="s">
        <v>51</v>
      </c>
      <c r="F1547" s="10">
        <v>28</v>
      </c>
      <c r="G1547" s="17" t="s">
        <v>312</v>
      </c>
      <c r="H1547" s="8" t="s">
        <v>39</v>
      </c>
      <c r="I1547" s="7"/>
      <c r="J1547" s="7"/>
      <c r="K1547" s="6" t="s">
        <v>111</v>
      </c>
      <c r="L1547" s="12">
        <v>45.416777777777803</v>
      </c>
      <c r="M1547" s="12">
        <v>1.8332222222222201</v>
      </c>
      <c r="N1547" s="11">
        <v>41186</v>
      </c>
      <c r="O1547" s="6" t="s">
        <v>21</v>
      </c>
      <c r="P1547" s="29">
        <v>7.2</v>
      </c>
      <c r="Q1547" s="12">
        <v>2.8</v>
      </c>
      <c r="R1547" s="15" t="s">
        <v>11</v>
      </c>
      <c r="S1547" s="48" t="s">
        <v>161</v>
      </c>
      <c r="T1547" s="53" t="s">
        <v>161</v>
      </c>
      <c r="U1547" s="12">
        <f t="shared" si="98"/>
        <v>7.2</v>
      </c>
      <c r="V1547" s="12">
        <f t="shared" si="99"/>
        <v>2.8</v>
      </c>
      <c r="W1547" s="12">
        <f t="shared" si="100"/>
        <v>0.91836734693877564</v>
      </c>
      <c r="X1547" s="12">
        <f t="shared" si="101"/>
        <v>0.1275510204081633</v>
      </c>
      <c r="AA1547" s="12"/>
      <c r="AD1547" s="12" t="s">
        <v>312</v>
      </c>
      <c r="AE1547" s="12" t="s">
        <v>511</v>
      </c>
      <c r="AF1547" s="12" t="s">
        <v>512</v>
      </c>
      <c r="AG1547" s="12" t="s">
        <v>365</v>
      </c>
      <c r="AH1547" s="12" t="s">
        <v>366</v>
      </c>
      <c r="AI1547" s="12" t="s">
        <v>367</v>
      </c>
      <c r="AJ1547" s="12" t="s">
        <v>354</v>
      </c>
      <c r="AK1547" s="12" t="s">
        <v>368</v>
      </c>
      <c r="AL1547" s="12" t="s">
        <v>369</v>
      </c>
      <c r="AM1547" s="12" t="s">
        <v>347</v>
      </c>
      <c r="AN1547" s="12" t="s">
        <v>513</v>
      </c>
    </row>
    <row r="1548" spans="1:40" ht="15" customHeight="1" x14ac:dyDescent="0.25">
      <c r="A1548" s="34" t="s">
        <v>197</v>
      </c>
      <c r="B1548" s="30" t="s">
        <v>577</v>
      </c>
      <c r="C1548" s="30" t="s">
        <v>576</v>
      </c>
      <c r="D1548" s="30"/>
      <c r="E1548" s="12" t="s">
        <v>51</v>
      </c>
      <c r="F1548" s="10">
        <v>28</v>
      </c>
      <c r="G1548" s="17" t="s">
        <v>312</v>
      </c>
      <c r="H1548" s="8" t="s">
        <v>39</v>
      </c>
      <c r="I1548" s="7"/>
      <c r="J1548" s="7"/>
      <c r="K1548" s="6" t="s">
        <v>111</v>
      </c>
      <c r="L1548" s="12">
        <v>45.416777777777803</v>
      </c>
      <c r="M1548" s="12">
        <v>1.8332222222222201</v>
      </c>
      <c r="N1548" s="11">
        <v>41186</v>
      </c>
      <c r="O1548" s="6" t="s">
        <v>22</v>
      </c>
      <c r="P1548" s="29">
        <v>9</v>
      </c>
      <c r="Q1548" s="54" t="s">
        <v>161</v>
      </c>
      <c r="R1548" s="15" t="s">
        <v>11</v>
      </c>
      <c r="S1548" s="16" t="s">
        <v>601</v>
      </c>
      <c r="T1548" s="53" t="s">
        <v>161</v>
      </c>
      <c r="U1548" s="12">
        <f t="shared" si="98"/>
        <v>9</v>
      </c>
      <c r="V1548" s="12">
        <f t="shared" si="99"/>
        <v>4.5</v>
      </c>
      <c r="W1548" s="12">
        <f t="shared" si="100"/>
        <v>0.44444444444444442</v>
      </c>
      <c r="X1548" s="12">
        <f t="shared" si="101"/>
        <v>4.9382716049382713E-2</v>
      </c>
      <c r="AA1548" s="12"/>
      <c r="AD1548" s="12" t="s">
        <v>312</v>
      </c>
      <c r="AE1548" s="12" t="s">
        <v>511</v>
      </c>
      <c r="AF1548" s="12" t="s">
        <v>512</v>
      </c>
      <c r="AG1548" s="12" t="s">
        <v>365</v>
      </c>
      <c r="AH1548" s="12" t="s">
        <v>366</v>
      </c>
      <c r="AI1548" s="12" t="s">
        <v>367</v>
      </c>
      <c r="AJ1548" s="12" t="s">
        <v>354</v>
      </c>
      <c r="AK1548" s="12" t="s">
        <v>368</v>
      </c>
      <c r="AL1548" s="12" t="s">
        <v>369</v>
      </c>
      <c r="AM1548" s="12" t="s">
        <v>347</v>
      </c>
      <c r="AN1548" s="12" t="s">
        <v>513</v>
      </c>
    </row>
    <row r="1549" spans="1:40" ht="15" customHeight="1" x14ac:dyDescent="0.25">
      <c r="A1549" s="34" t="s">
        <v>197</v>
      </c>
      <c r="B1549" s="30" t="s">
        <v>577</v>
      </c>
      <c r="C1549" s="30" t="s">
        <v>576</v>
      </c>
      <c r="D1549" s="30"/>
      <c r="E1549" s="12" t="s">
        <v>51</v>
      </c>
      <c r="F1549" s="10">
        <v>28</v>
      </c>
      <c r="G1549" s="17" t="s">
        <v>312</v>
      </c>
      <c r="H1549" s="8" t="s">
        <v>39</v>
      </c>
      <c r="I1549" s="7"/>
      <c r="J1549" s="7"/>
      <c r="K1549" s="6" t="s">
        <v>111</v>
      </c>
      <c r="L1549" s="12">
        <v>45.416777777777803</v>
      </c>
      <c r="M1549" s="12">
        <v>1.8332222222222201</v>
      </c>
      <c r="N1549" s="11">
        <v>41186</v>
      </c>
      <c r="O1549" s="6" t="s">
        <v>20</v>
      </c>
      <c r="P1549" s="29">
        <v>14.2</v>
      </c>
      <c r="Q1549" s="12">
        <v>4.8</v>
      </c>
      <c r="R1549" s="15" t="s">
        <v>11</v>
      </c>
      <c r="S1549" s="48" t="s">
        <v>161</v>
      </c>
      <c r="T1549" s="53" t="s">
        <v>161</v>
      </c>
      <c r="U1549" s="12">
        <f t="shared" si="98"/>
        <v>14.2</v>
      </c>
      <c r="V1549" s="12">
        <f t="shared" si="99"/>
        <v>4.8</v>
      </c>
      <c r="W1549" s="12">
        <f t="shared" si="100"/>
        <v>0.61631944444444442</v>
      </c>
      <c r="X1549" s="12">
        <f t="shared" si="101"/>
        <v>4.3402777777777776E-2</v>
      </c>
      <c r="AA1549" s="12"/>
      <c r="AD1549" s="12" t="s">
        <v>312</v>
      </c>
      <c r="AE1549" s="12" t="s">
        <v>511</v>
      </c>
      <c r="AF1549" s="12" t="s">
        <v>512</v>
      </c>
      <c r="AG1549" s="12" t="s">
        <v>365</v>
      </c>
      <c r="AH1549" s="12" t="s">
        <v>366</v>
      </c>
      <c r="AI1549" s="12" t="s">
        <v>367</v>
      </c>
      <c r="AJ1549" s="12" t="s">
        <v>354</v>
      </c>
      <c r="AK1549" s="12" t="s">
        <v>368</v>
      </c>
      <c r="AL1549" s="12" t="s">
        <v>369</v>
      </c>
      <c r="AM1549" s="12" t="s">
        <v>347</v>
      </c>
      <c r="AN1549" s="12" t="s">
        <v>513</v>
      </c>
    </row>
    <row r="1550" spans="1:40" ht="15" customHeight="1" x14ac:dyDescent="0.25">
      <c r="A1550" s="34" t="s">
        <v>197</v>
      </c>
      <c r="B1550" s="30" t="s">
        <v>577</v>
      </c>
      <c r="C1550" s="30" t="s">
        <v>576</v>
      </c>
      <c r="D1550" s="30"/>
      <c r="E1550" s="12" t="s">
        <v>51</v>
      </c>
      <c r="F1550" s="10">
        <v>28</v>
      </c>
      <c r="G1550" s="17" t="s">
        <v>312</v>
      </c>
      <c r="H1550" s="8" t="s">
        <v>39</v>
      </c>
      <c r="I1550" s="7"/>
      <c r="J1550" s="7"/>
      <c r="K1550" s="6" t="s">
        <v>111</v>
      </c>
      <c r="L1550" s="12">
        <v>45.416777777777803</v>
      </c>
      <c r="M1550" s="12">
        <v>1.8332222222222201</v>
      </c>
      <c r="N1550" s="11">
        <v>41186</v>
      </c>
      <c r="O1550" s="6" t="s">
        <v>13</v>
      </c>
      <c r="P1550" s="29">
        <v>17</v>
      </c>
      <c r="Q1550" s="12">
        <v>9</v>
      </c>
      <c r="R1550" s="15" t="s">
        <v>11</v>
      </c>
      <c r="S1550" s="48" t="s">
        <v>161</v>
      </c>
      <c r="T1550" s="53" t="s">
        <v>605</v>
      </c>
      <c r="U1550" s="12">
        <f t="shared" si="98"/>
        <v>17</v>
      </c>
      <c r="V1550" s="12">
        <f t="shared" si="99"/>
        <v>9</v>
      </c>
      <c r="W1550" s="12">
        <f t="shared" si="100"/>
        <v>0.20987654320987653</v>
      </c>
      <c r="X1550" s="12">
        <f t="shared" si="101"/>
        <v>1.2345679012345678E-2</v>
      </c>
      <c r="AA1550" s="12"/>
      <c r="AD1550" s="12" t="s">
        <v>312</v>
      </c>
      <c r="AE1550" s="12" t="s">
        <v>511</v>
      </c>
      <c r="AF1550" s="12" t="s">
        <v>512</v>
      </c>
      <c r="AG1550" s="12" t="s">
        <v>365</v>
      </c>
      <c r="AH1550" s="12" t="s">
        <v>366</v>
      </c>
      <c r="AI1550" s="12" t="s">
        <v>367</v>
      </c>
      <c r="AJ1550" s="12" t="s">
        <v>354</v>
      </c>
      <c r="AK1550" s="12" t="s">
        <v>368</v>
      </c>
      <c r="AL1550" s="12" t="s">
        <v>369</v>
      </c>
      <c r="AM1550" s="12" t="s">
        <v>347</v>
      </c>
      <c r="AN1550" s="12" t="s">
        <v>513</v>
      </c>
    </row>
    <row r="1551" spans="1:40" ht="15" customHeight="1" x14ac:dyDescent="0.25">
      <c r="A1551" s="34" t="s">
        <v>197</v>
      </c>
      <c r="B1551" s="30" t="s">
        <v>577</v>
      </c>
      <c r="C1551" s="30" t="s">
        <v>576</v>
      </c>
      <c r="D1551" s="30"/>
      <c r="E1551" s="12" t="s">
        <v>51</v>
      </c>
      <c r="F1551" s="10">
        <v>28</v>
      </c>
      <c r="G1551" s="17" t="s">
        <v>312</v>
      </c>
      <c r="H1551" s="8" t="s">
        <v>39</v>
      </c>
      <c r="I1551" s="7"/>
      <c r="J1551" s="7"/>
      <c r="K1551" s="6" t="s">
        <v>111</v>
      </c>
      <c r="L1551" s="12">
        <v>45.416777777777803</v>
      </c>
      <c r="M1551" s="12">
        <v>1.8332222222222201</v>
      </c>
      <c r="N1551" s="11">
        <v>41186</v>
      </c>
      <c r="O1551" s="6" t="s">
        <v>19</v>
      </c>
      <c r="P1551" s="29">
        <v>19.3</v>
      </c>
      <c r="Q1551" s="12">
        <v>2.1</v>
      </c>
      <c r="R1551" s="15" t="s">
        <v>11</v>
      </c>
      <c r="S1551" s="48" t="s">
        <v>161</v>
      </c>
      <c r="T1551" s="53" t="s">
        <v>161</v>
      </c>
      <c r="U1551" s="12">
        <f t="shared" si="98"/>
        <v>19.3</v>
      </c>
      <c r="V1551" s="12">
        <f t="shared" si="99"/>
        <v>2.1</v>
      </c>
      <c r="W1551" s="12">
        <f t="shared" si="100"/>
        <v>4.3764172335600904</v>
      </c>
      <c r="X1551" s="12">
        <f t="shared" si="101"/>
        <v>0.22675736961451246</v>
      </c>
      <c r="AA1551" s="12"/>
      <c r="AD1551" s="12" t="s">
        <v>312</v>
      </c>
      <c r="AE1551" s="12" t="s">
        <v>511</v>
      </c>
      <c r="AF1551" s="12" t="s">
        <v>512</v>
      </c>
      <c r="AG1551" s="12" t="s">
        <v>365</v>
      </c>
      <c r="AH1551" s="12" t="s">
        <v>366</v>
      </c>
      <c r="AI1551" s="12" t="s">
        <v>367</v>
      </c>
      <c r="AJ1551" s="12" t="s">
        <v>354</v>
      </c>
      <c r="AK1551" s="12" t="s">
        <v>368</v>
      </c>
      <c r="AL1551" s="12" t="s">
        <v>369</v>
      </c>
      <c r="AM1551" s="12" t="s">
        <v>347</v>
      </c>
      <c r="AN1551" s="12" t="s">
        <v>513</v>
      </c>
    </row>
    <row r="1552" spans="1:40" ht="15" customHeight="1" x14ac:dyDescent="0.25">
      <c r="A1552" s="34" t="s">
        <v>197</v>
      </c>
      <c r="B1552" s="30" t="s">
        <v>577</v>
      </c>
      <c r="C1552" s="30" t="s">
        <v>576</v>
      </c>
      <c r="D1552" s="30"/>
      <c r="E1552" s="12" t="s">
        <v>51</v>
      </c>
      <c r="F1552" s="10">
        <v>28</v>
      </c>
      <c r="G1552" s="17" t="s">
        <v>312</v>
      </c>
      <c r="H1552" s="8" t="s">
        <v>39</v>
      </c>
      <c r="I1552" s="7"/>
      <c r="J1552" s="7"/>
      <c r="K1552" s="6" t="s">
        <v>111</v>
      </c>
      <c r="L1552" s="12">
        <v>45.416777777777803</v>
      </c>
      <c r="M1552" s="12">
        <v>1.8332222222222201</v>
      </c>
      <c r="N1552" s="11">
        <v>41186</v>
      </c>
      <c r="O1552" s="6" t="s">
        <v>18</v>
      </c>
      <c r="P1552" s="29">
        <v>22.7</v>
      </c>
      <c r="Q1552" s="12">
        <v>4</v>
      </c>
      <c r="R1552" s="15" t="s">
        <v>11</v>
      </c>
      <c r="S1552" s="48" t="s">
        <v>161</v>
      </c>
      <c r="T1552" s="53" t="s">
        <v>161</v>
      </c>
      <c r="U1552" s="12">
        <f t="shared" si="98"/>
        <v>22.7</v>
      </c>
      <c r="V1552" s="12">
        <f t="shared" si="99"/>
        <v>4</v>
      </c>
      <c r="W1552" s="12">
        <f t="shared" si="100"/>
        <v>1.41875</v>
      </c>
      <c r="X1552" s="12">
        <f t="shared" si="101"/>
        <v>6.25E-2</v>
      </c>
      <c r="AA1552" s="12"/>
      <c r="AD1552" s="12" t="s">
        <v>312</v>
      </c>
      <c r="AE1552" s="12" t="s">
        <v>511</v>
      </c>
      <c r="AF1552" s="12" t="s">
        <v>512</v>
      </c>
      <c r="AG1552" s="12" t="s">
        <v>365</v>
      </c>
      <c r="AH1552" s="12" t="s">
        <v>366</v>
      </c>
      <c r="AI1552" s="12" t="s">
        <v>367</v>
      </c>
      <c r="AJ1552" s="12" t="s">
        <v>354</v>
      </c>
      <c r="AK1552" s="12" t="s">
        <v>368</v>
      </c>
      <c r="AL1552" s="12" t="s">
        <v>369</v>
      </c>
      <c r="AM1552" s="12" t="s">
        <v>347</v>
      </c>
      <c r="AN1552" s="12" t="s">
        <v>513</v>
      </c>
    </row>
    <row r="1553" spans="1:40" ht="15" customHeight="1" x14ac:dyDescent="0.25">
      <c r="A1553" s="34" t="s">
        <v>197</v>
      </c>
      <c r="B1553" s="30" t="s">
        <v>577</v>
      </c>
      <c r="C1553" s="30" t="s">
        <v>576</v>
      </c>
      <c r="D1553" s="30"/>
      <c r="E1553" s="12" t="s">
        <v>51</v>
      </c>
      <c r="F1553" s="10">
        <v>28</v>
      </c>
      <c r="G1553" s="17" t="s">
        <v>312</v>
      </c>
      <c r="H1553" s="8" t="s">
        <v>39</v>
      </c>
      <c r="I1553" s="7"/>
      <c r="J1553" s="7"/>
      <c r="K1553" s="6" t="s">
        <v>111</v>
      </c>
      <c r="L1553" s="12">
        <v>45.416777777777803</v>
      </c>
      <c r="M1553" s="12">
        <v>1.8332222222222201</v>
      </c>
      <c r="N1553" s="11">
        <v>41186</v>
      </c>
      <c r="O1553" s="6" t="s">
        <v>16</v>
      </c>
      <c r="P1553" s="29">
        <v>46</v>
      </c>
      <c r="Q1553" s="12">
        <v>7</v>
      </c>
      <c r="R1553" s="15" t="s">
        <v>11</v>
      </c>
      <c r="S1553" s="48" t="s">
        <v>161</v>
      </c>
      <c r="T1553" s="53" t="s">
        <v>606</v>
      </c>
      <c r="U1553" s="12">
        <f t="shared" si="98"/>
        <v>46</v>
      </c>
      <c r="V1553" s="12">
        <f t="shared" si="99"/>
        <v>7</v>
      </c>
      <c r="W1553" s="12">
        <f t="shared" si="100"/>
        <v>0.93877551020408168</v>
      </c>
      <c r="X1553" s="12">
        <f t="shared" si="101"/>
        <v>2.0408163265306121E-2</v>
      </c>
      <c r="AA1553" s="12"/>
      <c r="AD1553" s="12" t="s">
        <v>312</v>
      </c>
      <c r="AE1553" s="12" t="s">
        <v>511</v>
      </c>
      <c r="AF1553" s="12" t="s">
        <v>512</v>
      </c>
      <c r="AG1553" s="12" t="s">
        <v>365</v>
      </c>
      <c r="AH1553" s="12" t="s">
        <v>366</v>
      </c>
      <c r="AI1553" s="12" t="s">
        <v>367</v>
      </c>
      <c r="AJ1553" s="12" t="s">
        <v>354</v>
      </c>
      <c r="AK1553" s="12" t="s">
        <v>368</v>
      </c>
      <c r="AL1553" s="12" t="s">
        <v>369</v>
      </c>
      <c r="AM1553" s="12" t="s">
        <v>347</v>
      </c>
      <c r="AN1553" s="12" t="s">
        <v>513</v>
      </c>
    </row>
    <row r="1554" spans="1:40" ht="15" customHeight="1" x14ac:dyDescent="0.25">
      <c r="A1554" s="34" t="s">
        <v>197</v>
      </c>
      <c r="B1554" s="30" t="s">
        <v>577</v>
      </c>
      <c r="C1554" s="30" t="s">
        <v>576</v>
      </c>
      <c r="D1554" s="30"/>
      <c r="E1554" s="12" t="s">
        <v>51</v>
      </c>
      <c r="F1554" s="10">
        <v>28</v>
      </c>
      <c r="G1554" s="17" t="s">
        <v>312</v>
      </c>
      <c r="H1554" s="8" t="s">
        <v>39</v>
      </c>
      <c r="I1554" s="7"/>
      <c r="J1554" s="7"/>
      <c r="K1554" s="6" t="s">
        <v>111</v>
      </c>
      <c r="L1554" s="12">
        <v>45.416777777777803</v>
      </c>
      <c r="M1554" s="12">
        <v>1.8332222222222201</v>
      </c>
      <c r="N1554" s="11">
        <v>41186</v>
      </c>
      <c r="O1554" s="6" t="s">
        <v>15</v>
      </c>
      <c r="P1554" s="29">
        <v>50</v>
      </c>
      <c r="Q1554" s="12">
        <v>6</v>
      </c>
      <c r="R1554" s="15" t="s">
        <v>11</v>
      </c>
      <c r="S1554" s="48" t="s">
        <v>161</v>
      </c>
      <c r="T1554" s="53" t="s">
        <v>161</v>
      </c>
      <c r="U1554" s="12">
        <f t="shared" si="98"/>
        <v>50</v>
      </c>
      <c r="V1554" s="12">
        <f t="shared" si="99"/>
        <v>6</v>
      </c>
      <c r="W1554" s="12">
        <f t="shared" si="100"/>
        <v>1.3888888888888888</v>
      </c>
      <c r="X1554" s="12">
        <f t="shared" si="101"/>
        <v>2.7777777777777776E-2</v>
      </c>
      <c r="AA1554" s="12"/>
      <c r="AD1554" s="12" t="s">
        <v>312</v>
      </c>
      <c r="AE1554" s="12" t="s">
        <v>511</v>
      </c>
      <c r="AF1554" s="12" t="s">
        <v>512</v>
      </c>
      <c r="AG1554" s="12" t="s">
        <v>365</v>
      </c>
      <c r="AH1554" s="12" t="s">
        <v>366</v>
      </c>
      <c r="AI1554" s="12" t="s">
        <v>367</v>
      </c>
      <c r="AJ1554" s="12" t="s">
        <v>354</v>
      </c>
      <c r="AK1554" s="12" t="s">
        <v>368</v>
      </c>
      <c r="AL1554" s="12" t="s">
        <v>369</v>
      </c>
      <c r="AM1554" s="12" t="s">
        <v>347</v>
      </c>
      <c r="AN1554" s="12" t="s">
        <v>513</v>
      </c>
    </row>
    <row r="1555" spans="1:40" ht="15" customHeight="1" x14ac:dyDescent="0.25">
      <c r="A1555" s="34" t="s">
        <v>197</v>
      </c>
      <c r="B1555" s="30" t="s">
        <v>577</v>
      </c>
      <c r="C1555" s="30" t="s">
        <v>576</v>
      </c>
      <c r="D1555" s="30"/>
      <c r="E1555" s="12" t="s">
        <v>51</v>
      </c>
      <c r="F1555" s="10">
        <v>28</v>
      </c>
      <c r="G1555" s="17" t="s">
        <v>312</v>
      </c>
      <c r="H1555" s="8" t="s">
        <v>39</v>
      </c>
      <c r="I1555" s="7"/>
      <c r="J1555" s="7"/>
      <c r="K1555" s="6" t="s">
        <v>111</v>
      </c>
      <c r="L1555" s="12">
        <v>45.416777777777803</v>
      </c>
      <c r="M1555" s="12">
        <v>1.8332222222222201</v>
      </c>
      <c r="N1555" s="11">
        <v>41186</v>
      </c>
      <c r="O1555" s="6" t="s">
        <v>17</v>
      </c>
      <c r="P1555" s="29">
        <v>54</v>
      </c>
      <c r="Q1555" s="12">
        <v>8</v>
      </c>
      <c r="R1555" s="15" t="s">
        <v>11</v>
      </c>
      <c r="S1555" s="48" t="s">
        <v>161</v>
      </c>
      <c r="T1555" s="53" t="s">
        <v>161</v>
      </c>
      <c r="U1555" s="12">
        <f t="shared" si="98"/>
        <v>54</v>
      </c>
      <c r="V1555" s="12">
        <f t="shared" si="99"/>
        <v>8</v>
      </c>
      <c r="W1555" s="12">
        <f t="shared" si="100"/>
        <v>0.84375</v>
      </c>
      <c r="X1555" s="12">
        <f t="shared" si="101"/>
        <v>1.5625E-2</v>
      </c>
      <c r="AA1555" s="12"/>
      <c r="AD1555" s="12" t="s">
        <v>312</v>
      </c>
      <c r="AE1555" s="12" t="s">
        <v>511</v>
      </c>
      <c r="AF1555" s="12" t="s">
        <v>512</v>
      </c>
      <c r="AG1555" s="12" t="s">
        <v>365</v>
      </c>
      <c r="AH1555" s="12" t="s">
        <v>366</v>
      </c>
      <c r="AI1555" s="12" t="s">
        <v>367</v>
      </c>
      <c r="AJ1555" s="12" t="s">
        <v>354</v>
      </c>
      <c r="AK1555" s="12" t="s">
        <v>368</v>
      </c>
      <c r="AL1555" s="12" t="s">
        <v>369</v>
      </c>
      <c r="AM1555" s="12" t="s">
        <v>347</v>
      </c>
      <c r="AN1555" s="12" t="s">
        <v>513</v>
      </c>
    </row>
    <row r="1556" spans="1:40" ht="15" customHeight="1" x14ac:dyDescent="0.25">
      <c r="A1556" s="34" t="s">
        <v>197</v>
      </c>
      <c r="B1556" s="30" t="s">
        <v>577</v>
      </c>
      <c r="C1556" s="30" t="s">
        <v>576</v>
      </c>
      <c r="D1556" s="30"/>
      <c r="E1556" s="12" t="s">
        <v>51</v>
      </c>
      <c r="F1556" s="10">
        <v>28</v>
      </c>
      <c r="G1556" s="17" t="s">
        <v>312</v>
      </c>
      <c r="H1556" s="8" t="s">
        <v>39</v>
      </c>
      <c r="I1556" s="7"/>
      <c r="J1556" s="7"/>
      <c r="K1556" s="6" t="s">
        <v>111</v>
      </c>
      <c r="L1556" s="12">
        <v>45.416777777777803</v>
      </c>
      <c r="M1556" s="12">
        <v>1.8332222222222201</v>
      </c>
      <c r="N1556" s="11">
        <v>41186</v>
      </c>
      <c r="O1556" s="6" t="s">
        <v>14</v>
      </c>
      <c r="P1556" s="29">
        <v>110</v>
      </c>
      <c r="Q1556" s="54" t="s">
        <v>161</v>
      </c>
      <c r="R1556" s="15" t="s">
        <v>11</v>
      </c>
      <c r="S1556" s="16" t="s">
        <v>601</v>
      </c>
      <c r="T1556" s="53" t="s">
        <v>161</v>
      </c>
      <c r="U1556" s="12">
        <f t="shared" si="98"/>
        <v>110</v>
      </c>
      <c r="V1556" s="12">
        <f t="shared" si="99"/>
        <v>55</v>
      </c>
      <c r="W1556" s="12">
        <f t="shared" si="100"/>
        <v>3.6363636363636362E-2</v>
      </c>
      <c r="X1556" s="12">
        <f t="shared" si="101"/>
        <v>3.3057851239669424E-4</v>
      </c>
      <c r="AA1556" s="12"/>
      <c r="AD1556" s="12" t="s">
        <v>312</v>
      </c>
      <c r="AE1556" s="12" t="s">
        <v>511</v>
      </c>
      <c r="AF1556" s="12" t="s">
        <v>512</v>
      </c>
      <c r="AG1556" s="12" t="s">
        <v>365</v>
      </c>
      <c r="AH1556" s="12" t="s">
        <v>366</v>
      </c>
      <c r="AI1556" s="12" t="s">
        <v>367</v>
      </c>
      <c r="AJ1556" s="12" t="s">
        <v>354</v>
      </c>
      <c r="AK1556" s="12" t="s">
        <v>368</v>
      </c>
      <c r="AL1556" s="12" t="s">
        <v>369</v>
      </c>
      <c r="AM1556" s="12" t="s">
        <v>347</v>
      </c>
      <c r="AN1556" s="12" t="s">
        <v>513</v>
      </c>
    </row>
    <row r="1557" spans="1:40" ht="15" customHeight="1" x14ac:dyDescent="0.25">
      <c r="A1557" s="34" t="s">
        <v>197</v>
      </c>
      <c r="B1557" s="30" t="s">
        <v>577</v>
      </c>
      <c r="C1557" s="30" t="s">
        <v>576</v>
      </c>
      <c r="D1557" s="30"/>
      <c r="E1557" s="12" t="s">
        <v>51</v>
      </c>
      <c r="F1557" s="10">
        <v>28</v>
      </c>
      <c r="G1557" s="17" t="s">
        <v>312</v>
      </c>
      <c r="H1557" s="8" t="s">
        <v>39</v>
      </c>
      <c r="I1557" s="7"/>
      <c r="J1557" s="7"/>
      <c r="K1557" s="6" t="s">
        <v>111</v>
      </c>
      <c r="L1557" s="12">
        <v>45.416777777777803</v>
      </c>
      <c r="M1557" s="12">
        <v>1.8332222222222201</v>
      </c>
      <c r="N1557" s="11">
        <v>41186</v>
      </c>
      <c r="O1557" s="6" t="s">
        <v>10</v>
      </c>
      <c r="P1557" s="29">
        <v>1610</v>
      </c>
      <c r="Q1557" s="12">
        <v>430</v>
      </c>
      <c r="R1557" s="15" t="s">
        <v>11</v>
      </c>
      <c r="S1557" s="48" t="s">
        <v>161</v>
      </c>
      <c r="T1557" s="53" t="s">
        <v>161</v>
      </c>
      <c r="U1557" s="12">
        <f t="shared" si="98"/>
        <v>1610</v>
      </c>
      <c r="V1557" s="12">
        <f t="shared" si="99"/>
        <v>430</v>
      </c>
      <c r="W1557" s="12">
        <f t="shared" si="100"/>
        <v>8.7074094104921586E-3</v>
      </c>
      <c r="X1557" s="12">
        <f t="shared" si="101"/>
        <v>5.4083288263926444E-6</v>
      </c>
      <c r="AA1557" s="12"/>
      <c r="AD1557" s="12" t="s">
        <v>312</v>
      </c>
      <c r="AE1557" s="12" t="s">
        <v>511</v>
      </c>
      <c r="AF1557" s="12" t="s">
        <v>512</v>
      </c>
      <c r="AG1557" s="12" t="s">
        <v>365</v>
      </c>
      <c r="AH1557" s="12" t="s">
        <v>366</v>
      </c>
      <c r="AI1557" s="12" t="s">
        <v>367</v>
      </c>
      <c r="AJ1557" s="12" t="s">
        <v>354</v>
      </c>
      <c r="AK1557" s="12" t="s">
        <v>368</v>
      </c>
      <c r="AL1557" s="12" t="s">
        <v>369</v>
      </c>
      <c r="AM1557" s="12" t="s">
        <v>347</v>
      </c>
      <c r="AN1557" s="12" t="s">
        <v>513</v>
      </c>
    </row>
    <row r="1558" spans="1:40" ht="15" customHeight="1" x14ac:dyDescent="0.25">
      <c r="A1558" s="34" t="s">
        <v>198</v>
      </c>
      <c r="B1558" s="30" t="s">
        <v>577</v>
      </c>
      <c r="C1558" s="30" t="s">
        <v>576</v>
      </c>
      <c r="D1558" s="30"/>
      <c r="E1558" s="12" t="s">
        <v>51</v>
      </c>
      <c r="F1558" s="10">
        <v>31</v>
      </c>
      <c r="G1558" s="17" t="s">
        <v>313</v>
      </c>
      <c r="H1558" s="8" t="s">
        <v>39</v>
      </c>
      <c r="I1558" s="6"/>
      <c r="J1558" s="6"/>
      <c r="K1558" s="6" t="s">
        <v>112</v>
      </c>
      <c r="L1558" s="12">
        <v>45.396083333333301</v>
      </c>
      <c r="M1558" s="12">
        <v>1.79405555555556</v>
      </c>
      <c r="N1558" s="11">
        <v>41186</v>
      </c>
      <c r="O1558" s="6" t="s">
        <v>22</v>
      </c>
      <c r="P1558" s="29">
        <v>7</v>
      </c>
      <c r="Q1558" s="54" t="s">
        <v>161</v>
      </c>
      <c r="R1558" s="15" t="s">
        <v>11</v>
      </c>
      <c r="S1558" s="16" t="s">
        <v>601</v>
      </c>
      <c r="T1558" s="53" t="s">
        <v>161</v>
      </c>
      <c r="U1558" s="12">
        <f t="shared" si="98"/>
        <v>7</v>
      </c>
      <c r="V1558" s="12">
        <f t="shared" si="99"/>
        <v>3.5</v>
      </c>
      <c r="W1558" s="12">
        <f t="shared" si="100"/>
        <v>0.5714285714285714</v>
      </c>
      <c r="X1558" s="12">
        <f t="shared" si="101"/>
        <v>8.1632653061224483E-2</v>
      </c>
      <c r="AA1558" s="12"/>
      <c r="AD1558" s="12" t="s">
        <v>313</v>
      </c>
      <c r="AE1558" s="12" t="s">
        <v>500</v>
      </c>
      <c r="AF1558" s="12" t="s">
        <v>498</v>
      </c>
      <c r="AG1558" s="12" t="s">
        <v>417</v>
      </c>
      <c r="AH1558" s="12" t="s">
        <v>366</v>
      </c>
      <c r="AI1558" s="12" t="s">
        <v>418</v>
      </c>
      <c r="AJ1558" s="12" t="s">
        <v>419</v>
      </c>
      <c r="AK1558" s="12" t="s">
        <v>368</v>
      </c>
      <c r="AL1558" s="12" t="s">
        <v>420</v>
      </c>
      <c r="AM1558" s="12" t="s">
        <v>347</v>
      </c>
      <c r="AN1558" s="12" t="s">
        <v>499</v>
      </c>
    </row>
    <row r="1559" spans="1:40" ht="15" customHeight="1" x14ac:dyDescent="0.25">
      <c r="A1559" s="34" t="s">
        <v>198</v>
      </c>
      <c r="B1559" s="30" t="s">
        <v>577</v>
      </c>
      <c r="C1559" s="30" t="s">
        <v>576</v>
      </c>
      <c r="D1559" s="30"/>
      <c r="E1559" s="12" t="s">
        <v>51</v>
      </c>
      <c r="F1559" s="10">
        <v>31</v>
      </c>
      <c r="G1559" s="17" t="s">
        <v>313</v>
      </c>
      <c r="H1559" s="8" t="s">
        <v>39</v>
      </c>
      <c r="I1559" s="6"/>
      <c r="J1559" s="6"/>
      <c r="K1559" s="6" t="s">
        <v>112</v>
      </c>
      <c r="L1559" s="12">
        <v>45.396083333333301</v>
      </c>
      <c r="M1559" s="12">
        <v>1.79405555555556</v>
      </c>
      <c r="N1559" s="11">
        <v>41186</v>
      </c>
      <c r="O1559" s="6" t="s">
        <v>31</v>
      </c>
      <c r="P1559" s="29">
        <v>7.6</v>
      </c>
      <c r="Q1559" s="54" t="s">
        <v>161</v>
      </c>
      <c r="S1559" s="16" t="s">
        <v>601</v>
      </c>
      <c r="T1559" s="53" t="s">
        <v>161</v>
      </c>
      <c r="U1559" s="12">
        <f t="shared" si="98"/>
        <v>7.6</v>
      </c>
      <c r="V1559" s="12">
        <f t="shared" si="99"/>
        <v>3.8</v>
      </c>
      <c r="W1559" s="12">
        <f t="shared" si="100"/>
        <v>0.52631578947368418</v>
      </c>
      <c r="X1559" s="12">
        <f t="shared" si="101"/>
        <v>6.9252077562326875E-2</v>
      </c>
      <c r="AA1559" s="12"/>
      <c r="AD1559" s="12" t="s">
        <v>313</v>
      </c>
      <c r="AE1559" s="12" t="s">
        <v>500</v>
      </c>
      <c r="AF1559" s="12" t="s">
        <v>498</v>
      </c>
      <c r="AG1559" s="12" t="s">
        <v>417</v>
      </c>
      <c r="AH1559" s="12" t="s">
        <v>366</v>
      </c>
      <c r="AI1559" s="12" t="s">
        <v>418</v>
      </c>
      <c r="AJ1559" s="12" t="s">
        <v>419</v>
      </c>
      <c r="AK1559" s="12" t="s">
        <v>368</v>
      </c>
      <c r="AL1559" s="12" t="s">
        <v>420</v>
      </c>
      <c r="AM1559" s="12" t="s">
        <v>347</v>
      </c>
      <c r="AN1559" s="12" t="s">
        <v>499</v>
      </c>
    </row>
    <row r="1560" spans="1:40" ht="15" customHeight="1" x14ac:dyDescent="0.25">
      <c r="A1560" s="34" t="s">
        <v>198</v>
      </c>
      <c r="B1560" s="30" t="s">
        <v>577</v>
      </c>
      <c r="C1560" s="30" t="s">
        <v>576</v>
      </c>
      <c r="D1560" s="30"/>
      <c r="E1560" s="12" t="s">
        <v>51</v>
      </c>
      <c r="F1560" s="10">
        <v>31</v>
      </c>
      <c r="G1560" s="17" t="s">
        <v>313</v>
      </c>
      <c r="H1560" s="8" t="s">
        <v>39</v>
      </c>
      <c r="I1560" s="7"/>
      <c r="J1560" s="7"/>
      <c r="K1560" s="6" t="s">
        <v>112</v>
      </c>
      <c r="L1560" s="12">
        <v>45.396083333333301</v>
      </c>
      <c r="M1560" s="12">
        <v>1.79405555555556</v>
      </c>
      <c r="N1560" s="11">
        <v>41186</v>
      </c>
      <c r="O1560" s="6" t="s">
        <v>12</v>
      </c>
      <c r="P1560" s="29">
        <v>8.1</v>
      </c>
      <c r="Q1560" s="12">
        <v>0.9</v>
      </c>
      <c r="R1560" s="15" t="s">
        <v>11</v>
      </c>
      <c r="S1560" s="48" t="s">
        <v>161</v>
      </c>
      <c r="T1560" s="53" t="s">
        <v>161</v>
      </c>
      <c r="U1560" s="12">
        <f t="shared" si="98"/>
        <v>8.1</v>
      </c>
      <c r="V1560" s="12">
        <f t="shared" si="99"/>
        <v>0.9</v>
      </c>
      <c r="W1560" s="12">
        <f t="shared" si="100"/>
        <v>9.9999999999999982</v>
      </c>
      <c r="X1560" s="12">
        <f t="shared" si="101"/>
        <v>1.2345679012345678</v>
      </c>
      <c r="AA1560" s="12"/>
      <c r="AD1560" s="12" t="s">
        <v>313</v>
      </c>
      <c r="AE1560" s="12" t="s">
        <v>500</v>
      </c>
      <c r="AF1560" s="12" t="s">
        <v>498</v>
      </c>
      <c r="AG1560" s="12" t="s">
        <v>417</v>
      </c>
      <c r="AH1560" s="12" t="s">
        <v>366</v>
      </c>
      <c r="AI1560" s="12" t="s">
        <v>418</v>
      </c>
      <c r="AJ1560" s="12" t="s">
        <v>419</v>
      </c>
      <c r="AK1560" s="12" t="s">
        <v>368</v>
      </c>
      <c r="AL1560" s="12" t="s">
        <v>420</v>
      </c>
      <c r="AM1560" s="12" t="s">
        <v>347</v>
      </c>
      <c r="AN1560" s="12" t="s">
        <v>499</v>
      </c>
    </row>
    <row r="1561" spans="1:40" ht="15" customHeight="1" x14ac:dyDescent="0.25">
      <c r="A1561" s="34" t="s">
        <v>198</v>
      </c>
      <c r="B1561" s="30" t="s">
        <v>577</v>
      </c>
      <c r="C1561" s="30" t="s">
        <v>576</v>
      </c>
      <c r="D1561" s="30"/>
      <c r="E1561" s="12" t="s">
        <v>51</v>
      </c>
      <c r="F1561" s="10">
        <v>31</v>
      </c>
      <c r="G1561" s="17" t="s">
        <v>313</v>
      </c>
      <c r="H1561" s="8" t="s">
        <v>39</v>
      </c>
      <c r="I1561" s="6"/>
      <c r="J1561" s="6"/>
      <c r="K1561" s="6" t="s">
        <v>112</v>
      </c>
      <c r="L1561" s="12">
        <v>45.396083333333301</v>
      </c>
      <c r="M1561" s="12">
        <v>1.79405555555556</v>
      </c>
      <c r="N1561" s="11">
        <v>41186</v>
      </c>
      <c r="O1561" s="6" t="s">
        <v>21</v>
      </c>
      <c r="P1561" s="29">
        <v>12.4</v>
      </c>
      <c r="Q1561" s="12">
        <v>1.3</v>
      </c>
      <c r="R1561" s="15" t="s">
        <v>11</v>
      </c>
      <c r="S1561" s="48" t="s">
        <v>161</v>
      </c>
      <c r="T1561" s="53" t="s">
        <v>161</v>
      </c>
      <c r="U1561" s="12">
        <f t="shared" si="98"/>
        <v>12.4</v>
      </c>
      <c r="V1561" s="12">
        <f t="shared" si="99"/>
        <v>1.3</v>
      </c>
      <c r="W1561" s="12">
        <f t="shared" si="100"/>
        <v>7.337278106508875</v>
      </c>
      <c r="X1561" s="12">
        <f t="shared" si="101"/>
        <v>0.59171597633136086</v>
      </c>
      <c r="AA1561" s="12"/>
      <c r="AD1561" s="12" t="s">
        <v>313</v>
      </c>
      <c r="AE1561" s="12" t="s">
        <v>500</v>
      </c>
      <c r="AF1561" s="12" t="s">
        <v>498</v>
      </c>
      <c r="AG1561" s="12" t="s">
        <v>417</v>
      </c>
      <c r="AH1561" s="12" t="s">
        <v>366</v>
      </c>
      <c r="AI1561" s="12" t="s">
        <v>418</v>
      </c>
      <c r="AJ1561" s="12" t="s">
        <v>419</v>
      </c>
      <c r="AK1561" s="12" t="s">
        <v>368</v>
      </c>
      <c r="AL1561" s="12" t="s">
        <v>420</v>
      </c>
      <c r="AM1561" s="12" t="s">
        <v>347</v>
      </c>
      <c r="AN1561" s="12" t="s">
        <v>499</v>
      </c>
    </row>
    <row r="1562" spans="1:40" ht="15" customHeight="1" x14ac:dyDescent="0.25">
      <c r="A1562" s="34" t="s">
        <v>198</v>
      </c>
      <c r="B1562" s="30" t="s">
        <v>577</v>
      </c>
      <c r="C1562" s="30" t="s">
        <v>576</v>
      </c>
      <c r="D1562" s="30"/>
      <c r="E1562" s="12" t="s">
        <v>51</v>
      </c>
      <c r="F1562" s="10">
        <v>31</v>
      </c>
      <c r="G1562" s="17" t="s">
        <v>313</v>
      </c>
      <c r="H1562" s="8" t="s">
        <v>39</v>
      </c>
      <c r="I1562" s="7"/>
      <c r="J1562" s="7"/>
      <c r="K1562" s="6" t="s">
        <v>112</v>
      </c>
      <c r="L1562" s="12">
        <v>45.396083333333301</v>
      </c>
      <c r="M1562" s="12">
        <v>1.79405555555556</v>
      </c>
      <c r="N1562" s="11">
        <v>41186</v>
      </c>
      <c r="O1562" s="6" t="s">
        <v>13</v>
      </c>
      <c r="P1562" s="29">
        <v>26</v>
      </c>
      <c r="Q1562" s="12">
        <v>12</v>
      </c>
      <c r="R1562" s="15" t="s">
        <v>11</v>
      </c>
      <c r="S1562" s="48" t="s">
        <v>161</v>
      </c>
      <c r="T1562" s="53" t="s">
        <v>605</v>
      </c>
      <c r="U1562" s="12">
        <f t="shared" si="98"/>
        <v>26</v>
      </c>
      <c r="V1562" s="12">
        <f t="shared" si="99"/>
        <v>12</v>
      </c>
      <c r="W1562" s="12">
        <f t="shared" si="100"/>
        <v>0.18055555555555555</v>
      </c>
      <c r="X1562" s="12">
        <f t="shared" si="101"/>
        <v>6.9444444444444441E-3</v>
      </c>
      <c r="AA1562" s="12"/>
      <c r="AD1562" s="12" t="s">
        <v>313</v>
      </c>
      <c r="AE1562" s="12" t="s">
        <v>500</v>
      </c>
      <c r="AF1562" s="12" t="s">
        <v>498</v>
      </c>
      <c r="AG1562" s="12" t="s">
        <v>417</v>
      </c>
      <c r="AH1562" s="12" t="s">
        <v>366</v>
      </c>
      <c r="AI1562" s="12" t="s">
        <v>418</v>
      </c>
      <c r="AJ1562" s="12" t="s">
        <v>419</v>
      </c>
      <c r="AK1562" s="12" t="s">
        <v>368</v>
      </c>
      <c r="AL1562" s="12" t="s">
        <v>420</v>
      </c>
      <c r="AM1562" s="12" t="s">
        <v>347</v>
      </c>
      <c r="AN1562" s="12" t="s">
        <v>499</v>
      </c>
    </row>
    <row r="1563" spans="1:40" ht="15" customHeight="1" x14ac:dyDescent="0.25">
      <c r="A1563" s="34" t="s">
        <v>198</v>
      </c>
      <c r="B1563" s="30" t="s">
        <v>577</v>
      </c>
      <c r="C1563" s="30" t="s">
        <v>576</v>
      </c>
      <c r="D1563" s="30"/>
      <c r="E1563" s="12" t="s">
        <v>51</v>
      </c>
      <c r="F1563" s="10">
        <v>31</v>
      </c>
      <c r="G1563" s="17" t="s">
        <v>313</v>
      </c>
      <c r="H1563" s="8" t="s">
        <v>39</v>
      </c>
      <c r="I1563" s="7"/>
      <c r="J1563" s="7"/>
      <c r="K1563" s="6" t="s">
        <v>112</v>
      </c>
      <c r="L1563" s="12">
        <v>45.396083333333301</v>
      </c>
      <c r="M1563" s="12">
        <v>1.79405555555556</v>
      </c>
      <c r="N1563" s="11">
        <v>41186</v>
      </c>
      <c r="O1563" s="6" t="s">
        <v>19</v>
      </c>
      <c r="P1563" s="29">
        <v>41.6</v>
      </c>
      <c r="Q1563" s="12">
        <v>4.2</v>
      </c>
      <c r="R1563" s="15" t="s">
        <v>11</v>
      </c>
      <c r="S1563" s="48" t="s">
        <v>161</v>
      </c>
      <c r="T1563" s="53" t="s">
        <v>161</v>
      </c>
      <c r="U1563" s="12">
        <f t="shared" si="98"/>
        <v>41.6</v>
      </c>
      <c r="V1563" s="12">
        <f t="shared" si="99"/>
        <v>4.2</v>
      </c>
      <c r="W1563" s="12">
        <f t="shared" si="100"/>
        <v>2.3582766439909295</v>
      </c>
      <c r="X1563" s="12">
        <f t="shared" si="101"/>
        <v>5.6689342403628114E-2</v>
      </c>
      <c r="AA1563" s="12"/>
      <c r="AD1563" s="12" t="s">
        <v>313</v>
      </c>
      <c r="AE1563" s="12" t="s">
        <v>500</v>
      </c>
      <c r="AF1563" s="12" t="s">
        <v>498</v>
      </c>
      <c r="AG1563" s="12" t="s">
        <v>417</v>
      </c>
      <c r="AH1563" s="12" t="s">
        <v>366</v>
      </c>
      <c r="AI1563" s="12" t="s">
        <v>418</v>
      </c>
      <c r="AJ1563" s="12" t="s">
        <v>419</v>
      </c>
      <c r="AK1563" s="12" t="s">
        <v>368</v>
      </c>
      <c r="AL1563" s="12" t="s">
        <v>420</v>
      </c>
      <c r="AM1563" s="12" t="s">
        <v>347</v>
      </c>
      <c r="AN1563" s="12" t="s">
        <v>499</v>
      </c>
    </row>
    <row r="1564" spans="1:40" ht="15" customHeight="1" x14ac:dyDescent="0.25">
      <c r="A1564" s="34" t="s">
        <v>198</v>
      </c>
      <c r="B1564" s="30" t="s">
        <v>577</v>
      </c>
      <c r="C1564" s="30" t="s">
        <v>576</v>
      </c>
      <c r="D1564" s="30"/>
      <c r="E1564" s="12" t="s">
        <v>51</v>
      </c>
      <c r="F1564" s="10">
        <v>31</v>
      </c>
      <c r="G1564" s="17" t="s">
        <v>313</v>
      </c>
      <c r="H1564" s="8" t="s">
        <v>39</v>
      </c>
      <c r="I1564" s="7"/>
      <c r="J1564" s="7"/>
      <c r="K1564" s="6" t="s">
        <v>112</v>
      </c>
      <c r="L1564" s="12">
        <v>45.396083333333301</v>
      </c>
      <c r="M1564" s="12">
        <v>1.79405555555556</v>
      </c>
      <c r="N1564" s="11">
        <v>41186</v>
      </c>
      <c r="O1564" s="6" t="s">
        <v>20</v>
      </c>
      <c r="P1564" s="29">
        <v>43</v>
      </c>
      <c r="Q1564" s="12">
        <v>7</v>
      </c>
      <c r="R1564" s="15" t="s">
        <v>11</v>
      </c>
      <c r="S1564" s="48" t="s">
        <v>161</v>
      </c>
      <c r="T1564" s="53" t="s">
        <v>161</v>
      </c>
      <c r="U1564" s="12">
        <f t="shared" si="98"/>
        <v>43</v>
      </c>
      <c r="V1564" s="12">
        <f t="shared" si="99"/>
        <v>7</v>
      </c>
      <c r="W1564" s="12">
        <f t="shared" si="100"/>
        <v>0.87755102040816324</v>
      </c>
      <c r="X1564" s="12">
        <f t="shared" si="101"/>
        <v>2.0408163265306121E-2</v>
      </c>
      <c r="AA1564" s="12"/>
      <c r="AD1564" s="12" t="s">
        <v>313</v>
      </c>
      <c r="AE1564" s="12" t="s">
        <v>500</v>
      </c>
      <c r="AF1564" s="12" t="s">
        <v>498</v>
      </c>
      <c r="AG1564" s="12" t="s">
        <v>417</v>
      </c>
      <c r="AH1564" s="12" t="s">
        <v>366</v>
      </c>
      <c r="AI1564" s="12" t="s">
        <v>418</v>
      </c>
      <c r="AJ1564" s="12" t="s">
        <v>419</v>
      </c>
      <c r="AK1564" s="12" t="s">
        <v>368</v>
      </c>
      <c r="AL1564" s="12" t="s">
        <v>420</v>
      </c>
      <c r="AM1564" s="12" t="s">
        <v>347</v>
      </c>
      <c r="AN1564" s="12" t="s">
        <v>499</v>
      </c>
    </row>
    <row r="1565" spans="1:40" ht="15" customHeight="1" x14ac:dyDescent="0.25">
      <c r="A1565" s="34" t="s">
        <v>198</v>
      </c>
      <c r="B1565" s="30" t="s">
        <v>577</v>
      </c>
      <c r="C1565" s="30" t="s">
        <v>576</v>
      </c>
      <c r="D1565" s="30"/>
      <c r="E1565" s="12" t="s">
        <v>51</v>
      </c>
      <c r="F1565" s="10">
        <v>31</v>
      </c>
      <c r="G1565" s="17" t="s">
        <v>313</v>
      </c>
      <c r="H1565" s="8" t="s">
        <v>39</v>
      </c>
      <c r="I1565" s="7"/>
      <c r="J1565" s="7"/>
      <c r="K1565" s="6" t="s">
        <v>112</v>
      </c>
      <c r="L1565" s="12">
        <v>45.396083333333301</v>
      </c>
      <c r="M1565" s="12">
        <v>1.79405555555556</v>
      </c>
      <c r="N1565" s="11">
        <v>41186</v>
      </c>
      <c r="O1565" s="6" t="s">
        <v>18</v>
      </c>
      <c r="P1565" s="29">
        <v>48</v>
      </c>
      <c r="Q1565" s="12">
        <v>5</v>
      </c>
      <c r="R1565" s="15" t="s">
        <v>11</v>
      </c>
      <c r="S1565" s="48" t="s">
        <v>161</v>
      </c>
      <c r="T1565" s="53" t="s">
        <v>161</v>
      </c>
      <c r="U1565" s="12">
        <f t="shared" si="98"/>
        <v>48</v>
      </c>
      <c r="V1565" s="12">
        <f t="shared" si="99"/>
        <v>5</v>
      </c>
      <c r="W1565" s="12">
        <f t="shared" si="100"/>
        <v>1.92</v>
      </c>
      <c r="X1565" s="12">
        <f t="shared" si="101"/>
        <v>0.04</v>
      </c>
      <c r="AA1565" s="12"/>
      <c r="AD1565" s="12" t="s">
        <v>313</v>
      </c>
      <c r="AE1565" s="12" t="s">
        <v>500</v>
      </c>
      <c r="AF1565" s="12" t="s">
        <v>498</v>
      </c>
      <c r="AG1565" s="12" t="s">
        <v>417</v>
      </c>
      <c r="AH1565" s="12" t="s">
        <v>366</v>
      </c>
      <c r="AI1565" s="12" t="s">
        <v>418</v>
      </c>
      <c r="AJ1565" s="12" t="s">
        <v>419</v>
      </c>
      <c r="AK1565" s="12" t="s">
        <v>368</v>
      </c>
      <c r="AL1565" s="12" t="s">
        <v>420</v>
      </c>
      <c r="AM1565" s="12" t="s">
        <v>347</v>
      </c>
      <c r="AN1565" s="12" t="s">
        <v>499</v>
      </c>
    </row>
    <row r="1566" spans="1:40" ht="15" customHeight="1" x14ac:dyDescent="0.25">
      <c r="A1566" s="34" t="s">
        <v>198</v>
      </c>
      <c r="B1566" s="30" t="s">
        <v>577</v>
      </c>
      <c r="C1566" s="30" t="s">
        <v>576</v>
      </c>
      <c r="D1566" s="30"/>
      <c r="E1566" s="12" t="s">
        <v>51</v>
      </c>
      <c r="F1566" s="10">
        <v>31</v>
      </c>
      <c r="G1566" s="17" t="s">
        <v>313</v>
      </c>
      <c r="H1566" s="8" t="s">
        <v>39</v>
      </c>
      <c r="I1566" s="7"/>
      <c r="J1566" s="7"/>
      <c r="K1566" s="6" t="s">
        <v>112</v>
      </c>
      <c r="L1566" s="12">
        <v>45.396083333333301</v>
      </c>
      <c r="M1566" s="12">
        <v>1.79405555555556</v>
      </c>
      <c r="N1566" s="11">
        <v>41186</v>
      </c>
      <c r="O1566" s="6" t="s">
        <v>14</v>
      </c>
      <c r="P1566" s="29">
        <v>80</v>
      </c>
      <c r="Q1566" s="54" t="s">
        <v>161</v>
      </c>
      <c r="R1566" s="15" t="s">
        <v>11</v>
      </c>
      <c r="S1566" s="16" t="s">
        <v>601</v>
      </c>
      <c r="T1566" s="53" t="s">
        <v>161</v>
      </c>
      <c r="U1566" s="12">
        <f t="shared" si="98"/>
        <v>80</v>
      </c>
      <c r="V1566" s="12">
        <f t="shared" si="99"/>
        <v>40</v>
      </c>
      <c r="W1566" s="12">
        <f t="shared" si="100"/>
        <v>0.05</v>
      </c>
      <c r="X1566" s="12">
        <f t="shared" si="101"/>
        <v>6.2500000000000001E-4</v>
      </c>
      <c r="AA1566" s="12"/>
      <c r="AD1566" s="12" t="s">
        <v>313</v>
      </c>
      <c r="AE1566" s="12" t="s">
        <v>500</v>
      </c>
      <c r="AF1566" s="12" t="s">
        <v>498</v>
      </c>
      <c r="AG1566" s="12" t="s">
        <v>417</v>
      </c>
      <c r="AH1566" s="12" t="s">
        <v>366</v>
      </c>
      <c r="AI1566" s="12" t="s">
        <v>418</v>
      </c>
      <c r="AJ1566" s="12" t="s">
        <v>419</v>
      </c>
      <c r="AK1566" s="12" t="s">
        <v>368</v>
      </c>
      <c r="AL1566" s="12" t="s">
        <v>420</v>
      </c>
      <c r="AM1566" s="12" t="s">
        <v>347</v>
      </c>
      <c r="AN1566" s="12" t="s">
        <v>499</v>
      </c>
    </row>
    <row r="1567" spans="1:40" ht="15" customHeight="1" x14ac:dyDescent="0.25">
      <c r="A1567" s="34" t="s">
        <v>198</v>
      </c>
      <c r="B1567" s="30" t="s">
        <v>577</v>
      </c>
      <c r="C1567" s="30" t="s">
        <v>576</v>
      </c>
      <c r="D1567" s="30"/>
      <c r="E1567" s="12" t="s">
        <v>51</v>
      </c>
      <c r="F1567" s="10">
        <v>31</v>
      </c>
      <c r="G1567" s="17" t="s">
        <v>313</v>
      </c>
      <c r="H1567" s="8" t="s">
        <v>39</v>
      </c>
      <c r="I1567" s="7"/>
      <c r="J1567" s="7"/>
      <c r="K1567" s="6" t="s">
        <v>112</v>
      </c>
      <c r="L1567" s="12">
        <v>45.396083333333301</v>
      </c>
      <c r="M1567" s="12">
        <v>1.79405555555556</v>
      </c>
      <c r="N1567" s="11">
        <v>41186</v>
      </c>
      <c r="O1567" s="6" t="s">
        <v>17</v>
      </c>
      <c r="P1567" s="29">
        <v>119</v>
      </c>
      <c r="Q1567" s="12">
        <v>12</v>
      </c>
      <c r="R1567" s="15" t="s">
        <v>11</v>
      </c>
      <c r="S1567" s="48" t="s">
        <v>161</v>
      </c>
      <c r="T1567" s="53" t="s">
        <v>161</v>
      </c>
      <c r="U1567" s="12">
        <f t="shared" si="98"/>
        <v>119</v>
      </c>
      <c r="V1567" s="12">
        <f t="shared" si="99"/>
        <v>12</v>
      </c>
      <c r="W1567" s="12">
        <f t="shared" si="100"/>
        <v>0.82638888888888884</v>
      </c>
      <c r="X1567" s="12">
        <f t="shared" si="101"/>
        <v>6.9444444444444441E-3</v>
      </c>
      <c r="AA1567" s="12"/>
      <c r="AD1567" s="12" t="s">
        <v>313</v>
      </c>
      <c r="AE1567" s="12" t="s">
        <v>500</v>
      </c>
      <c r="AF1567" s="12" t="s">
        <v>498</v>
      </c>
      <c r="AG1567" s="12" t="s">
        <v>417</v>
      </c>
      <c r="AH1567" s="12" t="s">
        <v>366</v>
      </c>
      <c r="AI1567" s="12" t="s">
        <v>418</v>
      </c>
      <c r="AJ1567" s="12" t="s">
        <v>419</v>
      </c>
      <c r="AK1567" s="12" t="s">
        <v>368</v>
      </c>
      <c r="AL1567" s="12" t="s">
        <v>420</v>
      </c>
      <c r="AM1567" s="12" t="s">
        <v>347</v>
      </c>
      <c r="AN1567" s="12" t="s">
        <v>499</v>
      </c>
    </row>
    <row r="1568" spans="1:40" ht="15" customHeight="1" x14ac:dyDescent="0.25">
      <c r="A1568" s="34" t="s">
        <v>198</v>
      </c>
      <c r="B1568" s="30" t="s">
        <v>577</v>
      </c>
      <c r="C1568" s="30" t="s">
        <v>576</v>
      </c>
      <c r="D1568" s="30"/>
      <c r="E1568" s="12" t="s">
        <v>51</v>
      </c>
      <c r="F1568" s="10">
        <v>31</v>
      </c>
      <c r="G1568" s="17" t="s">
        <v>313</v>
      </c>
      <c r="H1568" s="8" t="s">
        <v>39</v>
      </c>
      <c r="I1568" s="7"/>
      <c r="J1568" s="7"/>
      <c r="K1568" s="6" t="s">
        <v>112</v>
      </c>
      <c r="L1568" s="12">
        <v>45.396083333333301</v>
      </c>
      <c r="M1568" s="12">
        <v>1.79405555555556</v>
      </c>
      <c r="N1568" s="11">
        <v>41186</v>
      </c>
      <c r="O1568" s="6" t="s">
        <v>16</v>
      </c>
      <c r="P1568" s="29">
        <v>150</v>
      </c>
      <c r="Q1568" s="12">
        <v>15</v>
      </c>
      <c r="R1568" s="15" t="s">
        <v>11</v>
      </c>
      <c r="S1568" s="48" t="s">
        <v>161</v>
      </c>
      <c r="T1568" s="53" t="s">
        <v>606</v>
      </c>
      <c r="U1568" s="12">
        <f t="shared" si="98"/>
        <v>150</v>
      </c>
      <c r="V1568" s="12">
        <f t="shared" si="99"/>
        <v>15</v>
      </c>
      <c r="W1568" s="12">
        <f t="shared" si="100"/>
        <v>0.66666666666666663</v>
      </c>
      <c r="X1568" s="12">
        <f t="shared" si="101"/>
        <v>4.4444444444444444E-3</v>
      </c>
      <c r="AA1568" s="12"/>
      <c r="AD1568" s="12" t="s">
        <v>313</v>
      </c>
      <c r="AE1568" s="12" t="s">
        <v>500</v>
      </c>
      <c r="AF1568" s="12" t="s">
        <v>498</v>
      </c>
      <c r="AG1568" s="12" t="s">
        <v>417</v>
      </c>
      <c r="AH1568" s="12" t="s">
        <v>366</v>
      </c>
      <c r="AI1568" s="12" t="s">
        <v>418</v>
      </c>
      <c r="AJ1568" s="12" t="s">
        <v>419</v>
      </c>
      <c r="AK1568" s="12" t="s">
        <v>368</v>
      </c>
      <c r="AL1568" s="12" t="s">
        <v>420</v>
      </c>
      <c r="AM1568" s="12" t="s">
        <v>347</v>
      </c>
      <c r="AN1568" s="12" t="s">
        <v>499</v>
      </c>
    </row>
    <row r="1569" spans="1:40" ht="15" customHeight="1" x14ac:dyDescent="0.25">
      <c r="A1569" s="34" t="s">
        <v>198</v>
      </c>
      <c r="B1569" s="30" t="s">
        <v>577</v>
      </c>
      <c r="C1569" s="30" t="s">
        <v>576</v>
      </c>
      <c r="D1569" s="30"/>
      <c r="E1569" s="12" t="s">
        <v>51</v>
      </c>
      <c r="F1569" s="10">
        <v>31</v>
      </c>
      <c r="G1569" s="17" t="s">
        <v>313</v>
      </c>
      <c r="H1569" s="8" t="s">
        <v>39</v>
      </c>
      <c r="I1569" s="7"/>
      <c r="J1569" s="7"/>
      <c r="K1569" s="6" t="s">
        <v>112</v>
      </c>
      <c r="L1569" s="12">
        <v>45.396083333333301</v>
      </c>
      <c r="M1569" s="12">
        <v>1.79405555555556</v>
      </c>
      <c r="N1569" s="11">
        <v>41186</v>
      </c>
      <c r="O1569" s="6" t="s">
        <v>15</v>
      </c>
      <c r="P1569" s="29">
        <v>162</v>
      </c>
      <c r="Q1569" s="12">
        <v>17</v>
      </c>
      <c r="R1569" s="15" t="s">
        <v>11</v>
      </c>
      <c r="S1569" s="48" t="s">
        <v>161</v>
      </c>
      <c r="T1569" s="53" t="s">
        <v>161</v>
      </c>
      <c r="U1569" s="12">
        <f t="shared" si="98"/>
        <v>162</v>
      </c>
      <c r="V1569" s="12">
        <f t="shared" si="99"/>
        <v>17</v>
      </c>
      <c r="W1569" s="12">
        <f t="shared" si="100"/>
        <v>0.56055363321799312</v>
      </c>
      <c r="X1569" s="12">
        <f t="shared" si="101"/>
        <v>3.4602076124567475E-3</v>
      </c>
      <c r="AA1569" s="12"/>
      <c r="AD1569" s="12" t="s">
        <v>313</v>
      </c>
      <c r="AE1569" s="12" t="s">
        <v>500</v>
      </c>
      <c r="AF1569" s="12" t="s">
        <v>498</v>
      </c>
      <c r="AG1569" s="12" t="s">
        <v>417</v>
      </c>
      <c r="AH1569" s="12" t="s">
        <v>366</v>
      </c>
      <c r="AI1569" s="12" t="s">
        <v>418</v>
      </c>
      <c r="AJ1569" s="12" t="s">
        <v>419</v>
      </c>
      <c r="AK1569" s="12" t="s">
        <v>368</v>
      </c>
      <c r="AL1569" s="12" t="s">
        <v>420</v>
      </c>
      <c r="AM1569" s="12" t="s">
        <v>347</v>
      </c>
      <c r="AN1569" s="12" t="s">
        <v>499</v>
      </c>
    </row>
    <row r="1570" spans="1:40" ht="15" customHeight="1" x14ac:dyDescent="0.25">
      <c r="A1570" s="34" t="s">
        <v>198</v>
      </c>
      <c r="B1570" s="30" t="s">
        <v>577</v>
      </c>
      <c r="C1570" s="30" t="s">
        <v>576</v>
      </c>
      <c r="D1570" s="30"/>
      <c r="E1570" s="12" t="s">
        <v>51</v>
      </c>
      <c r="F1570" s="10">
        <v>31</v>
      </c>
      <c r="G1570" s="17" t="s">
        <v>313</v>
      </c>
      <c r="H1570" s="8" t="s">
        <v>39</v>
      </c>
      <c r="I1570" s="7"/>
      <c r="J1570" s="7"/>
      <c r="K1570" s="6" t="s">
        <v>112</v>
      </c>
      <c r="L1570" s="12">
        <v>45.396083333333301</v>
      </c>
      <c r="M1570" s="12">
        <v>1.79405555555556</v>
      </c>
      <c r="N1570" s="11">
        <v>41186</v>
      </c>
      <c r="O1570" s="6" t="s">
        <v>10</v>
      </c>
      <c r="P1570" s="29">
        <v>1000</v>
      </c>
      <c r="Q1570" s="12">
        <v>100</v>
      </c>
      <c r="R1570" s="15" t="s">
        <v>11</v>
      </c>
      <c r="S1570" s="48" t="s">
        <v>161</v>
      </c>
      <c r="T1570" s="53" t="s">
        <v>161</v>
      </c>
      <c r="U1570" s="12">
        <f t="shared" si="98"/>
        <v>1000</v>
      </c>
      <c r="V1570" s="12">
        <f t="shared" si="99"/>
        <v>100</v>
      </c>
      <c r="W1570" s="12">
        <f t="shared" si="100"/>
        <v>0.1</v>
      </c>
      <c r="X1570" s="12">
        <f t="shared" si="101"/>
        <v>1E-4</v>
      </c>
      <c r="AA1570" s="12"/>
      <c r="AD1570" s="12" t="s">
        <v>313</v>
      </c>
      <c r="AE1570" s="12" t="s">
        <v>500</v>
      </c>
      <c r="AF1570" s="12" t="s">
        <v>498</v>
      </c>
      <c r="AG1570" s="12" t="s">
        <v>417</v>
      </c>
      <c r="AH1570" s="12" t="s">
        <v>366</v>
      </c>
      <c r="AI1570" s="12" t="s">
        <v>418</v>
      </c>
      <c r="AJ1570" s="12" t="s">
        <v>419</v>
      </c>
      <c r="AK1570" s="12" t="s">
        <v>368</v>
      </c>
      <c r="AL1570" s="12" t="s">
        <v>420</v>
      </c>
      <c r="AM1570" s="12" t="s">
        <v>347</v>
      </c>
      <c r="AN1570" s="12" t="s">
        <v>499</v>
      </c>
    </row>
    <row r="1571" spans="1:40" ht="15" customHeight="1" x14ac:dyDescent="0.25">
      <c r="A1571" s="34" t="s">
        <v>199</v>
      </c>
      <c r="B1571" s="30" t="s">
        <v>577</v>
      </c>
      <c r="C1571" s="30" t="s">
        <v>576</v>
      </c>
      <c r="D1571" s="30"/>
      <c r="E1571" s="12" t="s">
        <v>51</v>
      </c>
      <c r="F1571" s="10">
        <v>39</v>
      </c>
      <c r="G1571" s="17" t="s">
        <v>314</v>
      </c>
      <c r="H1571" s="10" t="s">
        <v>8</v>
      </c>
      <c r="I1571" s="7"/>
      <c r="J1571" s="7"/>
      <c r="K1571" s="6" t="s">
        <v>110</v>
      </c>
      <c r="L1571" s="12">
        <v>45.171972222222202</v>
      </c>
      <c r="M1571" s="12">
        <v>2.077</v>
      </c>
      <c r="N1571" s="11">
        <v>41186</v>
      </c>
      <c r="O1571" s="6" t="s">
        <v>12</v>
      </c>
      <c r="P1571" s="29">
        <v>9.6</v>
      </c>
      <c r="Q1571" s="12">
        <v>1.2</v>
      </c>
      <c r="R1571" s="15" t="s">
        <v>11</v>
      </c>
      <c r="S1571" s="48" t="s">
        <v>161</v>
      </c>
      <c r="T1571" s="53" t="s">
        <v>161</v>
      </c>
      <c r="U1571" s="12">
        <f t="shared" si="98"/>
        <v>9.6</v>
      </c>
      <c r="V1571" s="12">
        <f t="shared" si="99"/>
        <v>1.2</v>
      </c>
      <c r="W1571" s="12">
        <f t="shared" si="100"/>
        <v>6.666666666666667</v>
      </c>
      <c r="X1571" s="12">
        <f t="shared" si="101"/>
        <v>0.69444444444444442</v>
      </c>
      <c r="AA1571" s="12"/>
      <c r="AD1571" s="12" t="s">
        <v>314</v>
      </c>
      <c r="AE1571" s="12" t="s">
        <v>448</v>
      </c>
      <c r="AF1571" s="12" t="s">
        <v>449</v>
      </c>
      <c r="AG1571" s="12" t="s">
        <v>373</v>
      </c>
      <c r="AH1571" s="12" t="s">
        <v>374</v>
      </c>
      <c r="AI1571" s="12" t="s">
        <v>375</v>
      </c>
      <c r="AJ1571" s="12" t="s">
        <v>376</v>
      </c>
      <c r="AK1571" s="12" t="s">
        <v>368</v>
      </c>
      <c r="AL1571" s="12">
        <v>17</v>
      </c>
      <c r="AM1571" s="12" t="s">
        <v>377</v>
      </c>
      <c r="AN1571" s="12" t="s">
        <v>378</v>
      </c>
    </row>
    <row r="1572" spans="1:40" ht="15" customHeight="1" x14ac:dyDescent="0.25">
      <c r="A1572" s="34" t="s">
        <v>199</v>
      </c>
      <c r="B1572" s="30" t="s">
        <v>577</v>
      </c>
      <c r="C1572" s="30" t="s">
        <v>576</v>
      </c>
      <c r="D1572" s="30"/>
      <c r="E1572" s="12" t="s">
        <v>51</v>
      </c>
      <c r="F1572" s="10">
        <v>39</v>
      </c>
      <c r="G1572" s="17" t="s">
        <v>314</v>
      </c>
      <c r="H1572" s="10" t="s">
        <v>8</v>
      </c>
      <c r="I1572" s="7"/>
      <c r="J1572" s="7"/>
      <c r="K1572" s="6" t="s">
        <v>110</v>
      </c>
      <c r="L1572" s="12">
        <v>45.171972222222202</v>
      </c>
      <c r="M1572" s="12">
        <v>2.077</v>
      </c>
      <c r="N1572" s="11">
        <v>41186</v>
      </c>
      <c r="O1572" s="6" t="s">
        <v>22</v>
      </c>
      <c r="P1572" s="29">
        <v>13</v>
      </c>
      <c r="Q1572" s="54" t="s">
        <v>161</v>
      </c>
      <c r="R1572" s="15" t="s">
        <v>11</v>
      </c>
      <c r="S1572" s="16" t="s">
        <v>601</v>
      </c>
      <c r="T1572" s="53" t="s">
        <v>161</v>
      </c>
      <c r="U1572" s="12">
        <f t="shared" si="98"/>
        <v>13</v>
      </c>
      <c r="V1572" s="12">
        <f t="shared" si="99"/>
        <v>6.5</v>
      </c>
      <c r="W1572" s="12">
        <f t="shared" si="100"/>
        <v>0.30769230769230771</v>
      </c>
      <c r="X1572" s="12">
        <f t="shared" si="101"/>
        <v>2.3668639053254437E-2</v>
      </c>
      <c r="AA1572" s="12"/>
      <c r="AD1572" s="12" t="s">
        <v>314</v>
      </c>
      <c r="AE1572" s="12" t="s">
        <v>448</v>
      </c>
      <c r="AF1572" s="12" t="s">
        <v>449</v>
      </c>
      <c r="AG1572" s="12" t="s">
        <v>373</v>
      </c>
      <c r="AH1572" s="12" t="s">
        <v>374</v>
      </c>
      <c r="AI1572" s="12" t="s">
        <v>375</v>
      </c>
      <c r="AJ1572" s="12" t="s">
        <v>376</v>
      </c>
      <c r="AK1572" s="12" t="s">
        <v>368</v>
      </c>
      <c r="AL1572" s="12">
        <v>17</v>
      </c>
      <c r="AM1572" s="12" t="s">
        <v>377</v>
      </c>
      <c r="AN1572" s="12" t="s">
        <v>378</v>
      </c>
    </row>
    <row r="1573" spans="1:40" ht="15" customHeight="1" x14ac:dyDescent="0.25">
      <c r="A1573" s="34" t="s">
        <v>199</v>
      </c>
      <c r="B1573" s="30" t="s">
        <v>577</v>
      </c>
      <c r="C1573" s="30" t="s">
        <v>576</v>
      </c>
      <c r="D1573" s="30"/>
      <c r="E1573" s="12" t="s">
        <v>51</v>
      </c>
      <c r="F1573" s="10">
        <v>39</v>
      </c>
      <c r="G1573" s="17" t="s">
        <v>314</v>
      </c>
      <c r="H1573" s="10" t="s">
        <v>8</v>
      </c>
      <c r="I1573" s="7"/>
      <c r="J1573" s="7"/>
      <c r="K1573" s="6" t="s">
        <v>110</v>
      </c>
      <c r="L1573" s="12">
        <v>45.171972222222202</v>
      </c>
      <c r="M1573" s="12">
        <v>2.077</v>
      </c>
      <c r="N1573" s="11">
        <v>41186</v>
      </c>
      <c r="O1573" s="6" t="s">
        <v>21</v>
      </c>
      <c r="P1573" s="29">
        <v>13.2</v>
      </c>
      <c r="Q1573" s="12">
        <v>4.3</v>
      </c>
      <c r="R1573" s="15" t="s">
        <v>11</v>
      </c>
      <c r="S1573" s="48" t="s">
        <v>161</v>
      </c>
      <c r="T1573" s="53" t="s">
        <v>161</v>
      </c>
      <c r="U1573" s="12">
        <f t="shared" si="98"/>
        <v>13.2</v>
      </c>
      <c r="V1573" s="12">
        <f t="shared" si="99"/>
        <v>4.3</v>
      </c>
      <c r="W1573" s="12">
        <f t="shared" si="100"/>
        <v>0.7138994050838291</v>
      </c>
      <c r="X1573" s="12">
        <f t="shared" si="101"/>
        <v>5.408328826392645E-2</v>
      </c>
      <c r="AA1573" s="12"/>
      <c r="AD1573" s="12" t="s">
        <v>314</v>
      </c>
      <c r="AE1573" s="12" t="s">
        <v>448</v>
      </c>
      <c r="AF1573" s="12" t="s">
        <v>449</v>
      </c>
      <c r="AG1573" s="12" t="s">
        <v>373</v>
      </c>
      <c r="AH1573" s="12" t="s">
        <v>374</v>
      </c>
      <c r="AI1573" s="12" t="s">
        <v>375</v>
      </c>
      <c r="AJ1573" s="12" t="s">
        <v>376</v>
      </c>
      <c r="AK1573" s="12" t="s">
        <v>368</v>
      </c>
      <c r="AL1573" s="12">
        <v>17</v>
      </c>
      <c r="AM1573" s="12" t="s">
        <v>377</v>
      </c>
      <c r="AN1573" s="12" t="s">
        <v>378</v>
      </c>
    </row>
    <row r="1574" spans="1:40" ht="15" customHeight="1" x14ac:dyDescent="0.25">
      <c r="A1574" s="34" t="s">
        <v>199</v>
      </c>
      <c r="B1574" s="30" t="s">
        <v>577</v>
      </c>
      <c r="C1574" s="30" t="s">
        <v>576</v>
      </c>
      <c r="D1574" s="30"/>
      <c r="E1574" s="12" t="s">
        <v>51</v>
      </c>
      <c r="F1574" s="10">
        <v>39</v>
      </c>
      <c r="G1574" s="17" t="s">
        <v>314</v>
      </c>
      <c r="H1574" s="10" t="s">
        <v>8</v>
      </c>
      <c r="I1574" s="7"/>
      <c r="J1574" s="7"/>
      <c r="K1574" s="6" t="s">
        <v>110</v>
      </c>
      <c r="L1574" s="12">
        <v>45.171972222222202</v>
      </c>
      <c r="M1574" s="12">
        <v>2.077</v>
      </c>
      <c r="N1574" s="11">
        <v>41186</v>
      </c>
      <c r="O1574" s="6" t="s">
        <v>20</v>
      </c>
      <c r="P1574" s="29">
        <v>36</v>
      </c>
      <c r="Q1574" s="12">
        <v>8</v>
      </c>
      <c r="R1574" s="15" t="s">
        <v>11</v>
      </c>
      <c r="S1574" s="48" t="s">
        <v>161</v>
      </c>
      <c r="T1574" s="53" t="s">
        <v>161</v>
      </c>
      <c r="U1574" s="12">
        <f t="shared" si="98"/>
        <v>36</v>
      </c>
      <c r="V1574" s="12">
        <f t="shared" si="99"/>
        <v>8</v>
      </c>
      <c r="W1574" s="12">
        <f t="shared" si="100"/>
        <v>0.5625</v>
      </c>
      <c r="X1574" s="12">
        <f t="shared" si="101"/>
        <v>1.5625E-2</v>
      </c>
      <c r="AA1574" s="12"/>
      <c r="AD1574" s="12" t="s">
        <v>314</v>
      </c>
      <c r="AE1574" s="12" t="s">
        <v>448</v>
      </c>
      <c r="AF1574" s="12" t="s">
        <v>449</v>
      </c>
      <c r="AG1574" s="12" t="s">
        <v>373</v>
      </c>
      <c r="AH1574" s="12" t="s">
        <v>374</v>
      </c>
      <c r="AI1574" s="12" t="s">
        <v>375</v>
      </c>
      <c r="AJ1574" s="12" t="s">
        <v>376</v>
      </c>
      <c r="AK1574" s="12" t="s">
        <v>368</v>
      </c>
      <c r="AL1574" s="12">
        <v>17</v>
      </c>
      <c r="AM1574" s="12" t="s">
        <v>377</v>
      </c>
      <c r="AN1574" s="12" t="s">
        <v>378</v>
      </c>
    </row>
    <row r="1575" spans="1:40" ht="15" customHeight="1" x14ac:dyDescent="0.25">
      <c r="A1575" s="34" t="s">
        <v>199</v>
      </c>
      <c r="B1575" s="30" t="s">
        <v>577</v>
      </c>
      <c r="C1575" s="30" t="s">
        <v>576</v>
      </c>
      <c r="D1575" s="30"/>
      <c r="E1575" s="12" t="s">
        <v>51</v>
      </c>
      <c r="F1575" s="10">
        <v>39</v>
      </c>
      <c r="G1575" s="17" t="s">
        <v>314</v>
      </c>
      <c r="H1575" s="10" t="s">
        <v>8</v>
      </c>
      <c r="I1575" s="7"/>
      <c r="J1575" s="7"/>
      <c r="K1575" s="6" t="s">
        <v>110</v>
      </c>
      <c r="L1575" s="12">
        <v>45.171972222222202</v>
      </c>
      <c r="M1575" s="12">
        <v>2.077</v>
      </c>
      <c r="N1575" s="11">
        <v>41186</v>
      </c>
      <c r="O1575" s="6" t="s">
        <v>19</v>
      </c>
      <c r="P1575" s="29">
        <v>38.6</v>
      </c>
      <c r="Q1575" s="12">
        <v>4</v>
      </c>
      <c r="R1575" s="15" t="s">
        <v>11</v>
      </c>
      <c r="S1575" s="48" t="s">
        <v>161</v>
      </c>
      <c r="T1575" s="53" t="s">
        <v>161</v>
      </c>
      <c r="U1575" s="12">
        <f t="shared" si="98"/>
        <v>38.6</v>
      </c>
      <c r="V1575" s="12">
        <f t="shared" si="99"/>
        <v>4</v>
      </c>
      <c r="W1575" s="12">
        <f t="shared" si="100"/>
        <v>2.4125000000000001</v>
      </c>
      <c r="X1575" s="12">
        <f t="shared" si="101"/>
        <v>6.25E-2</v>
      </c>
      <c r="AA1575" s="12"/>
      <c r="AD1575" s="12" t="s">
        <v>314</v>
      </c>
      <c r="AE1575" s="12" t="s">
        <v>448</v>
      </c>
      <c r="AF1575" s="12" t="s">
        <v>449</v>
      </c>
      <c r="AG1575" s="12" t="s">
        <v>373</v>
      </c>
      <c r="AH1575" s="12" t="s">
        <v>374</v>
      </c>
      <c r="AI1575" s="12" t="s">
        <v>375</v>
      </c>
      <c r="AJ1575" s="12" t="s">
        <v>376</v>
      </c>
      <c r="AK1575" s="12" t="s">
        <v>368</v>
      </c>
      <c r="AL1575" s="12">
        <v>17</v>
      </c>
      <c r="AM1575" s="12" t="s">
        <v>377</v>
      </c>
      <c r="AN1575" s="12" t="s">
        <v>378</v>
      </c>
    </row>
    <row r="1576" spans="1:40" ht="15" customHeight="1" x14ac:dyDescent="0.25">
      <c r="A1576" s="34" t="s">
        <v>199</v>
      </c>
      <c r="B1576" s="30" t="s">
        <v>577</v>
      </c>
      <c r="C1576" s="30" t="s">
        <v>576</v>
      </c>
      <c r="D1576" s="30"/>
      <c r="E1576" s="12" t="s">
        <v>51</v>
      </c>
      <c r="F1576" s="10">
        <v>39</v>
      </c>
      <c r="G1576" s="17" t="s">
        <v>314</v>
      </c>
      <c r="H1576" s="10" t="s">
        <v>8</v>
      </c>
      <c r="I1576" s="7"/>
      <c r="J1576" s="7"/>
      <c r="K1576" s="6" t="s">
        <v>110</v>
      </c>
      <c r="L1576" s="12">
        <v>45.171972222222202</v>
      </c>
      <c r="M1576" s="12">
        <v>2.077</v>
      </c>
      <c r="N1576" s="11">
        <v>41186</v>
      </c>
      <c r="O1576" s="6" t="s">
        <v>18</v>
      </c>
      <c r="P1576" s="29">
        <v>40</v>
      </c>
      <c r="Q1576" s="12">
        <v>5</v>
      </c>
      <c r="R1576" s="15" t="s">
        <v>11</v>
      </c>
      <c r="S1576" s="48" t="s">
        <v>161</v>
      </c>
      <c r="T1576" s="53" t="s">
        <v>161</v>
      </c>
      <c r="U1576" s="12">
        <f t="shared" si="98"/>
        <v>40</v>
      </c>
      <c r="V1576" s="12">
        <f t="shared" si="99"/>
        <v>5</v>
      </c>
      <c r="W1576" s="12">
        <f t="shared" si="100"/>
        <v>1.6</v>
      </c>
      <c r="X1576" s="12">
        <f t="shared" si="101"/>
        <v>0.04</v>
      </c>
      <c r="AA1576" s="12"/>
      <c r="AD1576" s="12" t="s">
        <v>314</v>
      </c>
      <c r="AE1576" s="12" t="s">
        <v>448</v>
      </c>
      <c r="AF1576" s="12" t="s">
        <v>449</v>
      </c>
      <c r="AG1576" s="12" t="s">
        <v>373</v>
      </c>
      <c r="AH1576" s="12" t="s">
        <v>374</v>
      </c>
      <c r="AI1576" s="12" t="s">
        <v>375</v>
      </c>
      <c r="AJ1576" s="12" t="s">
        <v>376</v>
      </c>
      <c r="AK1576" s="12" t="s">
        <v>368</v>
      </c>
      <c r="AL1576" s="12">
        <v>17</v>
      </c>
      <c r="AM1576" s="12" t="s">
        <v>377</v>
      </c>
      <c r="AN1576" s="12" t="s">
        <v>378</v>
      </c>
    </row>
    <row r="1577" spans="1:40" ht="15" customHeight="1" x14ac:dyDescent="0.25">
      <c r="A1577" s="34" t="s">
        <v>199</v>
      </c>
      <c r="B1577" s="30" t="s">
        <v>577</v>
      </c>
      <c r="C1577" s="30" t="s">
        <v>576</v>
      </c>
      <c r="D1577" s="30"/>
      <c r="E1577" s="12" t="s">
        <v>51</v>
      </c>
      <c r="F1577" s="10">
        <v>39</v>
      </c>
      <c r="G1577" s="17" t="s">
        <v>314</v>
      </c>
      <c r="H1577" s="10" t="s">
        <v>8</v>
      </c>
      <c r="I1577" s="7"/>
      <c r="J1577" s="7"/>
      <c r="K1577" s="6" t="s">
        <v>110</v>
      </c>
      <c r="L1577" s="12">
        <v>45.171972222222202</v>
      </c>
      <c r="M1577" s="12">
        <v>2.077</v>
      </c>
      <c r="N1577" s="11">
        <v>41186</v>
      </c>
      <c r="O1577" s="6" t="s">
        <v>14</v>
      </c>
      <c r="P1577" s="29">
        <v>150</v>
      </c>
      <c r="Q1577" s="54" t="s">
        <v>161</v>
      </c>
      <c r="R1577" s="15" t="s">
        <v>11</v>
      </c>
      <c r="S1577" s="16" t="s">
        <v>601</v>
      </c>
      <c r="T1577" s="53" t="s">
        <v>161</v>
      </c>
      <c r="U1577" s="12">
        <f t="shared" si="98"/>
        <v>150</v>
      </c>
      <c r="V1577" s="12">
        <f t="shared" si="99"/>
        <v>75</v>
      </c>
      <c r="W1577" s="12">
        <f t="shared" si="100"/>
        <v>2.6666666666666668E-2</v>
      </c>
      <c r="X1577" s="12">
        <f t="shared" si="101"/>
        <v>1.7777777777777779E-4</v>
      </c>
      <c r="AA1577" s="12"/>
      <c r="AD1577" s="12" t="s">
        <v>314</v>
      </c>
      <c r="AE1577" s="12" t="s">
        <v>448</v>
      </c>
      <c r="AF1577" s="12" t="s">
        <v>449</v>
      </c>
      <c r="AG1577" s="12" t="s">
        <v>373</v>
      </c>
      <c r="AH1577" s="12" t="s">
        <v>374</v>
      </c>
      <c r="AI1577" s="12" t="s">
        <v>375</v>
      </c>
      <c r="AJ1577" s="12" t="s">
        <v>376</v>
      </c>
      <c r="AK1577" s="12" t="s">
        <v>368</v>
      </c>
      <c r="AL1577" s="12">
        <v>17</v>
      </c>
      <c r="AM1577" s="12" t="s">
        <v>377</v>
      </c>
      <c r="AN1577" s="12" t="s">
        <v>378</v>
      </c>
    </row>
    <row r="1578" spans="1:40" ht="15" customHeight="1" x14ac:dyDescent="0.25">
      <c r="A1578" s="34" t="s">
        <v>199</v>
      </c>
      <c r="B1578" s="30" t="s">
        <v>577</v>
      </c>
      <c r="C1578" s="30" t="s">
        <v>576</v>
      </c>
      <c r="D1578" s="30"/>
      <c r="E1578" s="12" t="s">
        <v>51</v>
      </c>
      <c r="F1578" s="10">
        <v>39</v>
      </c>
      <c r="G1578" s="17" t="s">
        <v>314</v>
      </c>
      <c r="H1578" s="10" t="s">
        <v>8</v>
      </c>
      <c r="I1578" s="7"/>
      <c r="J1578" s="7"/>
      <c r="K1578" s="6" t="s">
        <v>110</v>
      </c>
      <c r="L1578" s="12">
        <v>45.171972222222202</v>
      </c>
      <c r="M1578" s="12">
        <v>2.077</v>
      </c>
      <c r="N1578" s="11">
        <v>41186</v>
      </c>
      <c r="O1578" s="6" t="s">
        <v>13</v>
      </c>
      <c r="P1578" s="29">
        <v>160</v>
      </c>
      <c r="Q1578" s="12">
        <v>70</v>
      </c>
      <c r="R1578" s="15" t="s">
        <v>11</v>
      </c>
      <c r="S1578" s="48" t="s">
        <v>161</v>
      </c>
      <c r="T1578" s="53" t="s">
        <v>605</v>
      </c>
      <c r="U1578" s="12">
        <f t="shared" si="98"/>
        <v>160</v>
      </c>
      <c r="V1578" s="12">
        <f t="shared" si="99"/>
        <v>70</v>
      </c>
      <c r="W1578" s="12">
        <f t="shared" si="100"/>
        <v>3.2653061224489799E-2</v>
      </c>
      <c r="X1578" s="12">
        <f t="shared" si="101"/>
        <v>2.0408163265306123E-4</v>
      </c>
      <c r="AA1578" s="12"/>
      <c r="AD1578" s="12" t="s">
        <v>314</v>
      </c>
      <c r="AE1578" s="12" t="s">
        <v>448</v>
      </c>
      <c r="AF1578" s="12" t="s">
        <v>449</v>
      </c>
      <c r="AG1578" s="12" t="s">
        <v>373</v>
      </c>
      <c r="AH1578" s="12" t="s">
        <v>374</v>
      </c>
      <c r="AI1578" s="12" t="s">
        <v>375</v>
      </c>
      <c r="AJ1578" s="12" t="s">
        <v>376</v>
      </c>
      <c r="AK1578" s="12" t="s">
        <v>368</v>
      </c>
      <c r="AL1578" s="12">
        <v>17</v>
      </c>
      <c r="AM1578" s="12" t="s">
        <v>377</v>
      </c>
      <c r="AN1578" s="12" t="s">
        <v>378</v>
      </c>
    </row>
    <row r="1579" spans="1:40" ht="15" customHeight="1" x14ac:dyDescent="0.25">
      <c r="A1579" s="34" t="s">
        <v>199</v>
      </c>
      <c r="B1579" s="30" t="s">
        <v>577</v>
      </c>
      <c r="C1579" s="30" t="s">
        <v>576</v>
      </c>
      <c r="D1579" s="30"/>
      <c r="E1579" s="12" t="s">
        <v>51</v>
      </c>
      <c r="F1579" s="10">
        <v>39</v>
      </c>
      <c r="G1579" s="17" t="s">
        <v>314</v>
      </c>
      <c r="H1579" s="10" t="s">
        <v>8</v>
      </c>
      <c r="I1579" s="7"/>
      <c r="J1579" s="7"/>
      <c r="K1579" s="6" t="s">
        <v>110</v>
      </c>
      <c r="L1579" s="12">
        <v>45.171972222222202</v>
      </c>
      <c r="M1579" s="12">
        <v>2.077</v>
      </c>
      <c r="N1579" s="11">
        <v>41186</v>
      </c>
      <c r="O1579" s="6" t="s">
        <v>16</v>
      </c>
      <c r="P1579" s="29">
        <v>205</v>
      </c>
      <c r="Q1579" s="12">
        <v>21</v>
      </c>
      <c r="R1579" s="15" t="s">
        <v>11</v>
      </c>
      <c r="S1579" s="48" t="s">
        <v>161</v>
      </c>
      <c r="T1579" s="53" t="s">
        <v>606</v>
      </c>
      <c r="U1579" s="12">
        <f t="shared" si="98"/>
        <v>205</v>
      </c>
      <c r="V1579" s="12">
        <f t="shared" si="99"/>
        <v>21</v>
      </c>
      <c r="W1579" s="12">
        <f t="shared" si="100"/>
        <v>0.46485260770975056</v>
      </c>
      <c r="X1579" s="12">
        <f t="shared" si="101"/>
        <v>2.2675736961451248E-3</v>
      </c>
      <c r="AA1579" s="12"/>
      <c r="AD1579" s="12" t="s">
        <v>314</v>
      </c>
      <c r="AE1579" s="12" t="s">
        <v>448</v>
      </c>
      <c r="AF1579" s="12" t="s">
        <v>449</v>
      </c>
      <c r="AG1579" s="12" t="s">
        <v>373</v>
      </c>
      <c r="AH1579" s="12" t="s">
        <v>374</v>
      </c>
      <c r="AI1579" s="12" t="s">
        <v>375</v>
      </c>
      <c r="AJ1579" s="12" t="s">
        <v>376</v>
      </c>
      <c r="AK1579" s="12" t="s">
        <v>368</v>
      </c>
      <c r="AL1579" s="12">
        <v>17</v>
      </c>
      <c r="AM1579" s="12" t="s">
        <v>377</v>
      </c>
      <c r="AN1579" s="12" t="s">
        <v>378</v>
      </c>
    </row>
    <row r="1580" spans="1:40" ht="15" customHeight="1" x14ac:dyDescent="0.25">
      <c r="A1580" s="34" t="s">
        <v>199</v>
      </c>
      <c r="B1580" s="30" t="s">
        <v>577</v>
      </c>
      <c r="C1580" s="30" t="s">
        <v>576</v>
      </c>
      <c r="D1580" s="30"/>
      <c r="E1580" s="12" t="s">
        <v>51</v>
      </c>
      <c r="F1580" s="10">
        <v>39</v>
      </c>
      <c r="G1580" s="17" t="s">
        <v>314</v>
      </c>
      <c r="H1580" s="10" t="s">
        <v>8</v>
      </c>
      <c r="I1580" s="7"/>
      <c r="J1580" s="7"/>
      <c r="K1580" s="6" t="s">
        <v>110</v>
      </c>
      <c r="L1580" s="12">
        <v>45.171972222222202</v>
      </c>
      <c r="M1580" s="12">
        <v>2.077</v>
      </c>
      <c r="N1580" s="11">
        <v>41186</v>
      </c>
      <c r="O1580" s="6" t="s">
        <v>17</v>
      </c>
      <c r="P1580" s="29">
        <v>212</v>
      </c>
      <c r="Q1580" s="12">
        <v>21</v>
      </c>
      <c r="R1580" s="15" t="s">
        <v>11</v>
      </c>
      <c r="S1580" s="48" t="s">
        <v>161</v>
      </c>
      <c r="T1580" s="53" t="s">
        <v>161</v>
      </c>
      <c r="U1580" s="12">
        <f t="shared" si="98"/>
        <v>212</v>
      </c>
      <c r="V1580" s="12">
        <f t="shared" si="99"/>
        <v>21</v>
      </c>
      <c r="W1580" s="12">
        <f t="shared" si="100"/>
        <v>0.48072562358276644</v>
      </c>
      <c r="X1580" s="12">
        <f t="shared" si="101"/>
        <v>2.2675736961451248E-3</v>
      </c>
      <c r="AA1580" s="12"/>
      <c r="AD1580" s="12" t="s">
        <v>314</v>
      </c>
      <c r="AE1580" s="12" t="s">
        <v>448</v>
      </c>
      <c r="AF1580" s="12" t="s">
        <v>449</v>
      </c>
      <c r="AG1580" s="12" t="s">
        <v>373</v>
      </c>
      <c r="AH1580" s="12" t="s">
        <v>374</v>
      </c>
      <c r="AI1580" s="12" t="s">
        <v>375</v>
      </c>
      <c r="AJ1580" s="12" t="s">
        <v>376</v>
      </c>
      <c r="AK1580" s="12" t="s">
        <v>368</v>
      </c>
      <c r="AL1580" s="12">
        <v>17</v>
      </c>
      <c r="AM1580" s="12" t="s">
        <v>377</v>
      </c>
      <c r="AN1580" s="12" t="s">
        <v>378</v>
      </c>
    </row>
    <row r="1581" spans="1:40" ht="15" customHeight="1" x14ac:dyDescent="0.25">
      <c r="A1581" s="34" t="s">
        <v>199</v>
      </c>
      <c r="B1581" s="30" t="s">
        <v>577</v>
      </c>
      <c r="C1581" s="30" t="s">
        <v>576</v>
      </c>
      <c r="D1581" s="30"/>
      <c r="E1581" s="12" t="s">
        <v>51</v>
      </c>
      <c r="F1581" s="10">
        <v>39</v>
      </c>
      <c r="G1581" s="17" t="s">
        <v>314</v>
      </c>
      <c r="H1581" s="10" t="s">
        <v>8</v>
      </c>
      <c r="I1581" s="7"/>
      <c r="J1581" s="7"/>
      <c r="K1581" s="6" t="s">
        <v>110</v>
      </c>
      <c r="L1581" s="12">
        <v>45.171972222222202</v>
      </c>
      <c r="M1581" s="12">
        <v>2.077</v>
      </c>
      <c r="N1581" s="11">
        <v>41186</v>
      </c>
      <c r="O1581" s="6" t="s">
        <v>15</v>
      </c>
      <c r="P1581" s="29">
        <v>220</v>
      </c>
      <c r="Q1581" s="12">
        <v>23</v>
      </c>
      <c r="R1581" s="15" t="s">
        <v>11</v>
      </c>
      <c r="S1581" s="48" t="s">
        <v>161</v>
      </c>
      <c r="T1581" s="53" t="s">
        <v>161</v>
      </c>
      <c r="U1581" s="12">
        <f t="shared" si="98"/>
        <v>220</v>
      </c>
      <c r="V1581" s="12">
        <f t="shared" si="99"/>
        <v>23</v>
      </c>
      <c r="W1581" s="12">
        <f t="shared" si="100"/>
        <v>0.41587901701323249</v>
      </c>
      <c r="X1581" s="12">
        <f t="shared" si="101"/>
        <v>1.890359168241966E-3</v>
      </c>
      <c r="AA1581" s="12"/>
      <c r="AD1581" s="12" t="s">
        <v>314</v>
      </c>
      <c r="AE1581" s="12" t="s">
        <v>448</v>
      </c>
      <c r="AF1581" s="12" t="s">
        <v>449</v>
      </c>
      <c r="AG1581" s="12" t="s">
        <v>373</v>
      </c>
      <c r="AH1581" s="12" t="s">
        <v>374</v>
      </c>
      <c r="AI1581" s="12" t="s">
        <v>375</v>
      </c>
      <c r="AJ1581" s="12" t="s">
        <v>376</v>
      </c>
      <c r="AK1581" s="12" t="s">
        <v>368</v>
      </c>
      <c r="AL1581" s="12">
        <v>17</v>
      </c>
      <c r="AM1581" s="12" t="s">
        <v>377</v>
      </c>
      <c r="AN1581" s="12" t="s">
        <v>378</v>
      </c>
    </row>
    <row r="1582" spans="1:40" ht="15" customHeight="1" x14ac:dyDescent="0.25">
      <c r="A1582" s="34" t="s">
        <v>199</v>
      </c>
      <c r="B1582" s="30" t="s">
        <v>577</v>
      </c>
      <c r="C1582" s="30" t="s">
        <v>576</v>
      </c>
      <c r="D1582" s="30"/>
      <c r="E1582" s="12" t="s">
        <v>51</v>
      </c>
      <c r="F1582" s="10">
        <v>39</v>
      </c>
      <c r="G1582" s="17" t="s">
        <v>314</v>
      </c>
      <c r="H1582" s="10" t="s">
        <v>8</v>
      </c>
      <c r="I1582" s="7"/>
      <c r="J1582" s="7"/>
      <c r="K1582" s="6" t="s">
        <v>110</v>
      </c>
      <c r="L1582" s="12">
        <v>45.171972222222202</v>
      </c>
      <c r="M1582" s="12">
        <v>2.077</v>
      </c>
      <c r="N1582" s="11">
        <v>41186</v>
      </c>
      <c r="O1582" s="6" t="s">
        <v>10</v>
      </c>
      <c r="P1582" s="29">
        <v>1300</v>
      </c>
      <c r="Q1582" s="12">
        <v>230</v>
      </c>
      <c r="R1582" s="15" t="s">
        <v>11</v>
      </c>
      <c r="S1582" s="48" t="s">
        <v>161</v>
      </c>
      <c r="T1582" s="53" t="s">
        <v>161</v>
      </c>
      <c r="U1582" s="12">
        <f t="shared" si="98"/>
        <v>1300</v>
      </c>
      <c r="V1582" s="12">
        <f t="shared" si="99"/>
        <v>230</v>
      </c>
      <c r="W1582" s="12">
        <f t="shared" si="100"/>
        <v>2.4574669187145556E-2</v>
      </c>
      <c r="X1582" s="12">
        <f t="shared" si="101"/>
        <v>1.8903591682419658E-5</v>
      </c>
      <c r="AA1582" s="12"/>
      <c r="AD1582" s="12" t="s">
        <v>314</v>
      </c>
      <c r="AE1582" s="12" t="s">
        <v>448</v>
      </c>
      <c r="AF1582" s="12" t="s">
        <v>449</v>
      </c>
      <c r="AG1582" s="12" t="s">
        <v>373</v>
      </c>
      <c r="AH1582" s="12" t="s">
        <v>374</v>
      </c>
      <c r="AI1582" s="12" t="s">
        <v>375</v>
      </c>
      <c r="AJ1582" s="12" t="s">
        <v>376</v>
      </c>
      <c r="AK1582" s="12" t="s">
        <v>368</v>
      </c>
      <c r="AL1582" s="12">
        <v>17</v>
      </c>
      <c r="AM1582" s="12" t="s">
        <v>377</v>
      </c>
      <c r="AN1582" s="12" t="s">
        <v>378</v>
      </c>
    </row>
    <row r="1583" spans="1:40" ht="15" customHeight="1" x14ac:dyDescent="0.25">
      <c r="A1583" s="6" t="s">
        <v>200</v>
      </c>
      <c r="B1583" s="30" t="s">
        <v>577</v>
      </c>
      <c r="C1583" s="30" t="s">
        <v>576</v>
      </c>
      <c r="D1583" s="30"/>
      <c r="E1583" s="12" t="s">
        <v>51</v>
      </c>
      <c r="F1583" s="10">
        <v>40</v>
      </c>
      <c r="G1583" s="17" t="s">
        <v>315</v>
      </c>
      <c r="H1583" s="10" t="s">
        <v>8</v>
      </c>
      <c r="I1583" s="6"/>
      <c r="J1583" s="6"/>
      <c r="K1583" s="6" t="s">
        <v>103</v>
      </c>
      <c r="L1583" s="12">
        <v>45.151055555555601</v>
      </c>
      <c r="M1583" s="12">
        <v>2.0434999999999999</v>
      </c>
      <c r="N1583" s="11">
        <v>41186</v>
      </c>
      <c r="O1583" s="6" t="s">
        <v>22</v>
      </c>
      <c r="P1583" s="29">
        <v>5.5</v>
      </c>
      <c r="Q1583" s="12">
        <v>3.2</v>
      </c>
      <c r="R1583" s="15" t="s">
        <v>11</v>
      </c>
      <c r="S1583" s="48" t="s">
        <v>161</v>
      </c>
      <c r="T1583" s="53" t="s">
        <v>161</v>
      </c>
      <c r="U1583" s="12">
        <f t="shared" si="98"/>
        <v>5.5</v>
      </c>
      <c r="V1583" s="12">
        <f t="shared" si="99"/>
        <v>3.2</v>
      </c>
      <c r="W1583" s="12">
        <f t="shared" si="100"/>
        <v>0.53710937499999989</v>
      </c>
      <c r="X1583" s="12">
        <f t="shared" si="101"/>
        <v>9.7656249999999986E-2</v>
      </c>
      <c r="AA1583" s="12"/>
      <c r="AD1583" s="12" t="s">
        <v>315</v>
      </c>
      <c r="AE1583" s="12" t="s">
        <v>424</v>
      </c>
      <c r="AF1583" s="12" t="s">
        <v>425</v>
      </c>
      <c r="AG1583" s="12" t="s">
        <v>373</v>
      </c>
      <c r="AH1583" s="12" t="s">
        <v>374</v>
      </c>
      <c r="AI1583" s="12" t="s">
        <v>375</v>
      </c>
      <c r="AJ1583" s="12" t="s">
        <v>376</v>
      </c>
      <c r="AK1583" s="12" t="s">
        <v>368</v>
      </c>
      <c r="AL1583" s="12">
        <v>17</v>
      </c>
      <c r="AM1583" s="12" t="s">
        <v>377</v>
      </c>
      <c r="AN1583" s="12" t="s">
        <v>378</v>
      </c>
    </row>
    <row r="1584" spans="1:40" ht="15" customHeight="1" x14ac:dyDescent="0.25">
      <c r="A1584" s="6" t="s">
        <v>200</v>
      </c>
      <c r="B1584" s="30" t="s">
        <v>577</v>
      </c>
      <c r="C1584" s="30" t="s">
        <v>576</v>
      </c>
      <c r="D1584" s="30"/>
      <c r="E1584" s="12" t="s">
        <v>51</v>
      </c>
      <c r="F1584" s="10">
        <v>40</v>
      </c>
      <c r="G1584" s="17" t="s">
        <v>315</v>
      </c>
      <c r="H1584" s="10" t="s">
        <v>8</v>
      </c>
      <c r="I1584" s="7"/>
      <c r="J1584" s="7"/>
      <c r="K1584" s="6" t="s">
        <v>103</v>
      </c>
      <c r="L1584" s="12">
        <v>45.151055555555601</v>
      </c>
      <c r="M1584" s="12">
        <v>2.0434999999999999</v>
      </c>
      <c r="N1584" s="11">
        <v>41186</v>
      </c>
      <c r="O1584" s="6" t="s">
        <v>12</v>
      </c>
      <c r="P1584" s="29">
        <v>10.4</v>
      </c>
      <c r="Q1584" s="12">
        <v>1.1000000000000001</v>
      </c>
      <c r="R1584" s="15" t="s">
        <v>11</v>
      </c>
      <c r="S1584" s="48" t="s">
        <v>161</v>
      </c>
      <c r="T1584" s="53" t="s">
        <v>161</v>
      </c>
      <c r="U1584" s="12">
        <f t="shared" si="98"/>
        <v>10.4</v>
      </c>
      <c r="V1584" s="12">
        <f t="shared" si="99"/>
        <v>1.1000000000000001</v>
      </c>
      <c r="W1584" s="12">
        <f t="shared" si="100"/>
        <v>8.5950413223140494</v>
      </c>
      <c r="X1584" s="12">
        <f t="shared" si="101"/>
        <v>0.82644628099173545</v>
      </c>
      <c r="AA1584" s="12"/>
      <c r="AD1584" s="12" t="s">
        <v>315</v>
      </c>
      <c r="AE1584" s="12" t="s">
        <v>424</v>
      </c>
      <c r="AF1584" s="12" t="s">
        <v>425</v>
      </c>
      <c r="AG1584" s="12" t="s">
        <v>373</v>
      </c>
      <c r="AH1584" s="12" t="s">
        <v>374</v>
      </c>
      <c r="AI1584" s="12" t="s">
        <v>375</v>
      </c>
      <c r="AJ1584" s="12" t="s">
        <v>376</v>
      </c>
      <c r="AK1584" s="12" t="s">
        <v>368</v>
      </c>
      <c r="AL1584" s="12">
        <v>17</v>
      </c>
      <c r="AM1584" s="12" t="s">
        <v>377</v>
      </c>
      <c r="AN1584" s="12" t="s">
        <v>378</v>
      </c>
    </row>
    <row r="1585" spans="1:40" ht="15" customHeight="1" x14ac:dyDescent="0.25">
      <c r="A1585" s="6" t="s">
        <v>200</v>
      </c>
      <c r="B1585" s="30" t="s">
        <v>577</v>
      </c>
      <c r="C1585" s="30" t="s">
        <v>576</v>
      </c>
      <c r="D1585" s="30"/>
      <c r="E1585" s="12" t="s">
        <v>51</v>
      </c>
      <c r="F1585" s="10">
        <v>40</v>
      </c>
      <c r="G1585" s="17" t="s">
        <v>315</v>
      </c>
      <c r="H1585" s="10" t="s">
        <v>8</v>
      </c>
      <c r="I1585" s="6"/>
      <c r="J1585" s="6"/>
      <c r="K1585" s="6" t="s">
        <v>103</v>
      </c>
      <c r="L1585" s="12">
        <v>45.151055555555601</v>
      </c>
      <c r="M1585" s="12">
        <v>2.0434999999999999</v>
      </c>
      <c r="N1585" s="11">
        <v>41186</v>
      </c>
      <c r="O1585" s="6" t="s">
        <v>21</v>
      </c>
      <c r="P1585" s="29">
        <v>34.799999999999997</v>
      </c>
      <c r="Q1585" s="12">
        <v>4.4000000000000004</v>
      </c>
      <c r="R1585" s="15" t="s">
        <v>11</v>
      </c>
      <c r="S1585" s="48" t="s">
        <v>161</v>
      </c>
      <c r="T1585" s="53" t="s">
        <v>161</v>
      </c>
      <c r="U1585" s="12">
        <f t="shared" si="98"/>
        <v>34.799999999999997</v>
      </c>
      <c r="V1585" s="12">
        <f t="shared" si="99"/>
        <v>4.4000000000000004</v>
      </c>
      <c r="W1585" s="12">
        <f t="shared" si="100"/>
        <v>1.7975206611570245</v>
      </c>
      <c r="X1585" s="12">
        <f t="shared" si="101"/>
        <v>5.1652892561983466E-2</v>
      </c>
      <c r="AA1585" s="12"/>
      <c r="AD1585" s="12" t="s">
        <v>315</v>
      </c>
      <c r="AE1585" s="12" t="s">
        <v>424</v>
      </c>
      <c r="AF1585" s="12" t="s">
        <v>425</v>
      </c>
      <c r="AG1585" s="12" t="s">
        <v>373</v>
      </c>
      <c r="AH1585" s="12" t="s">
        <v>374</v>
      </c>
      <c r="AI1585" s="12" t="s">
        <v>375</v>
      </c>
      <c r="AJ1585" s="12" t="s">
        <v>376</v>
      </c>
      <c r="AK1585" s="12" t="s">
        <v>368</v>
      </c>
      <c r="AL1585" s="12">
        <v>17</v>
      </c>
      <c r="AM1585" s="12" t="s">
        <v>377</v>
      </c>
      <c r="AN1585" s="12" t="s">
        <v>378</v>
      </c>
    </row>
    <row r="1586" spans="1:40" ht="15" customHeight="1" x14ac:dyDescent="0.25">
      <c r="A1586" s="6" t="s">
        <v>200</v>
      </c>
      <c r="B1586" s="30" t="s">
        <v>577</v>
      </c>
      <c r="C1586" s="30" t="s">
        <v>576</v>
      </c>
      <c r="D1586" s="30"/>
      <c r="E1586" s="12" t="s">
        <v>51</v>
      </c>
      <c r="F1586" s="10">
        <v>40</v>
      </c>
      <c r="G1586" s="17" t="s">
        <v>315</v>
      </c>
      <c r="H1586" s="10" t="s">
        <v>8</v>
      </c>
      <c r="I1586" s="6"/>
      <c r="J1586" s="6"/>
      <c r="K1586" s="6" t="s">
        <v>103</v>
      </c>
      <c r="L1586" s="12">
        <v>45.151055555555601</v>
      </c>
      <c r="M1586" s="12">
        <v>2.0434999999999999</v>
      </c>
      <c r="N1586" s="11">
        <v>41186</v>
      </c>
      <c r="O1586" s="6" t="s">
        <v>20</v>
      </c>
      <c r="P1586" s="29">
        <v>106</v>
      </c>
      <c r="Q1586" s="12">
        <v>13</v>
      </c>
      <c r="R1586" s="15" t="s">
        <v>11</v>
      </c>
      <c r="S1586" s="48" t="s">
        <v>161</v>
      </c>
      <c r="T1586" s="53" t="s">
        <v>161</v>
      </c>
      <c r="U1586" s="12">
        <f t="shared" si="98"/>
        <v>106</v>
      </c>
      <c r="V1586" s="12">
        <f t="shared" si="99"/>
        <v>13</v>
      </c>
      <c r="W1586" s="12">
        <f t="shared" si="100"/>
        <v>0.62721893491124259</v>
      </c>
      <c r="X1586" s="12">
        <f t="shared" si="101"/>
        <v>5.9171597633136093E-3</v>
      </c>
      <c r="AA1586" s="12"/>
      <c r="AD1586" s="12" t="s">
        <v>315</v>
      </c>
      <c r="AE1586" s="12" t="s">
        <v>424</v>
      </c>
      <c r="AF1586" s="12" t="s">
        <v>425</v>
      </c>
      <c r="AG1586" s="12" t="s">
        <v>373</v>
      </c>
      <c r="AH1586" s="12" t="s">
        <v>374</v>
      </c>
      <c r="AI1586" s="12" t="s">
        <v>375</v>
      </c>
      <c r="AJ1586" s="12" t="s">
        <v>376</v>
      </c>
      <c r="AK1586" s="12" t="s">
        <v>368</v>
      </c>
      <c r="AL1586" s="12">
        <v>17</v>
      </c>
      <c r="AM1586" s="12" t="s">
        <v>377</v>
      </c>
      <c r="AN1586" s="12" t="s">
        <v>378</v>
      </c>
    </row>
    <row r="1587" spans="1:40" ht="15" customHeight="1" x14ac:dyDescent="0.25">
      <c r="A1587" s="6" t="s">
        <v>200</v>
      </c>
      <c r="B1587" s="30" t="s">
        <v>577</v>
      </c>
      <c r="C1587" s="30" t="s">
        <v>576</v>
      </c>
      <c r="D1587" s="30"/>
      <c r="E1587" s="12" t="s">
        <v>51</v>
      </c>
      <c r="F1587" s="10">
        <v>40</v>
      </c>
      <c r="G1587" s="17" t="s">
        <v>315</v>
      </c>
      <c r="H1587" s="10" t="s">
        <v>8</v>
      </c>
      <c r="I1587" s="7"/>
      <c r="J1587" s="7"/>
      <c r="K1587" s="6" t="s">
        <v>103</v>
      </c>
      <c r="L1587" s="12">
        <v>45.151055555555601</v>
      </c>
      <c r="M1587" s="12">
        <v>2.0434999999999999</v>
      </c>
      <c r="N1587" s="11">
        <v>41186</v>
      </c>
      <c r="O1587" s="6" t="s">
        <v>18</v>
      </c>
      <c r="P1587" s="29">
        <v>110</v>
      </c>
      <c r="Q1587" s="12">
        <v>11</v>
      </c>
      <c r="R1587" s="15" t="s">
        <v>11</v>
      </c>
      <c r="S1587" s="48" t="s">
        <v>161</v>
      </c>
      <c r="T1587" s="53" t="s">
        <v>161</v>
      </c>
      <c r="U1587" s="12">
        <f t="shared" si="98"/>
        <v>110</v>
      </c>
      <c r="V1587" s="12">
        <f t="shared" si="99"/>
        <v>11</v>
      </c>
      <c r="W1587" s="12">
        <f t="shared" si="100"/>
        <v>0.90909090909090906</v>
      </c>
      <c r="X1587" s="12">
        <f t="shared" si="101"/>
        <v>8.2644628099173556E-3</v>
      </c>
      <c r="AA1587" s="12"/>
      <c r="AD1587" s="12" t="s">
        <v>315</v>
      </c>
      <c r="AE1587" s="12" t="s">
        <v>424</v>
      </c>
      <c r="AF1587" s="12" t="s">
        <v>425</v>
      </c>
      <c r="AG1587" s="12" t="s">
        <v>373</v>
      </c>
      <c r="AH1587" s="12" t="s">
        <v>374</v>
      </c>
      <c r="AI1587" s="12" t="s">
        <v>375</v>
      </c>
      <c r="AJ1587" s="12" t="s">
        <v>376</v>
      </c>
      <c r="AK1587" s="12" t="s">
        <v>368</v>
      </c>
      <c r="AL1587" s="12">
        <v>17</v>
      </c>
      <c r="AM1587" s="12" t="s">
        <v>377</v>
      </c>
      <c r="AN1587" s="12" t="s">
        <v>378</v>
      </c>
    </row>
    <row r="1588" spans="1:40" ht="15" customHeight="1" x14ac:dyDescent="0.25">
      <c r="A1588" s="6" t="s">
        <v>200</v>
      </c>
      <c r="B1588" s="30" t="s">
        <v>577</v>
      </c>
      <c r="C1588" s="30" t="s">
        <v>576</v>
      </c>
      <c r="D1588" s="30"/>
      <c r="E1588" s="12" t="s">
        <v>51</v>
      </c>
      <c r="F1588" s="10">
        <v>40</v>
      </c>
      <c r="G1588" s="17" t="s">
        <v>315</v>
      </c>
      <c r="H1588" s="10" t="s">
        <v>8</v>
      </c>
      <c r="I1588" s="6"/>
      <c r="J1588" s="6"/>
      <c r="K1588" s="6" t="s">
        <v>103</v>
      </c>
      <c r="L1588" s="12">
        <v>45.151055555555601</v>
      </c>
      <c r="M1588" s="12">
        <v>2.0434999999999999</v>
      </c>
      <c r="N1588" s="11">
        <v>41186</v>
      </c>
      <c r="O1588" s="6" t="s">
        <v>19</v>
      </c>
      <c r="P1588" s="29">
        <v>113</v>
      </c>
      <c r="Q1588" s="12">
        <v>12</v>
      </c>
      <c r="R1588" s="15" t="s">
        <v>11</v>
      </c>
      <c r="S1588" s="48" t="s">
        <v>161</v>
      </c>
      <c r="T1588" s="53" t="s">
        <v>161</v>
      </c>
      <c r="U1588" s="12">
        <f t="shared" si="98"/>
        <v>113</v>
      </c>
      <c r="V1588" s="12">
        <f t="shared" si="99"/>
        <v>12</v>
      </c>
      <c r="W1588" s="12">
        <f t="shared" si="100"/>
        <v>0.78472222222222221</v>
      </c>
      <c r="X1588" s="12">
        <f t="shared" si="101"/>
        <v>6.9444444444444441E-3</v>
      </c>
      <c r="AA1588" s="12"/>
      <c r="AD1588" s="12" t="s">
        <v>315</v>
      </c>
      <c r="AE1588" s="12" t="s">
        <v>424</v>
      </c>
      <c r="AF1588" s="12" t="s">
        <v>425</v>
      </c>
      <c r="AG1588" s="12" t="s">
        <v>373</v>
      </c>
      <c r="AH1588" s="12" t="s">
        <v>374</v>
      </c>
      <c r="AI1588" s="12" t="s">
        <v>375</v>
      </c>
      <c r="AJ1588" s="12" t="s">
        <v>376</v>
      </c>
      <c r="AK1588" s="12" t="s">
        <v>368</v>
      </c>
      <c r="AL1588" s="12">
        <v>17</v>
      </c>
      <c r="AM1588" s="12" t="s">
        <v>377</v>
      </c>
      <c r="AN1588" s="12" t="s">
        <v>378</v>
      </c>
    </row>
    <row r="1589" spans="1:40" ht="15" customHeight="1" x14ac:dyDescent="0.25">
      <c r="A1589" s="6" t="s">
        <v>200</v>
      </c>
      <c r="B1589" s="30" t="s">
        <v>577</v>
      </c>
      <c r="C1589" s="30" t="s">
        <v>576</v>
      </c>
      <c r="D1589" s="30"/>
      <c r="E1589" s="12" t="s">
        <v>51</v>
      </c>
      <c r="F1589" s="10">
        <v>40</v>
      </c>
      <c r="G1589" s="17" t="s">
        <v>315</v>
      </c>
      <c r="H1589" s="10" t="s">
        <v>8</v>
      </c>
      <c r="I1589" s="6"/>
      <c r="J1589" s="6"/>
      <c r="K1589" s="6" t="s">
        <v>103</v>
      </c>
      <c r="L1589" s="12">
        <v>45.151055555555601</v>
      </c>
      <c r="M1589" s="12">
        <v>2.0434999999999999</v>
      </c>
      <c r="N1589" s="11">
        <v>41186</v>
      </c>
      <c r="O1589" s="6" t="s">
        <v>13</v>
      </c>
      <c r="P1589" s="29">
        <v>119</v>
      </c>
      <c r="Q1589" s="12">
        <v>49</v>
      </c>
      <c r="R1589" s="15" t="s">
        <v>11</v>
      </c>
      <c r="S1589" s="48" t="s">
        <v>161</v>
      </c>
      <c r="T1589" s="53" t="s">
        <v>605</v>
      </c>
      <c r="U1589" s="12">
        <f t="shared" si="98"/>
        <v>119</v>
      </c>
      <c r="V1589" s="12">
        <f t="shared" si="99"/>
        <v>49</v>
      </c>
      <c r="W1589" s="12">
        <f t="shared" si="100"/>
        <v>4.9562682215743441E-2</v>
      </c>
      <c r="X1589" s="12">
        <f t="shared" si="101"/>
        <v>4.1649312786339027E-4</v>
      </c>
      <c r="AA1589" s="12"/>
      <c r="AD1589" s="12" t="s">
        <v>315</v>
      </c>
      <c r="AE1589" s="12" t="s">
        <v>424</v>
      </c>
      <c r="AF1589" s="12" t="s">
        <v>425</v>
      </c>
      <c r="AG1589" s="12" t="s">
        <v>373</v>
      </c>
      <c r="AH1589" s="12" t="s">
        <v>374</v>
      </c>
      <c r="AI1589" s="12" t="s">
        <v>375</v>
      </c>
      <c r="AJ1589" s="12" t="s">
        <v>376</v>
      </c>
      <c r="AK1589" s="12" t="s">
        <v>368</v>
      </c>
      <c r="AL1589" s="12">
        <v>17</v>
      </c>
      <c r="AM1589" s="12" t="s">
        <v>377</v>
      </c>
      <c r="AN1589" s="12" t="s">
        <v>378</v>
      </c>
    </row>
    <row r="1590" spans="1:40" ht="15" customHeight="1" x14ac:dyDescent="0.25">
      <c r="A1590" s="6" t="s">
        <v>200</v>
      </c>
      <c r="B1590" s="30" t="s">
        <v>577</v>
      </c>
      <c r="C1590" s="30" t="s">
        <v>576</v>
      </c>
      <c r="D1590" s="30"/>
      <c r="E1590" s="12" t="s">
        <v>51</v>
      </c>
      <c r="F1590" s="10">
        <v>40</v>
      </c>
      <c r="G1590" s="17" t="s">
        <v>315</v>
      </c>
      <c r="H1590" s="10" t="s">
        <v>8</v>
      </c>
      <c r="I1590" s="7"/>
      <c r="J1590" s="7"/>
      <c r="K1590" s="6" t="s">
        <v>103</v>
      </c>
      <c r="L1590" s="12">
        <v>45.151055555555601</v>
      </c>
      <c r="M1590" s="12">
        <v>2.0434999999999999</v>
      </c>
      <c r="N1590" s="11">
        <v>41186</v>
      </c>
      <c r="O1590" s="6" t="s">
        <v>16</v>
      </c>
      <c r="P1590" s="29">
        <v>120</v>
      </c>
      <c r="Q1590" s="12">
        <v>19</v>
      </c>
      <c r="R1590" s="15" t="s">
        <v>11</v>
      </c>
      <c r="S1590" s="48" t="s">
        <v>161</v>
      </c>
      <c r="T1590" s="53" t="s">
        <v>606</v>
      </c>
      <c r="U1590" s="12">
        <f t="shared" si="98"/>
        <v>120</v>
      </c>
      <c r="V1590" s="12">
        <f t="shared" si="99"/>
        <v>19</v>
      </c>
      <c r="W1590" s="12">
        <f t="shared" si="100"/>
        <v>0.33240997229916897</v>
      </c>
      <c r="X1590" s="12">
        <f t="shared" si="101"/>
        <v>2.7700831024930748E-3</v>
      </c>
      <c r="AA1590" s="12"/>
      <c r="AD1590" s="12" t="s">
        <v>315</v>
      </c>
      <c r="AE1590" s="12" t="s">
        <v>424</v>
      </c>
      <c r="AF1590" s="12" t="s">
        <v>425</v>
      </c>
      <c r="AG1590" s="12" t="s">
        <v>373</v>
      </c>
      <c r="AH1590" s="12" t="s">
        <v>374</v>
      </c>
      <c r="AI1590" s="12" t="s">
        <v>375</v>
      </c>
      <c r="AJ1590" s="12" t="s">
        <v>376</v>
      </c>
      <c r="AK1590" s="12" t="s">
        <v>368</v>
      </c>
      <c r="AL1590" s="12">
        <v>17</v>
      </c>
      <c r="AM1590" s="12" t="s">
        <v>377</v>
      </c>
      <c r="AN1590" s="12" t="s">
        <v>378</v>
      </c>
    </row>
    <row r="1591" spans="1:40" ht="15" customHeight="1" x14ac:dyDescent="0.25">
      <c r="A1591" s="6" t="s">
        <v>200</v>
      </c>
      <c r="B1591" s="30" t="s">
        <v>577</v>
      </c>
      <c r="C1591" s="30" t="s">
        <v>576</v>
      </c>
      <c r="D1591" s="30"/>
      <c r="E1591" s="12" t="s">
        <v>51</v>
      </c>
      <c r="F1591" s="10">
        <v>40</v>
      </c>
      <c r="G1591" s="17" t="s">
        <v>315</v>
      </c>
      <c r="H1591" s="10" t="s">
        <v>8</v>
      </c>
      <c r="I1591" s="6"/>
      <c r="J1591" s="6"/>
      <c r="K1591" s="6" t="s">
        <v>103</v>
      </c>
      <c r="L1591" s="12">
        <v>45.151055555555601</v>
      </c>
      <c r="M1591" s="12">
        <v>2.0434999999999999</v>
      </c>
      <c r="N1591" s="11">
        <v>41186</v>
      </c>
      <c r="O1591" s="6" t="s">
        <v>15</v>
      </c>
      <c r="P1591" s="29">
        <v>134</v>
      </c>
      <c r="Q1591" s="12">
        <v>14</v>
      </c>
      <c r="R1591" s="15" t="s">
        <v>11</v>
      </c>
      <c r="S1591" s="48" t="s">
        <v>161</v>
      </c>
      <c r="T1591" s="53" t="s">
        <v>161</v>
      </c>
      <c r="U1591" s="12">
        <f t="shared" si="98"/>
        <v>134</v>
      </c>
      <c r="V1591" s="12">
        <f t="shared" si="99"/>
        <v>14</v>
      </c>
      <c r="W1591" s="12">
        <f t="shared" si="100"/>
        <v>0.68367346938775508</v>
      </c>
      <c r="X1591" s="12">
        <f t="shared" si="101"/>
        <v>5.1020408163265302E-3</v>
      </c>
      <c r="AA1591" s="12"/>
      <c r="AD1591" s="12" t="s">
        <v>315</v>
      </c>
      <c r="AE1591" s="12" t="s">
        <v>424</v>
      </c>
      <c r="AF1591" s="12" t="s">
        <v>425</v>
      </c>
      <c r="AG1591" s="12" t="s">
        <v>373</v>
      </c>
      <c r="AH1591" s="12" t="s">
        <v>374</v>
      </c>
      <c r="AI1591" s="12" t="s">
        <v>375</v>
      </c>
      <c r="AJ1591" s="12" t="s">
        <v>376</v>
      </c>
      <c r="AK1591" s="12" t="s">
        <v>368</v>
      </c>
      <c r="AL1591" s="12">
        <v>17</v>
      </c>
      <c r="AM1591" s="12" t="s">
        <v>377</v>
      </c>
      <c r="AN1591" s="12" t="s">
        <v>378</v>
      </c>
    </row>
    <row r="1592" spans="1:40" ht="15" customHeight="1" x14ac:dyDescent="0.25">
      <c r="A1592" s="6" t="s">
        <v>200</v>
      </c>
      <c r="B1592" s="30" t="s">
        <v>577</v>
      </c>
      <c r="C1592" s="30" t="s">
        <v>576</v>
      </c>
      <c r="D1592" s="30"/>
      <c r="E1592" s="12" t="s">
        <v>51</v>
      </c>
      <c r="F1592" s="10">
        <v>40</v>
      </c>
      <c r="G1592" s="17" t="s">
        <v>315</v>
      </c>
      <c r="H1592" s="10" t="s">
        <v>8</v>
      </c>
      <c r="I1592" s="7"/>
      <c r="J1592" s="7"/>
      <c r="K1592" s="6" t="s">
        <v>103</v>
      </c>
      <c r="L1592" s="12">
        <v>45.151055555555601</v>
      </c>
      <c r="M1592" s="12">
        <v>2.0434999999999999</v>
      </c>
      <c r="N1592" s="11">
        <v>41186</v>
      </c>
      <c r="O1592" s="6" t="s">
        <v>17</v>
      </c>
      <c r="P1592" s="29">
        <v>147</v>
      </c>
      <c r="Q1592" s="12">
        <v>15</v>
      </c>
      <c r="R1592" s="15" t="s">
        <v>11</v>
      </c>
      <c r="S1592" s="48" t="s">
        <v>161</v>
      </c>
      <c r="T1592" s="53" t="s">
        <v>161</v>
      </c>
      <c r="U1592" s="12">
        <f t="shared" si="98"/>
        <v>147</v>
      </c>
      <c r="V1592" s="12">
        <f t="shared" si="99"/>
        <v>15</v>
      </c>
      <c r="W1592" s="12">
        <f t="shared" si="100"/>
        <v>0.65333333333333332</v>
      </c>
      <c r="X1592" s="12">
        <f t="shared" si="101"/>
        <v>4.4444444444444444E-3</v>
      </c>
      <c r="AA1592" s="12"/>
      <c r="AD1592" s="12" t="s">
        <v>315</v>
      </c>
      <c r="AE1592" s="12" t="s">
        <v>424</v>
      </c>
      <c r="AF1592" s="12" t="s">
        <v>425</v>
      </c>
      <c r="AG1592" s="12" t="s">
        <v>373</v>
      </c>
      <c r="AH1592" s="12" t="s">
        <v>374</v>
      </c>
      <c r="AI1592" s="12" t="s">
        <v>375</v>
      </c>
      <c r="AJ1592" s="12" t="s">
        <v>376</v>
      </c>
      <c r="AK1592" s="12" t="s">
        <v>368</v>
      </c>
      <c r="AL1592" s="12">
        <v>17</v>
      </c>
      <c r="AM1592" s="12" t="s">
        <v>377</v>
      </c>
      <c r="AN1592" s="12" t="s">
        <v>378</v>
      </c>
    </row>
    <row r="1593" spans="1:40" ht="15" customHeight="1" x14ac:dyDescent="0.25">
      <c r="A1593" s="6" t="s">
        <v>200</v>
      </c>
      <c r="B1593" s="30" t="s">
        <v>577</v>
      </c>
      <c r="C1593" s="30" t="s">
        <v>576</v>
      </c>
      <c r="D1593" s="30"/>
      <c r="E1593" s="12" t="s">
        <v>51</v>
      </c>
      <c r="F1593" s="10">
        <v>40</v>
      </c>
      <c r="G1593" s="17" t="s">
        <v>315</v>
      </c>
      <c r="H1593" s="10" t="s">
        <v>8</v>
      </c>
      <c r="I1593" s="7"/>
      <c r="J1593" s="7"/>
      <c r="K1593" s="6" t="s">
        <v>103</v>
      </c>
      <c r="L1593" s="12">
        <v>45.151055555555601</v>
      </c>
      <c r="M1593" s="12">
        <v>2.0434999999999999</v>
      </c>
      <c r="N1593" s="11">
        <v>41186</v>
      </c>
      <c r="O1593" s="6" t="s">
        <v>14</v>
      </c>
      <c r="P1593" s="29">
        <v>150</v>
      </c>
      <c r="Q1593" s="12">
        <v>60</v>
      </c>
      <c r="R1593" s="15" t="s">
        <v>11</v>
      </c>
      <c r="S1593" s="48" t="s">
        <v>161</v>
      </c>
      <c r="T1593" s="53" t="s">
        <v>161</v>
      </c>
      <c r="U1593" s="12">
        <f t="shared" si="98"/>
        <v>150</v>
      </c>
      <c r="V1593" s="12">
        <f t="shared" si="99"/>
        <v>60</v>
      </c>
      <c r="W1593" s="12">
        <f t="shared" si="100"/>
        <v>4.1666666666666664E-2</v>
      </c>
      <c r="X1593" s="12">
        <f t="shared" si="101"/>
        <v>2.7777777777777778E-4</v>
      </c>
      <c r="AA1593" s="12"/>
      <c r="AD1593" s="12" t="s">
        <v>315</v>
      </c>
      <c r="AE1593" s="12" t="s">
        <v>424</v>
      </c>
      <c r="AF1593" s="12" t="s">
        <v>425</v>
      </c>
      <c r="AG1593" s="12" t="s">
        <v>373</v>
      </c>
      <c r="AH1593" s="12" t="s">
        <v>374</v>
      </c>
      <c r="AI1593" s="12" t="s">
        <v>375</v>
      </c>
      <c r="AJ1593" s="12" t="s">
        <v>376</v>
      </c>
      <c r="AK1593" s="12" t="s">
        <v>368</v>
      </c>
      <c r="AL1593" s="12">
        <v>17</v>
      </c>
      <c r="AM1593" s="12" t="s">
        <v>377</v>
      </c>
      <c r="AN1593" s="12" t="s">
        <v>378</v>
      </c>
    </row>
    <row r="1594" spans="1:40" ht="15" customHeight="1" x14ac:dyDescent="0.25">
      <c r="A1594" s="6" t="s">
        <v>200</v>
      </c>
      <c r="B1594" s="30" t="s">
        <v>577</v>
      </c>
      <c r="C1594" s="30" t="s">
        <v>576</v>
      </c>
      <c r="D1594" s="30"/>
      <c r="E1594" s="12" t="s">
        <v>51</v>
      </c>
      <c r="F1594" s="10">
        <v>40</v>
      </c>
      <c r="G1594" s="17" t="s">
        <v>315</v>
      </c>
      <c r="H1594" s="10" t="s">
        <v>8</v>
      </c>
      <c r="I1594" s="6"/>
      <c r="J1594" s="6"/>
      <c r="K1594" s="6" t="s">
        <v>103</v>
      </c>
      <c r="L1594" s="12">
        <v>45.151055555555601</v>
      </c>
      <c r="M1594" s="12">
        <v>2.0434999999999999</v>
      </c>
      <c r="N1594" s="11">
        <v>41186</v>
      </c>
      <c r="O1594" s="6" t="s">
        <v>10</v>
      </c>
      <c r="P1594" s="29">
        <v>1440</v>
      </c>
      <c r="Q1594" s="12">
        <v>130</v>
      </c>
      <c r="R1594" s="15" t="s">
        <v>11</v>
      </c>
      <c r="S1594" s="48" t="s">
        <v>161</v>
      </c>
      <c r="T1594" s="53" t="s">
        <v>161</v>
      </c>
      <c r="U1594" s="12">
        <f t="shared" si="98"/>
        <v>1440</v>
      </c>
      <c r="V1594" s="12">
        <f t="shared" si="99"/>
        <v>130</v>
      </c>
      <c r="W1594" s="12">
        <f t="shared" si="100"/>
        <v>8.5207100591715976E-2</v>
      </c>
      <c r="X1594" s="12">
        <f t="shared" si="101"/>
        <v>5.9171597633136094E-5</v>
      </c>
      <c r="AA1594" s="12"/>
      <c r="AD1594" s="12" t="s">
        <v>315</v>
      </c>
      <c r="AE1594" s="12" t="s">
        <v>424</v>
      </c>
      <c r="AF1594" s="12" t="s">
        <v>425</v>
      </c>
      <c r="AG1594" s="12" t="s">
        <v>373</v>
      </c>
      <c r="AH1594" s="12" t="s">
        <v>374</v>
      </c>
      <c r="AI1594" s="12" t="s">
        <v>375</v>
      </c>
      <c r="AJ1594" s="12" t="s">
        <v>376</v>
      </c>
      <c r="AK1594" s="12" t="s">
        <v>368</v>
      </c>
      <c r="AL1594" s="12">
        <v>17</v>
      </c>
      <c r="AM1594" s="12" t="s">
        <v>377</v>
      </c>
      <c r="AN1594" s="12" t="s">
        <v>378</v>
      </c>
    </row>
    <row r="1595" spans="1:40" ht="15" customHeight="1" x14ac:dyDescent="0.25">
      <c r="A1595" s="6" t="s">
        <v>201</v>
      </c>
      <c r="B1595" s="30" t="s">
        <v>577</v>
      </c>
      <c r="C1595" s="30" t="s">
        <v>576</v>
      </c>
      <c r="D1595" s="30"/>
      <c r="E1595" s="12" t="s">
        <v>51</v>
      </c>
      <c r="F1595" s="9">
        <v>41</v>
      </c>
      <c r="G1595" s="17" t="s">
        <v>316</v>
      </c>
      <c r="H1595" s="9" t="s">
        <v>8</v>
      </c>
      <c r="I1595" s="7" t="s">
        <v>132</v>
      </c>
      <c r="J1595" s="18" t="s">
        <v>328</v>
      </c>
      <c r="K1595" s="7" t="s">
        <v>9</v>
      </c>
      <c r="L1595" s="15">
        <v>45.130499999999998</v>
      </c>
      <c r="M1595" s="15">
        <v>2.1365555555555602</v>
      </c>
      <c r="N1595" s="11">
        <v>41186</v>
      </c>
      <c r="O1595" s="7" t="s">
        <v>22</v>
      </c>
      <c r="P1595" s="29">
        <v>7.5</v>
      </c>
      <c r="Q1595" s="15">
        <v>3.6</v>
      </c>
      <c r="R1595" s="15" t="s">
        <v>11</v>
      </c>
      <c r="S1595" s="48" t="s">
        <v>161</v>
      </c>
      <c r="T1595" s="53" t="s">
        <v>161</v>
      </c>
      <c r="U1595" s="12">
        <f t="shared" si="98"/>
        <v>7.5</v>
      </c>
      <c r="V1595" s="12">
        <f t="shared" si="99"/>
        <v>3.6</v>
      </c>
      <c r="W1595" s="12">
        <f t="shared" si="100"/>
        <v>0.57870370370370372</v>
      </c>
      <c r="X1595" s="12">
        <f t="shared" si="101"/>
        <v>7.716049382716049E-2</v>
      </c>
      <c r="AA1595" s="12"/>
      <c r="AD1595" s="12" t="s">
        <v>316</v>
      </c>
      <c r="AE1595" s="12" t="s">
        <v>406</v>
      </c>
      <c r="AF1595" s="12" t="s">
        <v>407</v>
      </c>
      <c r="AG1595" s="12" t="s">
        <v>373</v>
      </c>
      <c r="AH1595" s="12" t="s">
        <v>374</v>
      </c>
      <c r="AI1595" s="12" t="s">
        <v>375</v>
      </c>
      <c r="AJ1595" s="12" t="s">
        <v>376</v>
      </c>
      <c r="AK1595" s="12" t="s">
        <v>368</v>
      </c>
      <c r="AL1595" s="12">
        <v>17</v>
      </c>
      <c r="AM1595" s="12" t="s">
        <v>377</v>
      </c>
      <c r="AN1595" s="12" t="s">
        <v>378</v>
      </c>
    </row>
    <row r="1596" spans="1:40" ht="15" customHeight="1" x14ac:dyDescent="0.25">
      <c r="A1596" s="6" t="s">
        <v>201</v>
      </c>
      <c r="B1596" s="30" t="s">
        <v>577</v>
      </c>
      <c r="C1596" s="30" t="s">
        <v>576</v>
      </c>
      <c r="D1596" s="30"/>
      <c r="E1596" s="12" t="s">
        <v>51</v>
      </c>
      <c r="F1596" s="9">
        <v>41</v>
      </c>
      <c r="G1596" s="17" t="s">
        <v>316</v>
      </c>
      <c r="H1596" s="9" t="s">
        <v>8</v>
      </c>
      <c r="I1596" s="7" t="s">
        <v>132</v>
      </c>
      <c r="J1596" s="18" t="s">
        <v>328</v>
      </c>
      <c r="K1596" s="7" t="s">
        <v>9</v>
      </c>
      <c r="L1596" s="15">
        <v>45.130499999999998</v>
      </c>
      <c r="M1596" s="15">
        <v>2.1365555555555602</v>
      </c>
      <c r="N1596" s="11">
        <v>41186</v>
      </c>
      <c r="O1596" s="7" t="s">
        <v>12</v>
      </c>
      <c r="P1596" s="29">
        <v>10.3</v>
      </c>
      <c r="Q1596" s="15">
        <v>0.9</v>
      </c>
      <c r="R1596" s="15" t="s">
        <v>11</v>
      </c>
      <c r="S1596" s="48" t="s">
        <v>161</v>
      </c>
      <c r="T1596" s="53" t="s">
        <v>161</v>
      </c>
      <c r="U1596" s="12">
        <f t="shared" si="98"/>
        <v>10.3</v>
      </c>
      <c r="V1596" s="12">
        <f t="shared" si="99"/>
        <v>0.9</v>
      </c>
      <c r="W1596" s="12">
        <f t="shared" si="100"/>
        <v>12.716049382716049</v>
      </c>
      <c r="X1596" s="12">
        <f t="shared" si="101"/>
        <v>1.2345679012345678</v>
      </c>
      <c r="AA1596" s="12"/>
      <c r="AD1596" s="12" t="s">
        <v>316</v>
      </c>
      <c r="AE1596" s="12" t="s">
        <v>406</v>
      </c>
      <c r="AF1596" s="12" t="s">
        <v>407</v>
      </c>
      <c r="AG1596" s="12" t="s">
        <v>373</v>
      </c>
      <c r="AH1596" s="12" t="s">
        <v>374</v>
      </c>
      <c r="AI1596" s="12" t="s">
        <v>375</v>
      </c>
      <c r="AJ1596" s="12" t="s">
        <v>376</v>
      </c>
      <c r="AK1596" s="12" t="s">
        <v>368</v>
      </c>
      <c r="AL1596" s="12">
        <v>17</v>
      </c>
      <c r="AM1596" s="12" t="s">
        <v>377</v>
      </c>
      <c r="AN1596" s="12" t="s">
        <v>378</v>
      </c>
    </row>
    <row r="1597" spans="1:40" ht="15" customHeight="1" x14ac:dyDescent="0.25">
      <c r="A1597" s="6" t="s">
        <v>201</v>
      </c>
      <c r="B1597" s="30" t="s">
        <v>577</v>
      </c>
      <c r="C1597" s="30" t="s">
        <v>576</v>
      </c>
      <c r="D1597" s="30"/>
      <c r="E1597" s="12" t="s">
        <v>51</v>
      </c>
      <c r="F1597" s="9">
        <v>41</v>
      </c>
      <c r="G1597" s="17" t="s">
        <v>316</v>
      </c>
      <c r="H1597" s="9" t="s">
        <v>8</v>
      </c>
      <c r="I1597" s="7" t="s">
        <v>132</v>
      </c>
      <c r="J1597" s="18" t="s">
        <v>328</v>
      </c>
      <c r="K1597" s="7" t="s">
        <v>9</v>
      </c>
      <c r="L1597" s="15">
        <v>45.130499999999998</v>
      </c>
      <c r="M1597" s="15">
        <v>2.1365555555555602</v>
      </c>
      <c r="N1597" s="11">
        <v>41186</v>
      </c>
      <c r="O1597" s="7" t="s">
        <v>21</v>
      </c>
      <c r="P1597" s="29">
        <v>14.3</v>
      </c>
      <c r="Q1597" s="15">
        <v>3</v>
      </c>
      <c r="R1597" s="15" t="s">
        <v>11</v>
      </c>
      <c r="S1597" s="48" t="s">
        <v>161</v>
      </c>
      <c r="T1597" s="53" t="s">
        <v>161</v>
      </c>
      <c r="U1597" s="12">
        <f t="shared" si="98"/>
        <v>14.3</v>
      </c>
      <c r="V1597" s="12">
        <f t="shared" si="99"/>
        <v>3</v>
      </c>
      <c r="W1597" s="12">
        <f t="shared" si="100"/>
        <v>1.588888888888889</v>
      </c>
      <c r="X1597" s="12">
        <f t="shared" si="101"/>
        <v>0.1111111111111111</v>
      </c>
      <c r="AA1597" s="12"/>
      <c r="AD1597" s="12" t="s">
        <v>316</v>
      </c>
      <c r="AE1597" s="12" t="s">
        <v>406</v>
      </c>
      <c r="AF1597" s="12" t="s">
        <v>407</v>
      </c>
      <c r="AG1597" s="12" t="s">
        <v>373</v>
      </c>
      <c r="AH1597" s="12" t="s">
        <v>374</v>
      </c>
      <c r="AI1597" s="12" t="s">
        <v>375</v>
      </c>
      <c r="AJ1597" s="12" t="s">
        <v>376</v>
      </c>
      <c r="AK1597" s="12" t="s">
        <v>368</v>
      </c>
      <c r="AL1597" s="12">
        <v>17</v>
      </c>
      <c r="AM1597" s="12" t="s">
        <v>377</v>
      </c>
      <c r="AN1597" s="12" t="s">
        <v>378</v>
      </c>
    </row>
    <row r="1598" spans="1:40" ht="15" customHeight="1" x14ac:dyDescent="0.25">
      <c r="A1598" s="6" t="s">
        <v>201</v>
      </c>
      <c r="B1598" s="30" t="s">
        <v>577</v>
      </c>
      <c r="C1598" s="30" t="s">
        <v>576</v>
      </c>
      <c r="D1598" s="30"/>
      <c r="E1598" s="12" t="s">
        <v>51</v>
      </c>
      <c r="F1598" s="9">
        <v>41</v>
      </c>
      <c r="G1598" s="17" t="s">
        <v>316</v>
      </c>
      <c r="H1598" s="9" t="s">
        <v>8</v>
      </c>
      <c r="I1598" s="7" t="s">
        <v>132</v>
      </c>
      <c r="J1598" s="18" t="s">
        <v>328</v>
      </c>
      <c r="K1598" s="7" t="s">
        <v>9</v>
      </c>
      <c r="L1598" s="15">
        <v>45.130499999999998</v>
      </c>
      <c r="M1598" s="15">
        <v>2.1365555555555602</v>
      </c>
      <c r="N1598" s="11">
        <v>41186</v>
      </c>
      <c r="O1598" s="7" t="s">
        <v>20</v>
      </c>
      <c r="P1598" s="29">
        <v>35.200000000000003</v>
      </c>
      <c r="Q1598" s="15">
        <v>4.9000000000000004</v>
      </c>
      <c r="R1598" s="15" t="s">
        <v>11</v>
      </c>
      <c r="S1598" s="48" t="s">
        <v>161</v>
      </c>
      <c r="T1598" s="53" t="s">
        <v>161</v>
      </c>
      <c r="U1598" s="12">
        <f t="shared" si="98"/>
        <v>35.200000000000003</v>
      </c>
      <c r="V1598" s="12">
        <f t="shared" si="99"/>
        <v>4.9000000000000004</v>
      </c>
      <c r="W1598" s="12">
        <f t="shared" si="100"/>
        <v>1.4660558100791334</v>
      </c>
      <c r="X1598" s="12">
        <f t="shared" si="101"/>
        <v>4.1649312786339016E-2</v>
      </c>
      <c r="AA1598" s="12"/>
      <c r="AD1598" s="12" t="s">
        <v>316</v>
      </c>
      <c r="AE1598" s="12" t="s">
        <v>406</v>
      </c>
      <c r="AF1598" s="12" t="s">
        <v>407</v>
      </c>
      <c r="AG1598" s="12" t="s">
        <v>373</v>
      </c>
      <c r="AH1598" s="12" t="s">
        <v>374</v>
      </c>
      <c r="AI1598" s="12" t="s">
        <v>375</v>
      </c>
      <c r="AJ1598" s="12" t="s">
        <v>376</v>
      </c>
      <c r="AK1598" s="12" t="s">
        <v>368</v>
      </c>
      <c r="AL1598" s="12">
        <v>17</v>
      </c>
      <c r="AM1598" s="12" t="s">
        <v>377</v>
      </c>
      <c r="AN1598" s="12" t="s">
        <v>378</v>
      </c>
    </row>
    <row r="1599" spans="1:40" ht="15" customHeight="1" x14ac:dyDescent="0.25">
      <c r="A1599" s="6" t="s">
        <v>201</v>
      </c>
      <c r="B1599" s="30" t="s">
        <v>577</v>
      </c>
      <c r="C1599" s="30" t="s">
        <v>576</v>
      </c>
      <c r="D1599" s="30"/>
      <c r="E1599" s="15" t="s">
        <v>51</v>
      </c>
      <c r="F1599" s="9">
        <v>41</v>
      </c>
      <c r="G1599" s="17" t="s">
        <v>316</v>
      </c>
      <c r="H1599" s="9" t="s">
        <v>8</v>
      </c>
      <c r="I1599" s="7" t="s">
        <v>132</v>
      </c>
      <c r="J1599" s="18" t="s">
        <v>328</v>
      </c>
      <c r="K1599" s="7" t="s">
        <v>9</v>
      </c>
      <c r="L1599" s="15">
        <v>45.130499999999998</v>
      </c>
      <c r="M1599" s="15">
        <v>2.1365555555555602</v>
      </c>
      <c r="N1599" s="11">
        <v>41186</v>
      </c>
      <c r="O1599" s="7" t="s">
        <v>18</v>
      </c>
      <c r="P1599" s="29">
        <v>44.4</v>
      </c>
      <c r="Q1599" s="15">
        <v>4.0999999999999996</v>
      </c>
      <c r="R1599" s="15" t="s">
        <v>11</v>
      </c>
      <c r="S1599" s="48" t="s">
        <v>161</v>
      </c>
      <c r="T1599" s="53" t="s">
        <v>161</v>
      </c>
      <c r="U1599" s="12">
        <f t="shared" si="98"/>
        <v>44.4</v>
      </c>
      <c r="V1599" s="12">
        <f t="shared" si="99"/>
        <v>4.0999999999999996</v>
      </c>
      <c r="W1599" s="12">
        <f t="shared" si="100"/>
        <v>2.6412849494348603</v>
      </c>
      <c r="X1599" s="12">
        <f t="shared" si="101"/>
        <v>5.9488399762046403E-2</v>
      </c>
      <c r="AA1599" s="12"/>
      <c r="AD1599" s="12" t="s">
        <v>316</v>
      </c>
      <c r="AE1599" s="12" t="s">
        <v>406</v>
      </c>
      <c r="AF1599" s="12" t="s">
        <v>407</v>
      </c>
      <c r="AG1599" s="12" t="s">
        <v>373</v>
      </c>
      <c r="AH1599" s="12" t="s">
        <v>374</v>
      </c>
      <c r="AI1599" s="12" t="s">
        <v>375</v>
      </c>
      <c r="AJ1599" s="12" t="s">
        <v>376</v>
      </c>
      <c r="AK1599" s="12" t="s">
        <v>368</v>
      </c>
      <c r="AL1599" s="12">
        <v>17</v>
      </c>
      <c r="AM1599" s="12" t="s">
        <v>377</v>
      </c>
      <c r="AN1599" s="12" t="s">
        <v>378</v>
      </c>
    </row>
    <row r="1600" spans="1:40" ht="15" customHeight="1" x14ac:dyDescent="0.25">
      <c r="A1600" s="6" t="s">
        <v>201</v>
      </c>
      <c r="B1600" s="30" t="s">
        <v>577</v>
      </c>
      <c r="C1600" s="30" t="s">
        <v>576</v>
      </c>
      <c r="D1600" s="30"/>
      <c r="E1600" s="12" t="s">
        <v>51</v>
      </c>
      <c r="F1600" s="9">
        <v>41</v>
      </c>
      <c r="G1600" s="17" t="s">
        <v>316</v>
      </c>
      <c r="H1600" s="9" t="s">
        <v>8</v>
      </c>
      <c r="I1600" s="7" t="s">
        <v>132</v>
      </c>
      <c r="J1600" s="18" t="s">
        <v>328</v>
      </c>
      <c r="K1600" s="7" t="s">
        <v>9</v>
      </c>
      <c r="L1600" s="15">
        <v>45.130499999999998</v>
      </c>
      <c r="M1600" s="15">
        <v>2.1365555555555602</v>
      </c>
      <c r="N1600" s="11">
        <v>41186</v>
      </c>
      <c r="O1600" s="7" t="s">
        <v>19</v>
      </c>
      <c r="P1600" s="29">
        <v>48.5</v>
      </c>
      <c r="Q1600" s="15">
        <v>3.7</v>
      </c>
      <c r="R1600" s="15" t="s">
        <v>11</v>
      </c>
      <c r="S1600" s="48" t="s">
        <v>161</v>
      </c>
      <c r="T1600" s="53" t="s">
        <v>161</v>
      </c>
      <c r="U1600" s="12">
        <f t="shared" si="98"/>
        <v>48.5</v>
      </c>
      <c r="V1600" s="12">
        <f t="shared" si="99"/>
        <v>3.7</v>
      </c>
      <c r="W1600" s="12">
        <f t="shared" si="100"/>
        <v>3.542731921110299</v>
      </c>
      <c r="X1600" s="12">
        <f t="shared" si="101"/>
        <v>7.3046018991964931E-2</v>
      </c>
      <c r="AA1600" s="12"/>
      <c r="AD1600" s="12" t="s">
        <v>316</v>
      </c>
      <c r="AE1600" s="12" t="s">
        <v>406</v>
      </c>
      <c r="AF1600" s="12" t="s">
        <v>407</v>
      </c>
      <c r="AG1600" s="12" t="s">
        <v>373</v>
      </c>
      <c r="AH1600" s="12" t="s">
        <v>374</v>
      </c>
      <c r="AI1600" s="12" t="s">
        <v>375</v>
      </c>
      <c r="AJ1600" s="12" t="s">
        <v>376</v>
      </c>
      <c r="AK1600" s="12" t="s">
        <v>368</v>
      </c>
      <c r="AL1600" s="12">
        <v>17</v>
      </c>
      <c r="AM1600" s="12" t="s">
        <v>377</v>
      </c>
      <c r="AN1600" s="12" t="s">
        <v>378</v>
      </c>
    </row>
    <row r="1601" spans="1:40" ht="15" customHeight="1" x14ac:dyDescent="0.25">
      <c r="A1601" s="6" t="s">
        <v>201</v>
      </c>
      <c r="B1601" s="30" t="s">
        <v>577</v>
      </c>
      <c r="C1601" s="30" t="s">
        <v>576</v>
      </c>
      <c r="D1601" s="30"/>
      <c r="E1601" s="12" t="s">
        <v>51</v>
      </c>
      <c r="F1601" s="9">
        <v>41</v>
      </c>
      <c r="G1601" s="17" t="s">
        <v>316</v>
      </c>
      <c r="H1601" s="9" t="s">
        <v>8</v>
      </c>
      <c r="I1601" s="7" t="s">
        <v>132</v>
      </c>
      <c r="J1601" s="18" t="s">
        <v>328</v>
      </c>
      <c r="K1601" s="7" t="s">
        <v>9</v>
      </c>
      <c r="L1601" s="15">
        <v>45.130499999999998</v>
      </c>
      <c r="M1601" s="15">
        <v>2.1365555555555602</v>
      </c>
      <c r="N1601" s="11">
        <v>41186</v>
      </c>
      <c r="O1601" s="7" t="s">
        <v>13</v>
      </c>
      <c r="P1601" s="29">
        <v>130</v>
      </c>
      <c r="Q1601" s="15">
        <v>60</v>
      </c>
      <c r="R1601" s="15" t="s">
        <v>11</v>
      </c>
      <c r="S1601" s="48" t="s">
        <v>161</v>
      </c>
      <c r="T1601" s="53" t="s">
        <v>605</v>
      </c>
      <c r="U1601" s="12">
        <f t="shared" si="98"/>
        <v>130</v>
      </c>
      <c r="V1601" s="12">
        <f t="shared" si="99"/>
        <v>60</v>
      </c>
      <c r="W1601" s="12">
        <f t="shared" si="100"/>
        <v>3.6111111111111108E-2</v>
      </c>
      <c r="X1601" s="12">
        <f t="shared" si="101"/>
        <v>2.7777777777777778E-4</v>
      </c>
      <c r="AA1601" s="12"/>
      <c r="AD1601" s="12" t="s">
        <v>316</v>
      </c>
      <c r="AE1601" s="12" t="s">
        <v>406</v>
      </c>
      <c r="AF1601" s="12" t="s">
        <v>407</v>
      </c>
      <c r="AG1601" s="12" t="s">
        <v>373</v>
      </c>
      <c r="AH1601" s="12" t="s">
        <v>374</v>
      </c>
      <c r="AI1601" s="12" t="s">
        <v>375</v>
      </c>
      <c r="AJ1601" s="12" t="s">
        <v>376</v>
      </c>
      <c r="AK1601" s="12" t="s">
        <v>368</v>
      </c>
      <c r="AL1601" s="12">
        <v>17</v>
      </c>
      <c r="AM1601" s="12" t="s">
        <v>377</v>
      </c>
      <c r="AN1601" s="12" t="s">
        <v>378</v>
      </c>
    </row>
    <row r="1602" spans="1:40" ht="15" customHeight="1" x14ac:dyDescent="0.25">
      <c r="A1602" s="6" t="s">
        <v>201</v>
      </c>
      <c r="B1602" s="30" t="s">
        <v>577</v>
      </c>
      <c r="C1602" s="30" t="s">
        <v>576</v>
      </c>
      <c r="D1602" s="30"/>
      <c r="E1602" s="12" t="s">
        <v>51</v>
      </c>
      <c r="F1602" s="9">
        <v>41</v>
      </c>
      <c r="G1602" s="17" t="s">
        <v>316</v>
      </c>
      <c r="H1602" s="9" t="s">
        <v>8</v>
      </c>
      <c r="I1602" s="7" t="s">
        <v>132</v>
      </c>
      <c r="J1602" s="18" t="s">
        <v>328</v>
      </c>
      <c r="K1602" s="7" t="s">
        <v>9</v>
      </c>
      <c r="L1602" s="15">
        <v>45.130499999999998</v>
      </c>
      <c r="M1602" s="15">
        <v>2.1365555555555602</v>
      </c>
      <c r="N1602" s="11">
        <v>41186</v>
      </c>
      <c r="O1602" s="7" t="s">
        <v>14</v>
      </c>
      <c r="P1602" s="29">
        <v>157</v>
      </c>
      <c r="Q1602" s="15">
        <v>40</v>
      </c>
      <c r="R1602" s="15" t="s">
        <v>11</v>
      </c>
      <c r="S1602" s="48" t="s">
        <v>161</v>
      </c>
      <c r="T1602" s="53" t="s">
        <v>161</v>
      </c>
      <c r="U1602" s="12">
        <f t="shared" ref="U1602:U1665" si="102">IF(Q1602="",P1602,P1602)</f>
        <v>157</v>
      </c>
      <c r="V1602" s="12">
        <f t="shared" ref="V1602:V1665" si="103">IF(Q1602="",P1602/2,Q1602)</f>
        <v>40</v>
      </c>
      <c r="W1602" s="12">
        <f t="shared" si="100"/>
        <v>9.8125000000000004E-2</v>
      </c>
      <c r="X1602" s="12">
        <f t="shared" si="101"/>
        <v>6.2500000000000001E-4</v>
      </c>
      <c r="AA1602" s="12"/>
      <c r="AD1602" s="12" t="s">
        <v>316</v>
      </c>
      <c r="AE1602" s="12" t="s">
        <v>406</v>
      </c>
      <c r="AF1602" s="12" t="s">
        <v>407</v>
      </c>
      <c r="AG1602" s="12" t="s">
        <v>373</v>
      </c>
      <c r="AH1602" s="12" t="s">
        <v>374</v>
      </c>
      <c r="AI1602" s="12" t="s">
        <v>375</v>
      </c>
      <c r="AJ1602" s="12" t="s">
        <v>376</v>
      </c>
      <c r="AK1602" s="12" t="s">
        <v>368</v>
      </c>
      <c r="AL1602" s="12">
        <v>17</v>
      </c>
      <c r="AM1602" s="12" t="s">
        <v>377</v>
      </c>
      <c r="AN1602" s="12" t="s">
        <v>378</v>
      </c>
    </row>
    <row r="1603" spans="1:40" ht="15" customHeight="1" x14ac:dyDescent="0.25">
      <c r="A1603" s="6" t="s">
        <v>201</v>
      </c>
      <c r="B1603" s="30" t="s">
        <v>577</v>
      </c>
      <c r="C1603" s="30" t="s">
        <v>576</v>
      </c>
      <c r="D1603" s="30"/>
      <c r="E1603" s="12" t="s">
        <v>51</v>
      </c>
      <c r="F1603" s="9">
        <v>41</v>
      </c>
      <c r="G1603" s="17" t="s">
        <v>316</v>
      </c>
      <c r="H1603" s="9" t="s">
        <v>8</v>
      </c>
      <c r="I1603" s="7" t="s">
        <v>132</v>
      </c>
      <c r="J1603" s="18" t="s">
        <v>328</v>
      </c>
      <c r="K1603" s="7" t="s">
        <v>9</v>
      </c>
      <c r="L1603" s="15">
        <v>45.130499999999998</v>
      </c>
      <c r="M1603" s="15">
        <v>2.1365555555555602</v>
      </c>
      <c r="N1603" s="11">
        <v>41186</v>
      </c>
      <c r="O1603" s="7" t="s">
        <v>17</v>
      </c>
      <c r="P1603" s="29">
        <v>284</v>
      </c>
      <c r="Q1603" s="15">
        <v>22</v>
      </c>
      <c r="R1603" s="15" t="s">
        <v>11</v>
      </c>
      <c r="S1603" s="48" t="s">
        <v>161</v>
      </c>
      <c r="T1603" s="53" t="s">
        <v>161</v>
      </c>
      <c r="U1603" s="12">
        <f t="shared" si="102"/>
        <v>284</v>
      </c>
      <c r="V1603" s="12">
        <f t="shared" si="103"/>
        <v>22</v>
      </c>
      <c r="W1603" s="12">
        <f t="shared" si="100"/>
        <v>0.58677685950413228</v>
      </c>
      <c r="X1603" s="12">
        <f t="shared" si="101"/>
        <v>2.0661157024793389E-3</v>
      </c>
      <c r="AA1603" s="12"/>
      <c r="AD1603" s="12" t="s">
        <v>316</v>
      </c>
      <c r="AE1603" s="12" t="s">
        <v>406</v>
      </c>
      <c r="AF1603" s="12" t="s">
        <v>407</v>
      </c>
      <c r="AG1603" s="12" t="s">
        <v>373</v>
      </c>
      <c r="AH1603" s="12" t="s">
        <v>374</v>
      </c>
      <c r="AI1603" s="12" t="s">
        <v>375</v>
      </c>
      <c r="AJ1603" s="12" t="s">
        <v>376</v>
      </c>
      <c r="AK1603" s="12" t="s">
        <v>368</v>
      </c>
      <c r="AL1603" s="12">
        <v>17</v>
      </c>
      <c r="AM1603" s="12" t="s">
        <v>377</v>
      </c>
      <c r="AN1603" s="12" t="s">
        <v>378</v>
      </c>
    </row>
    <row r="1604" spans="1:40" ht="15" customHeight="1" x14ac:dyDescent="0.25">
      <c r="A1604" s="6" t="s">
        <v>201</v>
      </c>
      <c r="B1604" s="30" t="s">
        <v>577</v>
      </c>
      <c r="C1604" s="30" t="s">
        <v>576</v>
      </c>
      <c r="D1604" s="30"/>
      <c r="E1604" s="12" t="s">
        <v>51</v>
      </c>
      <c r="F1604" s="9">
        <v>41</v>
      </c>
      <c r="G1604" s="17" t="s">
        <v>316</v>
      </c>
      <c r="H1604" s="9" t="s">
        <v>8</v>
      </c>
      <c r="I1604" s="7" t="s">
        <v>132</v>
      </c>
      <c r="J1604" s="18" t="s">
        <v>328</v>
      </c>
      <c r="K1604" s="7" t="s">
        <v>9</v>
      </c>
      <c r="L1604" s="15">
        <v>45.130499999999998</v>
      </c>
      <c r="M1604" s="15">
        <v>2.1365555555555602</v>
      </c>
      <c r="N1604" s="11">
        <v>41186</v>
      </c>
      <c r="O1604" s="7" t="s">
        <v>16</v>
      </c>
      <c r="P1604" s="29">
        <v>294</v>
      </c>
      <c r="Q1604" s="15">
        <v>23</v>
      </c>
      <c r="R1604" s="15" t="s">
        <v>11</v>
      </c>
      <c r="S1604" s="48" t="s">
        <v>161</v>
      </c>
      <c r="T1604" s="53" t="s">
        <v>606</v>
      </c>
      <c r="U1604" s="12">
        <f t="shared" si="102"/>
        <v>294</v>
      </c>
      <c r="V1604" s="12">
        <f t="shared" si="103"/>
        <v>23</v>
      </c>
      <c r="W1604" s="12">
        <f t="shared" si="100"/>
        <v>0.55576559546313797</v>
      </c>
      <c r="X1604" s="12">
        <f t="shared" si="101"/>
        <v>1.890359168241966E-3</v>
      </c>
      <c r="AA1604" s="12"/>
      <c r="AD1604" s="12" t="s">
        <v>316</v>
      </c>
      <c r="AE1604" s="12" t="s">
        <v>406</v>
      </c>
      <c r="AF1604" s="12" t="s">
        <v>407</v>
      </c>
      <c r="AG1604" s="12" t="s">
        <v>373</v>
      </c>
      <c r="AH1604" s="12" t="s">
        <v>374</v>
      </c>
      <c r="AI1604" s="12" t="s">
        <v>375</v>
      </c>
      <c r="AJ1604" s="12" t="s">
        <v>376</v>
      </c>
      <c r="AK1604" s="12" t="s">
        <v>368</v>
      </c>
      <c r="AL1604" s="12">
        <v>17</v>
      </c>
      <c r="AM1604" s="12" t="s">
        <v>377</v>
      </c>
      <c r="AN1604" s="12" t="s">
        <v>378</v>
      </c>
    </row>
    <row r="1605" spans="1:40" ht="15" customHeight="1" x14ac:dyDescent="0.25">
      <c r="A1605" s="6" t="s">
        <v>201</v>
      </c>
      <c r="B1605" s="30" t="s">
        <v>577</v>
      </c>
      <c r="C1605" s="30" t="s">
        <v>576</v>
      </c>
      <c r="D1605" s="30"/>
      <c r="E1605" s="12" t="s">
        <v>51</v>
      </c>
      <c r="F1605" s="9">
        <v>41</v>
      </c>
      <c r="G1605" s="17" t="s">
        <v>316</v>
      </c>
      <c r="H1605" s="9" t="s">
        <v>8</v>
      </c>
      <c r="I1605" s="7" t="s">
        <v>132</v>
      </c>
      <c r="J1605" s="18" t="s">
        <v>328</v>
      </c>
      <c r="K1605" s="7" t="s">
        <v>9</v>
      </c>
      <c r="L1605" s="15">
        <v>45.130499999999998</v>
      </c>
      <c r="M1605" s="15">
        <v>2.1365555555555602</v>
      </c>
      <c r="N1605" s="11">
        <v>41186</v>
      </c>
      <c r="O1605" s="7" t="s">
        <v>15</v>
      </c>
      <c r="P1605" s="29">
        <v>329</v>
      </c>
      <c r="Q1605" s="15">
        <v>27</v>
      </c>
      <c r="R1605" s="15" t="s">
        <v>11</v>
      </c>
      <c r="S1605" s="48" t="s">
        <v>161</v>
      </c>
      <c r="T1605" s="53" t="s">
        <v>161</v>
      </c>
      <c r="U1605" s="12">
        <f t="shared" si="102"/>
        <v>329</v>
      </c>
      <c r="V1605" s="12">
        <f t="shared" si="103"/>
        <v>27</v>
      </c>
      <c r="W1605" s="12">
        <f t="shared" si="100"/>
        <v>0.45130315500685869</v>
      </c>
      <c r="X1605" s="12">
        <f t="shared" si="101"/>
        <v>1.3717421124828531E-3</v>
      </c>
      <c r="AA1605" s="12"/>
      <c r="AD1605" s="12" t="s">
        <v>316</v>
      </c>
      <c r="AE1605" s="12" t="s">
        <v>406</v>
      </c>
      <c r="AF1605" s="12" t="s">
        <v>407</v>
      </c>
      <c r="AG1605" s="12" t="s">
        <v>373</v>
      </c>
      <c r="AH1605" s="12" t="s">
        <v>374</v>
      </c>
      <c r="AI1605" s="12" t="s">
        <v>375</v>
      </c>
      <c r="AJ1605" s="12" t="s">
        <v>376</v>
      </c>
      <c r="AK1605" s="12" t="s">
        <v>368</v>
      </c>
      <c r="AL1605" s="12">
        <v>17</v>
      </c>
      <c r="AM1605" s="12" t="s">
        <v>377</v>
      </c>
      <c r="AN1605" s="12" t="s">
        <v>378</v>
      </c>
    </row>
    <row r="1606" spans="1:40" ht="15" customHeight="1" x14ac:dyDescent="0.25">
      <c r="A1606" s="6" t="s">
        <v>201</v>
      </c>
      <c r="B1606" s="30" t="s">
        <v>577</v>
      </c>
      <c r="C1606" s="30" t="s">
        <v>576</v>
      </c>
      <c r="D1606" s="30"/>
      <c r="E1606" s="12" t="s">
        <v>51</v>
      </c>
      <c r="F1606" s="9">
        <v>41</v>
      </c>
      <c r="G1606" s="17" t="s">
        <v>316</v>
      </c>
      <c r="H1606" s="9" t="s">
        <v>8</v>
      </c>
      <c r="I1606" s="7" t="s">
        <v>132</v>
      </c>
      <c r="J1606" s="18" t="s">
        <v>328</v>
      </c>
      <c r="K1606" s="7" t="s">
        <v>9</v>
      </c>
      <c r="L1606" s="15">
        <v>45.130499999999998</v>
      </c>
      <c r="M1606" s="15">
        <v>2.1365555555555602</v>
      </c>
      <c r="N1606" s="11">
        <v>41186</v>
      </c>
      <c r="O1606" s="7" t="s">
        <v>10</v>
      </c>
      <c r="P1606" s="29">
        <v>1260</v>
      </c>
      <c r="Q1606" s="15">
        <v>180</v>
      </c>
      <c r="R1606" s="15" t="s">
        <v>11</v>
      </c>
      <c r="S1606" s="48" t="s">
        <v>161</v>
      </c>
      <c r="T1606" s="53" t="s">
        <v>161</v>
      </c>
      <c r="U1606" s="12">
        <f t="shared" si="102"/>
        <v>1260</v>
      </c>
      <c r="V1606" s="12">
        <f t="shared" si="103"/>
        <v>180</v>
      </c>
      <c r="W1606" s="12">
        <f t="shared" ref="W1606:W1669" si="104">U1606/V1606^2</f>
        <v>3.888888888888889E-2</v>
      </c>
      <c r="X1606" s="12">
        <f t="shared" ref="X1606:X1669" si="105">1/V1606^2</f>
        <v>3.0864197530864198E-5</v>
      </c>
      <c r="AA1606" s="12"/>
      <c r="AD1606" s="12" t="s">
        <v>316</v>
      </c>
      <c r="AE1606" s="12" t="s">
        <v>406</v>
      </c>
      <c r="AF1606" s="12" t="s">
        <v>407</v>
      </c>
      <c r="AG1606" s="12" t="s">
        <v>373</v>
      </c>
      <c r="AH1606" s="12" t="s">
        <v>374</v>
      </c>
      <c r="AI1606" s="12" t="s">
        <v>375</v>
      </c>
      <c r="AJ1606" s="12" t="s">
        <v>376</v>
      </c>
      <c r="AK1606" s="12" t="s">
        <v>368</v>
      </c>
      <c r="AL1606" s="12">
        <v>17</v>
      </c>
      <c r="AM1606" s="12" t="s">
        <v>377</v>
      </c>
      <c r="AN1606" s="12" t="s">
        <v>378</v>
      </c>
    </row>
    <row r="1607" spans="1:40" ht="15" customHeight="1" x14ac:dyDescent="0.25">
      <c r="A1607" s="6" t="s">
        <v>202</v>
      </c>
      <c r="B1607" s="30" t="s">
        <v>577</v>
      </c>
      <c r="C1607" s="30" t="s">
        <v>576</v>
      </c>
      <c r="D1607" s="30"/>
      <c r="E1607" s="12" t="s">
        <v>51</v>
      </c>
      <c r="F1607" s="26" t="s">
        <v>94</v>
      </c>
      <c r="G1607" s="17" t="s">
        <v>317</v>
      </c>
      <c r="H1607" s="26" t="s">
        <v>24</v>
      </c>
      <c r="I1607" s="30"/>
      <c r="J1607" s="30"/>
      <c r="K1607" s="30" t="s">
        <v>95</v>
      </c>
      <c r="L1607" s="12">
        <v>45.672274000000002</v>
      </c>
      <c r="M1607" s="12">
        <v>2.1856019999999998</v>
      </c>
      <c r="N1607" s="11">
        <v>41186</v>
      </c>
      <c r="O1607" s="37" t="s">
        <v>12</v>
      </c>
      <c r="P1607" s="29">
        <v>3.1</v>
      </c>
      <c r="Q1607" s="19">
        <v>0.6</v>
      </c>
      <c r="R1607" s="15" t="s">
        <v>11</v>
      </c>
      <c r="S1607" s="48" t="s">
        <v>161</v>
      </c>
      <c r="T1607" s="53" t="s">
        <v>161</v>
      </c>
      <c r="U1607" s="12">
        <f t="shared" si="102"/>
        <v>3.1</v>
      </c>
      <c r="V1607" s="12">
        <f t="shared" si="103"/>
        <v>0.6</v>
      </c>
      <c r="W1607" s="12">
        <f t="shared" si="104"/>
        <v>8.6111111111111125</v>
      </c>
      <c r="X1607" s="12">
        <f t="shared" si="105"/>
        <v>2.7777777777777777</v>
      </c>
      <c r="AA1607" s="12"/>
      <c r="AD1607" s="12" t="s">
        <v>317</v>
      </c>
      <c r="AE1607" s="12" t="s">
        <v>561</v>
      </c>
      <c r="AF1607" s="12" t="s">
        <v>562</v>
      </c>
      <c r="AG1607" s="12" t="s">
        <v>563</v>
      </c>
      <c r="AH1607" s="12" t="s">
        <v>366</v>
      </c>
      <c r="AI1607" s="12" t="s">
        <v>418</v>
      </c>
      <c r="AJ1607" s="12" t="s">
        <v>354</v>
      </c>
      <c r="AK1607" s="12" t="s">
        <v>368</v>
      </c>
      <c r="AL1607" s="12" t="s">
        <v>420</v>
      </c>
      <c r="AM1607" s="12" t="s">
        <v>347</v>
      </c>
      <c r="AN1607" s="12" t="s">
        <v>564</v>
      </c>
    </row>
    <row r="1608" spans="1:40" ht="15" customHeight="1" x14ac:dyDescent="0.25">
      <c r="A1608" s="6" t="s">
        <v>202</v>
      </c>
      <c r="B1608" s="30" t="s">
        <v>577</v>
      </c>
      <c r="C1608" s="30" t="s">
        <v>576</v>
      </c>
      <c r="D1608" s="30"/>
      <c r="E1608" s="12" t="s">
        <v>51</v>
      </c>
      <c r="F1608" s="26" t="s">
        <v>94</v>
      </c>
      <c r="G1608" s="17" t="s">
        <v>317</v>
      </c>
      <c r="H1608" s="26" t="s">
        <v>24</v>
      </c>
      <c r="I1608" s="30"/>
      <c r="J1608" s="30"/>
      <c r="K1608" s="30" t="s">
        <v>95</v>
      </c>
      <c r="L1608" s="12">
        <v>45.672274000000002</v>
      </c>
      <c r="M1608" s="12">
        <v>2.1856019999999998</v>
      </c>
      <c r="N1608" s="11">
        <v>41186</v>
      </c>
      <c r="O1608" s="37" t="s">
        <v>22</v>
      </c>
      <c r="P1608" s="29">
        <v>9</v>
      </c>
      <c r="Q1608" s="54" t="s">
        <v>161</v>
      </c>
      <c r="R1608" s="15" t="s">
        <v>11</v>
      </c>
      <c r="S1608" s="16" t="s">
        <v>601</v>
      </c>
      <c r="T1608" s="53" t="s">
        <v>161</v>
      </c>
      <c r="U1608" s="12">
        <f t="shared" si="102"/>
        <v>9</v>
      </c>
      <c r="V1608" s="12">
        <f t="shared" si="103"/>
        <v>4.5</v>
      </c>
      <c r="W1608" s="12">
        <f t="shared" si="104"/>
        <v>0.44444444444444442</v>
      </c>
      <c r="X1608" s="12">
        <f t="shared" si="105"/>
        <v>4.9382716049382713E-2</v>
      </c>
      <c r="AA1608" s="12"/>
      <c r="AD1608" s="12" t="s">
        <v>317</v>
      </c>
      <c r="AE1608" s="12" t="s">
        <v>561</v>
      </c>
      <c r="AF1608" s="12" t="s">
        <v>562</v>
      </c>
      <c r="AG1608" s="12" t="s">
        <v>563</v>
      </c>
      <c r="AH1608" s="12" t="s">
        <v>366</v>
      </c>
      <c r="AI1608" s="12" t="s">
        <v>418</v>
      </c>
      <c r="AJ1608" s="12" t="s">
        <v>354</v>
      </c>
      <c r="AK1608" s="12" t="s">
        <v>368</v>
      </c>
      <c r="AL1608" s="12" t="s">
        <v>420</v>
      </c>
      <c r="AM1608" s="12" t="s">
        <v>347</v>
      </c>
      <c r="AN1608" s="12" t="s">
        <v>564</v>
      </c>
    </row>
    <row r="1609" spans="1:40" ht="15" customHeight="1" x14ac:dyDescent="0.25">
      <c r="A1609" s="6" t="s">
        <v>202</v>
      </c>
      <c r="B1609" s="30" t="s">
        <v>577</v>
      </c>
      <c r="C1609" s="30" t="s">
        <v>576</v>
      </c>
      <c r="D1609" s="30"/>
      <c r="E1609" s="12" t="s">
        <v>51</v>
      </c>
      <c r="F1609" s="26" t="s">
        <v>94</v>
      </c>
      <c r="G1609" s="17" t="s">
        <v>317</v>
      </c>
      <c r="H1609" s="26" t="s">
        <v>24</v>
      </c>
      <c r="I1609" s="30"/>
      <c r="J1609" s="30"/>
      <c r="K1609" s="30" t="s">
        <v>95</v>
      </c>
      <c r="L1609" s="12">
        <v>45.672274000000002</v>
      </c>
      <c r="M1609" s="12">
        <v>2.1856019999999998</v>
      </c>
      <c r="N1609" s="11">
        <v>41186</v>
      </c>
      <c r="O1609" s="37" t="s">
        <v>21</v>
      </c>
      <c r="P1609" s="29">
        <v>23</v>
      </c>
      <c r="Q1609" s="19">
        <v>4.0999999999999996</v>
      </c>
      <c r="R1609" s="15" t="s">
        <v>11</v>
      </c>
      <c r="S1609" s="48" t="s">
        <v>161</v>
      </c>
      <c r="T1609" s="53" t="s">
        <v>161</v>
      </c>
      <c r="U1609" s="12">
        <f t="shared" si="102"/>
        <v>23</v>
      </c>
      <c r="V1609" s="12">
        <f t="shared" si="103"/>
        <v>4.0999999999999996</v>
      </c>
      <c r="W1609" s="12">
        <f t="shared" si="104"/>
        <v>1.3682331945270674</v>
      </c>
      <c r="X1609" s="12">
        <f t="shared" si="105"/>
        <v>5.9488399762046403E-2</v>
      </c>
      <c r="AA1609" s="12"/>
      <c r="AD1609" s="12" t="s">
        <v>317</v>
      </c>
      <c r="AE1609" s="12" t="s">
        <v>561</v>
      </c>
      <c r="AF1609" s="12" t="s">
        <v>562</v>
      </c>
      <c r="AG1609" s="12" t="s">
        <v>563</v>
      </c>
      <c r="AH1609" s="12" t="s">
        <v>366</v>
      </c>
      <c r="AI1609" s="12" t="s">
        <v>418</v>
      </c>
      <c r="AJ1609" s="12" t="s">
        <v>354</v>
      </c>
      <c r="AK1609" s="12" t="s">
        <v>368</v>
      </c>
      <c r="AL1609" s="12" t="s">
        <v>420</v>
      </c>
      <c r="AM1609" s="12" t="s">
        <v>347</v>
      </c>
      <c r="AN1609" s="12" t="s">
        <v>564</v>
      </c>
    </row>
    <row r="1610" spans="1:40" ht="15" customHeight="1" x14ac:dyDescent="0.25">
      <c r="A1610" s="6" t="s">
        <v>202</v>
      </c>
      <c r="B1610" s="30" t="s">
        <v>577</v>
      </c>
      <c r="C1610" s="30" t="s">
        <v>576</v>
      </c>
      <c r="D1610" s="30"/>
      <c r="E1610" s="12" t="s">
        <v>51</v>
      </c>
      <c r="F1610" s="26" t="s">
        <v>94</v>
      </c>
      <c r="G1610" s="17" t="s">
        <v>317</v>
      </c>
      <c r="H1610" s="26" t="s">
        <v>24</v>
      </c>
      <c r="I1610" s="30"/>
      <c r="J1610" s="30"/>
      <c r="K1610" s="30" t="s">
        <v>95</v>
      </c>
      <c r="L1610" s="12">
        <v>45.672274000000002</v>
      </c>
      <c r="M1610" s="12">
        <v>2.1856019999999998</v>
      </c>
      <c r="N1610" s="11">
        <v>41186</v>
      </c>
      <c r="O1610" s="37" t="s">
        <v>13</v>
      </c>
      <c r="P1610" s="29">
        <v>37</v>
      </c>
      <c r="Q1610" s="19">
        <v>16</v>
      </c>
      <c r="R1610" s="15" t="s">
        <v>11</v>
      </c>
      <c r="S1610" s="48" t="s">
        <v>161</v>
      </c>
      <c r="T1610" s="53" t="s">
        <v>605</v>
      </c>
      <c r="U1610" s="12">
        <f t="shared" si="102"/>
        <v>37</v>
      </c>
      <c r="V1610" s="12">
        <f t="shared" si="103"/>
        <v>16</v>
      </c>
      <c r="W1610" s="12">
        <f t="shared" si="104"/>
        <v>0.14453125</v>
      </c>
      <c r="X1610" s="12">
        <f t="shared" si="105"/>
        <v>3.90625E-3</v>
      </c>
      <c r="AA1610" s="12"/>
      <c r="AD1610" s="12" t="s">
        <v>317</v>
      </c>
      <c r="AE1610" s="12" t="s">
        <v>561</v>
      </c>
      <c r="AF1610" s="12" t="s">
        <v>562</v>
      </c>
      <c r="AG1610" s="12" t="s">
        <v>563</v>
      </c>
      <c r="AH1610" s="12" t="s">
        <v>366</v>
      </c>
      <c r="AI1610" s="12" t="s">
        <v>418</v>
      </c>
      <c r="AJ1610" s="12" t="s">
        <v>354</v>
      </c>
      <c r="AK1610" s="12" t="s">
        <v>368</v>
      </c>
      <c r="AL1610" s="12" t="s">
        <v>420</v>
      </c>
      <c r="AM1610" s="12" t="s">
        <v>347</v>
      </c>
      <c r="AN1610" s="12" t="s">
        <v>564</v>
      </c>
    </row>
    <row r="1611" spans="1:40" ht="15" customHeight="1" x14ac:dyDescent="0.25">
      <c r="A1611" s="6" t="s">
        <v>202</v>
      </c>
      <c r="B1611" s="30" t="s">
        <v>577</v>
      </c>
      <c r="C1611" s="30" t="s">
        <v>576</v>
      </c>
      <c r="D1611" s="30"/>
      <c r="E1611" s="12" t="s">
        <v>51</v>
      </c>
      <c r="F1611" s="26" t="s">
        <v>94</v>
      </c>
      <c r="G1611" s="17" t="s">
        <v>317</v>
      </c>
      <c r="H1611" s="26" t="s">
        <v>24</v>
      </c>
      <c r="I1611" s="30"/>
      <c r="J1611" s="30"/>
      <c r="K1611" s="30" t="s">
        <v>95</v>
      </c>
      <c r="L1611" s="12">
        <v>45.672274000000002</v>
      </c>
      <c r="M1611" s="12">
        <v>2.1856019999999998</v>
      </c>
      <c r="N1611" s="11">
        <v>41186</v>
      </c>
      <c r="O1611" s="37" t="s">
        <v>16</v>
      </c>
      <c r="P1611" s="29">
        <v>44</v>
      </c>
      <c r="Q1611" s="19">
        <v>6</v>
      </c>
      <c r="R1611" s="15" t="s">
        <v>11</v>
      </c>
      <c r="S1611" s="48" t="s">
        <v>161</v>
      </c>
      <c r="T1611" s="53" t="s">
        <v>606</v>
      </c>
      <c r="U1611" s="12">
        <f t="shared" si="102"/>
        <v>44</v>
      </c>
      <c r="V1611" s="12">
        <f t="shared" si="103"/>
        <v>6</v>
      </c>
      <c r="W1611" s="12">
        <f t="shared" si="104"/>
        <v>1.2222222222222223</v>
      </c>
      <c r="X1611" s="12">
        <f t="shared" si="105"/>
        <v>2.7777777777777776E-2</v>
      </c>
      <c r="AA1611" s="12"/>
      <c r="AD1611" s="12" t="s">
        <v>317</v>
      </c>
      <c r="AE1611" s="12" t="s">
        <v>561</v>
      </c>
      <c r="AF1611" s="12" t="s">
        <v>562</v>
      </c>
      <c r="AG1611" s="12" t="s">
        <v>563</v>
      </c>
      <c r="AH1611" s="12" t="s">
        <v>366</v>
      </c>
      <c r="AI1611" s="12" t="s">
        <v>418</v>
      </c>
      <c r="AJ1611" s="12" t="s">
        <v>354</v>
      </c>
      <c r="AK1611" s="12" t="s">
        <v>368</v>
      </c>
      <c r="AL1611" s="12" t="s">
        <v>420</v>
      </c>
      <c r="AM1611" s="12" t="s">
        <v>347</v>
      </c>
      <c r="AN1611" s="12" t="s">
        <v>564</v>
      </c>
    </row>
    <row r="1612" spans="1:40" ht="15" customHeight="1" x14ac:dyDescent="0.25">
      <c r="A1612" s="6" t="s">
        <v>202</v>
      </c>
      <c r="B1612" s="30" t="s">
        <v>577</v>
      </c>
      <c r="C1612" s="30" t="s">
        <v>576</v>
      </c>
      <c r="D1612" s="30"/>
      <c r="E1612" s="12" t="s">
        <v>51</v>
      </c>
      <c r="F1612" s="26" t="s">
        <v>94</v>
      </c>
      <c r="G1612" s="17" t="s">
        <v>317</v>
      </c>
      <c r="H1612" s="26" t="s">
        <v>24</v>
      </c>
      <c r="I1612" s="30"/>
      <c r="J1612" s="30"/>
      <c r="K1612" s="30" t="s">
        <v>95</v>
      </c>
      <c r="L1612" s="12">
        <v>45.672274000000002</v>
      </c>
      <c r="M1612" s="12">
        <v>2.1856019999999998</v>
      </c>
      <c r="N1612" s="11">
        <v>41186</v>
      </c>
      <c r="O1612" s="37" t="s">
        <v>15</v>
      </c>
      <c r="P1612" s="29">
        <v>51</v>
      </c>
      <c r="Q1612" s="19">
        <v>6</v>
      </c>
      <c r="R1612" s="15" t="s">
        <v>11</v>
      </c>
      <c r="S1612" s="48" t="s">
        <v>161</v>
      </c>
      <c r="T1612" s="53" t="s">
        <v>161</v>
      </c>
      <c r="U1612" s="12">
        <f t="shared" si="102"/>
        <v>51</v>
      </c>
      <c r="V1612" s="12">
        <f t="shared" si="103"/>
        <v>6</v>
      </c>
      <c r="W1612" s="12">
        <f t="shared" si="104"/>
        <v>1.4166666666666667</v>
      </c>
      <c r="X1612" s="12">
        <f t="shared" si="105"/>
        <v>2.7777777777777776E-2</v>
      </c>
      <c r="AA1612" s="12"/>
      <c r="AD1612" s="12" t="s">
        <v>317</v>
      </c>
      <c r="AE1612" s="12" t="s">
        <v>561</v>
      </c>
      <c r="AF1612" s="12" t="s">
        <v>562</v>
      </c>
      <c r="AG1612" s="12" t="s">
        <v>563</v>
      </c>
      <c r="AH1612" s="12" t="s">
        <v>366</v>
      </c>
      <c r="AI1612" s="12" t="s">
        <v>418</v>
      </c>
      <c r="AJ1612" s="12" t="s">
        <v>354</v>
      </c>
      <c r="AK1612" s="12" t="s">
        <v>368</v>
      </c>
      <c r="AL1612" s="12" t="s">
        <v>420</v>
      </c>
      <c r="AM1612" s="12" t="s">
        <v>347</v>
      </c>
      <c r="AN1612" s="12" t="s">
        <v>564</v>
      </c>
    </row>
    <row r="1613" spans="1:40" ht="15" customHeight="1" x14ac:dyDescent="0.25">
      <c r="A1613" s="6" t="s">
        <v>202</v>
      </c>
      <c r="B1613" s="30" t="s">
        <v>577</v>
      </c>
      <c r="C1613" s="30" t="s">
        <v>576</v>
      </c>
      <c r="D1613" s="30"/>
      <c r="E1613" s="12" t="s">
        <v>51</v>
      </c>
      <c r="F1613" s="26" t="s">
        <v>94</v>
      </c>
      <c r="G1613" s="17" t="s">
        <v>317</v>
      </c>
      <c r="H1613" s="26" t="s">
        <v>24</v>
      </c>
      <c r="I1613" s="30"/>
      <c r="J1613" s="30"/>
      <c r="K1613" s="30" t="s">
        <v>95</v>
      </c>
      <c r="L1613" s="12">
        <v>45.672274000000002</v>
      </c>
      <c r="M1613" s="12">
        <v>2.1856019999999998</v>
      </c>
      <c r="N1613" s="11">
        <v>41186</v>
      </c>
      <c r="O1613" s="37" t="s">
        <v>20</v>
      </c>
      <c r="P1613" s="29">
        <v>58</v>
      </c>
      <c r="Q1613" s="19">
        <v>9</v>
      </c>
      <c r="R1613" s="15" t="s">
        <v>11</v>
      </c>
      <c r="S1613" s="48" t="s">
        <v>161</v>
      </c>
      <c r="T1613" s="53" t="s">
        <v>161</v>
      </c>
      <c r="U1613" s="12">
        <f t="shared" si="102"/>
        <v>58</v>
      </c>
      <c r="V1613" s="12">
        <f t="shared" si="103"/>
        <v>9</v>
      </c>
      <c r="W1613" s="12">
        <f t="shared" si="104"/>
        <v>0.71604938271604934</v>
      </c>
      <c r="X1613" s="12">
        <f t="shared" si="105"/>
        <v>1.2345679012345678E-2</v>
      </c>
      <c r="AA1613" s="12"/>
      <c r="AD1613" s="12" t="s">
        <v>317</v>
      </c>
      <c r="AE1613" s="12" t="s">
        <v>561</v>
      </c>
      <c r="AF1613" s="12" t="s">
        <v>562</v>
      </c>
      <c r="AG1613" s="12" t="s">
        <v>563</v>
      </c>
      <c r="AH1613" s="12" t="s">
        <v>366</v>
      </c>
      <c r="AI1613" s="12" t="s">
        <v>418</v>
      </c>
      <c r="AJ1613" s="12" t="s">
        <v>354</v>
      </c>
      <c r="AK1613" s="12" t="s">
        <v>368</v>
      </c>
      <c r="AL1613" s="12" t="s">
        <v>420</v>
      </c>
      <c r="AM1613" s="12" t="s">
        <v>347</v>
      </c>
      <c r="AN1613" s="12" t="s">
        <v>564</v>
      </c>
    </row>
    <row r="1614" spans="1:40" ht="15" customHeight="1" x14ac:dyDescent="0.25">
      <c r="A1614" s="6" t="s">
        <v>202</v>
      </c>
      <c r="B1614" s="30" t="s">
        <v>577</v>
      </c>
      <c r="C1614" s="30" t="s">
        <v>576</v>
      </c>
      <c r="D1614" s="30"/>
      <c r="E1614" s="12" t="s">
        <v>51</v>
      </c>
      <c r="F1614" s="26" t="s">
        <v>94</v>
      </c>
      <c r="G1614" s="17" t="s">
        <v>317</v>
      </c>
      <c r="H1614" s="26" t="s">
        <v>24</v>
      </c>
      <c r="I1614" s="30"/>
      <c r="J1614" s="30"/>
      <c r="K1614" s="30" t="s">
        <v>95</v>
      </c>
      <c r="L1614" s="12">
        <v>45.672274000000002</v>
      </c>
      <c r="M1614" s="12">
        <v>2.1856019999999998</v>
      </c>
      <c r="N1614" s="11">
        <v>41186</v>
      </c>
      <c r="O1614" s="37" t="s">
        <v>17</v>
      </c>
      <c r="P1614" s="29">
        <v>59</v>
      </c>
      <c r="Q1614" s="19">
        <v>9</v>
      </c>
      <c r="R1614" s="15" t="s">
        <v>11</v>
      </c>
      <c r="S1614" s="48" t="s">
        <v>161</v>
      </c>
      <c r="T1614" s="53" t="s">
        <v>161</v>
      </c>
      <c r="U1614" s="12">
        <f t="shared" si="102"/>
        <v>59</v>
      </c>
      <c r="V1614" s="12">
        <f t="shared" si="103"/>
        <v>9</v>
      </c>
      <c r="W1614" s="12">
        <f t="shared" si="104"/>
        <v>0.72839506172839508</v>
      </c>
      <c r="X1614" s="12">
        <f t="shared" si="105"/>
        <v>1.2345679012345678E-2</v>
      </c>
      <c r="AA1614" s="12"/>
      <c r="AD1614" s="12" t="s">
        <v>317</v>
      </c>
      <c r="AE1614" s="12" t="s">
        <v>561</v>
      </c>
      <c r="AF1614" s="12" t="s">
        <v>562</v>
      </c>
      <c r="AG1614" s="12" t="s">
        <v>563</v>
      </c>
      <c r="AH1614" s="12" t="s">
        <v>366</v>
      </c>
      <c r="AI1614" s="12" t="s">
        <v>418</v>
      </c>
      <c r="AJ1614" s="12" t="s">
        <v>354</v>
      </c>
      <c r="AK1614" s="12" t="s">
        <v>368</v>
      </c>
      <c r="AL1614" s="12" t="s">
        <v>420</v>
      </c>
      <c r="AM1614" s="12" t="s">
        <v>347</v>
      </c>
      <c r="AN1614" s="12" t="s">
        <v>564</v>
      </c>
    </row>
    <row r="1615" spans="1:40" ht="15" customHeight="1" x14ac:dyDescent="0.25">
      <c r="A1615" s="6" t="s">
        <v>202</v>
      </c>
      <c r="B1615" s="30" t="s">
        <v>577</v>
      </c>
      <c r="C1615" s="30" t="s">
        <v>576</v>
      </c>
      <c r="D1615" s="30"/>
      <c r="E1615" s="12" t="s">
        <v>51</v>
      </c>
      <c r="F1615" s="26" t="s">
        <v>94</v>
      </c>
      <c r="G1615" s="17" t="s">
        <v>317</v>
      </c>
      <c r="H1615" s="26" t="s">
        <v>24</v>
      </c>
      <c r="I1615" s="30"/>
      <c r="J1615" s="30"/>
      <c r="K1615" s="30" t="s">
        <v>95</v>
      </c>
      <c r="L1615" s="12">
        <v>45.672274000000002</v>
      </c>
      <c r="M1615" s="12">
        <v>2.1856019999999998</v>
      </c>
      <c r="N1615" s="11">
        <v>41186</v>
      </c>
      <c r="O1615" s="37" t="s">
        <v>18</v>
      </c>
      <c r="P1615" s="29">
        <v>60</v>
      </c>
      <c r="Q1615" s="19">
        <v>7</v>
      </c>
      <c r="R1615" s="15" t="s">
        <v>11</v>
      </c>
      <c r="S1615" s="48" t="s">
        <v>161</v>
      </c>
      <c r="T1615" s="53" t="s">
        <v>161</v>
      </c>
      <c r="U1615" s="12">
        <f t="shared" si="102"/>
        <v>60</v>
      </c>
      <c r="V1615" s="12">
        <f t="shared" si="103"/>
        <v>7</v>
      </c>
      <c r="W1615" s="12">
        <f t="shared" si="104"/>
        <v>1.2244897959183674</v>
      </c>
      <c r="X1615" s="12">
        <f t="shared" si="105"/>
        <v>2.0408163265306121E-2</v>
      </c>
      <c r="AA1615" s="12"/>
      <c r="AD1615" s="12" t="s">
        <v>317</v>
      </c>
      <c r="AE1615" s="12" t="s">
        <v>561</v>
      </c>
      <c r="AF1615" s="12" t="s">
        <v>562</v>
      </c>
      <c r="AG1615" s="12" t="s">
        <v>563</v>
      </c>
      <c r="AH1615" s="12" t="s">
        <v>366</v>
      </c>
      <c r="AI1615" s="12" t="s">
        <v>418</v>
      </c>
      <c r="AJ1615" s="12" t="s">
        <v>354</v>
      </c>
      <c r="AK1615" s="12" t="s">
        <v>368</v>
      </c>
      <c r="AL1615" s="12" t="s">
        <v>420</v>
      </c>
      <c r="AM1615" s="12" t="s">
        <v>347</v>
      </c>
      <c r="AN1615" s="12" t="s">
        <v>564</v>
      </c>
    </row>
    <row r="1616" spans="1:40" ht="15" customHeight="1" x14ac:dyDescent="0.25">
      <c r="A1616" s="6" t="s">
        <v>202</v>
      </c>
      <c r="B1616" s="30" t="s">
        <v>577</v>
      </c>
      <c r="C1616" s="30" t="s">
        <v>576</v>
      </c>
      <c r="D1616" s="30"/>
      <c r="E1616" s="12" t="s">
        <v>51</v>
      </c>
      <c r="F1616" s="26" t="s">
        <v>94</v>
      </c>
      <c r="G1616" s="17" t="s">
        <v>317</v>
      </c>
      <c r="H1616" s="26" t="s">
        <v>24</v>
      </c>
      <c r="I1616" s="30"/>
      <c r="J1616" s="30"/>
      <c r="K1616" s="30" t="s">
        <v>95</v>
      </c>
      <c r="L1616" s="12">
        <v>45.672274000000002</v>
      </c>
      <c r="M1616" s="12">
        <v>2.1856019999999998</v>
      </c>
      <c r="N1616" s="11">
        <v>41186</v>
      </c>
      <c r="O1616" s="37" t="s">
        <v>19</v>
      </c>
      <c r="P1616" s="29">
        <v>62</v>
      </c>
      <c r="Q1616" s="19">
        <v>7</v>
      </c>
      <c r="R1616" s="15" t="s">
        <v>11</v>
      </c>
      <c r="S1616" s="48" t="s">
        <v>161</v>
      </c>
      <c r="T1616" s="53" t="s">
        <v>161</v>
      </c>
      <c r="U1616" s="12">
        <f t="shared" si="102"/>
        <v>62</v>
      </c>
      <c r="V1616" s="12">
        <f t="shared" si="103"/>
        <v>7</v>
      </c>
      <c r="W1616" s="12">
        <f t="shared" si="104"/>
        <v>1.2653061224489797</v>
      </c>
      <c r="X1616" s="12">
        <f t="shared" si="105"/>
        <v>2.0408163265306121E-2</v>
      </c>
      <c r="AA1616" s="12"/>
      <c r="AD1616" s="12" t="s">
        <v>317</v>
      </c>
      <c r="AE1616" s="12" t="s">
        <v>561</v>
      </c>
      <c r="AF1616" s="12" t="s">
        <v>562</v>
      </c>
      <c r="AG1616" s="12" t="s">
        <v>563</v>
      </c>
      <c r="AH1616" s="12" t="s">
        <v>366</v>
      </c>
      <c r="AI1616" s="12" t="s">
        <v>418</v>
      </c>
      <c r="AJ1616" s="12" t="s">
        <v>354</v>
      </c>
      <c r="AK1616" s="12" t="s">
        <v>368</v>
      </c>
      <c r="AL1616" s="12" t="s">
        <v>420</v>
      </c>
      <c r="AM1616" s="12" t="s">
        <v>347</v>
      </c>
      <c r="AN1616" s="12" t="s">
        <v>564</v>
      </c>
    </row>
    <row r="1617" spans="1:40" ht="15" customHeight="1" x14ac:dyDescent="0.25">
      <c r="A1617" s="6" t="s">
        <v>202</v>
      </c>
      <c r="B1617" s="30" t="s">
        <v>577</v>
      </c>
      <c r="C1617" s="30" t="s">
        <v>576</v>
      </c>
      <c r="D1617" s="30"/>
      <c r="E1617" s="12" t="s">
        <v>51</v>
      </c>
      <c r="F1617" s="26" t="s">
        <v>94</v>
      </c>
      <c r="G1617" s="17" t="s">
        <v>317</v>
      </c>
      <c r="H1617" s="26" t="s">
        <v>24</v>
      </c>
      <c r="I1617" s="30"/>
      <c r="J1617" s="30"/>
      <c r="K1617" s="30" t="s">
        <v>95</v>
      </c>
      <c r="L1617" s="12">
        <v>45.672274000000002</v>
      </c>
      <c r="M1617" s="12">
        <v>2.1856019999999998</v>
      </c>
      <c r="N1617" s="11">
        <v>41186</v>
      </c>
      <c r="O1617" s="37" t="s">
        <v>14</v>
      </c>
      <c r="P1617" s="29">
        <v>100</v>
      </c>
      <c r="Q1617" s="54" t="s">
        <v>161</v>
      </c>
      <c r="R1617" s="15" t="s">
        <v>11</v>
      </c>
      <c r="S1617" s="16" t="s">
        <v>601</v>
      </c>
      <c r="T1617" s="53" t="s">
        <v>161</v>
      </c>
      <c r="U1617" s="12">
        <f t="shared" si="102"/>
        <v>100</v>
      </c>
      <c r="V1617" s="12">
        <f t="shared" si="103"/>
        <v>50</v>
      </c>
      <c r="W1617" s="12">
        <f t="shared" si="104"/>
        <v>0.04</v>
      </c>
      <c r="X1617" s="12">
        <f t="shared" si="105"/>
        <v>4.0000000000000002E-4</v>
      </c>
      <c r="AA1617" s="12"/>
      <c r="AD1617" s="12" t="s">
        <v>317</v>
      </c>
      <c r="AE1617" s="12" t="s">
        <v>561</v>
      </c>
      <c r="AF1617" s="12" t="s">
        <v>562</v>
      </c>
      <c r="AG1617" s="12" t="s">
        <v>563</v>
      </c>
      <c r="AH1617" s="12" t="s">
        <v>366</v>
      </c>
      <c r="AI1617" s="12" t="s">
        <v>418</v>
      </c>
      <c r="AJ1617" s="12" t="s">
        <v>354</v>
      </c>
      <c r="AK1617" s="12" t="s">
        <v>368</v>
      </c>
      <c r="AL1617" s="12" t="s">
        <v>420</v>
      </c>
      <c r="AM1617" s="12" t="s">
        <v>347</v>
      </c>
      <c r="AN1617" s="12" t="s">
        <v>564</v>
      </c>
    </row>
    <row r="1618" spans="1:40" ht="15" customHeight="1" x14ac:dyDescent="0.25">
      <c r="A1618" s="6" t="s">
        <v>202</v>
      </c>
      <c r="B1618" s="30" t="s">
        <v>577</v>
      </c>
      <c r="C1618" s="30" t="s">
        <v>576</v>
      </c>
      <c r="D1618" s="30"/>
      <c r="E1618" s="12" t="s">
        <v>51</v>
      </c>
      <c r="F1618" s="26" t="s">
        <v>94</v>
      </c>
      <c r="G1618" s="17" t="s">
        <v>317</v>
      </c>
      <c r="H1618" s="26" t="s">
        <v>24</v>
      </c>
      <c r="I1618" s="30"/>
      <c r="J1618" s="30"/>
      <c r="K1618" s="30" t="s">
        <v>95</v>
      </c>
      <c r="L1618" s="12">
        <v>45.672274000000002</v>
      </c>
      <c r="M1618" s="12">
        <v>2.1856019999999998</v>
      </c>
      <c r="N1618" s="11">
        <v>41186</v>
      </c>
      <c r="O1618" s="37" t="s">
        <v>10</v>
      </c>
      <c r="P1618" s="29">
        <v>740</v>
      </c>
      <c r="Q1618" s="19">
        <v>140</v>
      </c>
      <c r="R1618" s="15" t="s">
        <v>11</v>
      </c>
      <c r="S1618" s="48" t="s">
        <v>161</v>
      </c>
      <c r="T1618" s="53" t="s">
        <v>161</v>
      </c>
      <c r="U1618" s="12">
        <f t="shared" si="102"/>
        <v>740</v>
      </c>
      <c r="V1618" s="12">
        <f t="shared" si="103"/>
        <v>140</v>
      </c>
      <c r="W1618" s="12">
        <f t="shared" si="104"/>
        <v>3.7755102040816328E-2</v>
      </c>
      <c r="X1618" s="12">
        <f t="shared" si="105"/>
        <v>5.1020408163265308E-5</v>
      </c>
      <c r="AA1618" s="12"/>
      <c r="AD1618" s="12" t="s">
        <v>317</v>
      </c>
      <c r="AE1618" s="12" t="s">
        <v>561</v>
      </c>
      <c r="AF1618" s="12" t="s">
        <v>562</v>
      </c>
      <c r="AG1618" s="12" t="s">
        <v>563</v>
      </c>
      <c r="AH1618" s="12" t="s">
        <v>366</v>
      </c>
      <c r="AI1618" s="12" t="s">
        <v>418</v>
      </c>
      <c r="AJ1618" s="12" t="s">
        <v>354</v>
      </c>
      <c r="AK1618" s="12" t="s">
        <v>368</v>
      </c>
      <c r="AL1618" s="12" t="s">
        <v>420</v>
      </c>
      <c r="AM1618" s="12" t="s">
        <v>347</v>
      </c>
      <c r="AN1618" s="12" t="s">
        <v>564</v>
      </c>
    </row>
    <row r="1619" spans="1:40" ht="15" customHeight="1" x14ac:dyDescent="0.25">
      <c r="A1619" s="6" t="s">
        <v>203</v>
      </c>
      <c r="B1619" s="30" t="s">
        <v>577</v>
      </c>
      <c r="C1619" s="30" t="s">
        <v>576</v>
      </c>
      <c r="D1619" s="30"/>
      <c r="E1619" s="12" t="s">
        <v>51</v>
      </c>
      <c r="F1619" s="10" t="s">
        <v>98</v>
      </c>
      <c r="G1619" s="17" t="s">
        <v>318</v>
      </c>
      <c r="H1619" s="10" t="s">
        <v>35</v>
      </c>
      <c r="I1619" s="7" t="s">
        <v>132</v>
      </c>
      <c r="J1619" s="18" t="s">
        <v>328</v>
      </c>
      <c r="K1619" s="6" t="s">
        <v>99</v>
      </c>
      <c r="L1619" s="12">
        <v>45.474848000000001</v>
      </c>
      <c r="M1619" s="12">
        <v>2.0977380000000001</v>
      </c>
      <c r="N1619" s="11">
        <v>41186</v>
      </c>
      <c r="O1619" s="6" t="s">
        <v>12</v>
      </c>
      <c r="P1619" s="29">
        <v>14.7</v>
      </c>
      <c r="Q1619" s="12">
        <v>1.4</v>
      </c>
      <c r="R1619" s="15" t="s">
        <v>11</v>
      </c>
      <c r="S1619" s="48" t="s">
        <v>161</v>
      </c>
      <c r="T1619" s="53" t="s">
        <v>161</v>
      </c>
      <c r="U1619" s="12">
        <f t="shared" si="102"/>
        <v>14.7</v>
      </c>
      <c r="V1619" s="12">
        <f t="shared" si="103"/>
        <v>1.4</v>
      </c>
      <c r="W1619" s="12">
        <f t="shared" si="104"/>
        <v>7.5000000000000009</v>
      </c>
      <c r="X1619" s="12">
        <f t="shared" si="105"/>
        <v>0.51020408163265318</v>
      </c>
      <c r="AA1619" s="12"/>
      <c r="AD1619" s="12" t="s">
        <v>318</v>
      </c>
      <c r="AE1619" s="12" t="s">
        <v>530</v>
      </c>
      <c r="AF1619" s="12" t="s">
        <v>531</v>
      </c>
      <c r="AG1619" s="12" t="s">
        <v>402</v>
      </c>
      <c r="AH1619" s="12" t="s">
        <v>374</v>
      </c>
      <c r="AI1619" s="12" t="s">
        <v>403</v>
      </c>
      <c r="AJ1619" s="12" t="s">
        <v>376</v>
      </c>
      <c r="AK1619" s="12" t="s">
        <v>368</v>
      </c>
      <c r="AL1619" s="12">
        <v>14</v>
      </c>
      <c r="AM1619" s="12" t="s">
        <v>347</v>
      </c>
      <c r="AN1619" s="12" t="s">
        <v>458</v>
      </c>
    </row>
    <row r="1620" spans="1:40" ht="15" customHeight="1" x14ac:dyDescent="0.25">
      <c r="A1620" s="6" t="s">
        <v>203</v>
      </c>
      <c r="B1620" s="30" t="s">
        <v>577</v>
      </c>
      <c r="C1620" s="30" t="s">
        <v>576</v>
      </c>
      <c r="D1620" s="30"/>
      <c r="E1620" s="12" t="s">
        <v>51</v>
      </c>
      <c r="F1620" s="10" t="s">
        <v>98</v>
      </c>
      <c r="G1620" s="17" t="s">
        <v>318</v>
      </c>
      <c r="H1620" s="10" t="s">
        <v>35</v>
      </c>
      <c r="I1620" s="7" t="s">
        <v>132</v>
      </c>
      <c r="J1620" s="18" t="s">
        <v>328</v>
      </c>
      <c r="K1620" s="6" t="s">
        <v>99</v>
      </c>
      <c r="L1620" s="12">
        <v>45.474848000000001</v>
      </c>
      <c r="M1620" s="12">
        <v>2.0977380000000001</v>
      </c>
      <c r="N1620" s="11">
        <v>41186</v>
      </c>
      <c r="O1620" s="6" t="s">
        <v>22</v>
      </c>
      <c r="P1620" s="29">
        <v>22</v>
      </c>
      <c r="Q1620" s="12">
        <v>7</v>
      </c>
      <c r="R1620" s="15" t="s">
        <v>11</v>
      </c>
      <c r="S1620" s="48" t="s">
        <v>161</v>
      </c>
      <c r="T1620" s="53" t="s">
        <v>161</v>
      </c>
      <c r="U1620" s="12">
        <f t="shared" si="102"/>
        <v>22</v>
      </c>
      <c r="V1620" s="12">
        <f t="shared" si="103"/>
        <v>7</v>
      </c>
      <c r="W1620" s="12">
        <f t="shared" si="104"/>
        <v>0.44897959183673469</v>
      </c>
      <c r="X1620" s="12">
        <f t="shared" si="105"/>
        <v>2.0408163265306121E-2</v>
      </c>
      <c r="AA1620" s="12"/>
      <c r="AD1620" s="12" t="s">
        <v>318</v>
      </c>
      <c r="AE1620" s="12" t="s">
        <v>530</v>
      </c>
      <c r="AF1620" s="12" t="s">
        <v>531</v>
      </c>
      <c r="AG1620" s="12" t="s">
        <v>402</v>
      </c>
      <c r="AH1620" s="12" t="s">
        <v>374</v>
      </c>
      <c r="AI1620" s="12" t="s">
        <v>403</v>
      </c>
      <c r="AJ1620" s="12" t="s">
        <v>376</v>
      </c>
      <c r="AK1620" s="12" t="s">
        <v>368</v>
      </c>
      <c r="AL1620" s="12">
        <v>14</v>
      </c>
      <c r="AM1620" s="12" t="s">
        <v>347</v>
      </c>
      <c r="AN1620" s="12" t="s">
        <v>458</v>
      </c>
    </row>
    <row r="1621" spans="1:40" ht="15" customHeight="1" x14ac:dyDescent="0.25">
      <c r="A1621" s="6" t="s">
        <v>203</v>
      </c>
      <c r="B1621" s="30" t="s">
        <v>577</v>
      </c>
      <c r="C1621" s="30" t="s">
        <v>576</v>
      </c>
      <c r="D1621" s="30"/>
      <c r="E1621" s="12" t="s">
        <v>51</v>
      </c>
      <c r="F1621" s="10" t="s">
        <v>98</v>
      </c>
      <c r="G1621" s="17" t="s">
        <v>318</v>
      </c>
      <c r="H1621" s="10" t="s">
        <v>35</v>
      </c>
      <c r="I1621" s="7" t="s">
        <v>132</v>
      </c>
      <c r="J1621" s="18" t="s">
        <v>328</v>
      </c>
      <c r="K1621" s="6" t="s">
        <v>99</v>
      </c>
      <c r="L1621" s="12">
        <v>45.474848000000001</v>
      </c>
      <c r="M1621" s="12">
        <v>2.0977380000000001</v>
      </c>
      <c r="N1621" s="11">
        <v>41186</v>
      </c>
      <c r="O1621" s="6" t="s">
        <v>21</v>
      </c>
      <c r="P1621" s="29">
        <v>39</v>
      </c>
      <c r="Q1621" s="12">
        <v>3.1</v>
      </c>
      <c r="R1621" s="15" t="s">
        <v>11</v>
      </c>
      <c r="S1621" s="48" t="s">
        <v>161</v>
      </c>
      <c r="T1621" s="53" t="s">
        <v>161</v>
      </c>
      <c r="U1621" s="12">
        <f t="shared" si="102"/>
        <v>39</v>
      </c>
      <c r="V1621" s="12">
        <f t="shared" si="103"/>
        <v>3.1</v>
      </c>
      <c r="W1621" s="12">
        <f t="shared" si="104"/>
        <v>4.0582726326742975</v>
      </c>
      <c r="X1621" s="12">
        <f t="shared" si="105"/>
        <v>0.10405827263267428</v>
      </c>
      <c r="AA1621" s="12"/>
      <c r="AD1621" s="12" t="s">
        <v>318</v>
      </c>
      <c r="AE1621" s="12" t="s">
        <v>530</v>
      </c>
      <c r="AF1621" s="12" t="s">
        <v>531</v>
      </c>
      <c r="AG1621" s="12" t="s">
        <v>402</v>
      </c>
      <c r="AH1621" s="12" t="s">
        <v>374</v>
      </c>
      <c r="AI1621" s="12" t="s">
        <v>403</v>
      </c>
      <c r="AJ1621" s="12" t="s">
        <v>376</v>
      </c>
      <c r="AK1621" s="12" t="s">
        <v>368</v>
      </c>
      <c r="AL1621" s="12">
        <v>14</v>
      </c>
      <c r="AM1621" s="12" t="s">
        <v>347</v>
      </c>
      <c r="AN1621" s="12" t="s">
        <v>458</v>
      </c>
    </row>
    <row r="1622" spans="1:40" ht="15" customHeight="1" x14ac:dyDescent="0.25">
      <c r="A1622" s="6" t="s">
        <v>203</v>
      </c>
      <c r="B1622" s="30" t="s">
        <v>577</v>
      </c>
      <c r="C1622" s="30" t="s">
        <v>576</v>
      </c>
      <c r="D1622" s="30"/>
      <c r="E1622" s="12" t="s">
        <v>51</v>
      </c>
      <c r="F1622" s="10" t="s">
        <v>98</v>
      </c>
      <c r="G1622" s="17" t="s">
        <v>318</v>
      </c>
      <c r="H1622" s="10" t="s">
        <v>35</v>
      </c>
      <c r="I1622" s="7" t="s">
        <v>132</v>
      </c>
      <c r="J1622" s="18" t="s">
        <v>328</v>
      </c>
      <c r="K1622" s="6" t="s">
        <v>99</v>
      </c>
      <c r="L1622" s="12">
        <v>45.474848000000001</v>
      </c>
      <c r="M1622" s="12">
        <v>2.0977380000000001</v>
      </c>
      <c r="N1622" s="11">
        <v>41186</v>
      </c>
      <c r="O1622" s="6" t="s">
        <v>18</v>
      </c>
      <c r="P1622" s="29">
        <v>130</v>
      </c>
      <c r="Q1622" s="12">
        <v>12</v>
      </c>
      <c r="R1622" s="15" t="s">
        <v>11</v>
      </c>
      <c r="S1622" s="48" t="s">
        <v>161</v>
      </c>
      <c r="T1622" s="53" t="s">
        <v>161</v>
      </c>
      <c r="U1622" s="12">
        <f t="shared" si="102"/>
        <v>130</v>
      </c>
      <c r="V1622" s="12">
        <f t="shared" si="103"/>
        <v>12</v>
      </c>
      <c r="W1622" s="12">
        <f t="shared" si="104"/>
        <v>0.90277777777777779</v>
      </c>
      <c r="X1622" s="12">
        <f t="shared" si="105"/>
        <v>6.9444444444444441E-3</v>
      </c>
      <c r="AA1622" s="12"/>
      <c r="AD1622" s="12" t="s">
        <v>318</v>
      </c>
      <c r="AE1622" s="12" t="s">
        <v>530</v>
      </c>
      <c r="AF1622" s="12" t="s">
        <v>531</v>
      </c>
      <c r="AG1622" s="12" t="s">
        <v>402</v>
      </c>
      <c r="AH1622" s="12" t="s">
        <v>374</v>
      </c>
      <c r="AI1622" s="12" t="s">
        <v>403</v>
      </c>
      <c r="AJ1622" s="12" t="s">
        <v>376</v>
      </c>
      <c r="AK1622" s="12" t="s">
        <v>368</v>
      </c>
      <c r="AL1622" s="12">
        <v>14</v>
      </c>
      <c r="AM1622" s="12" t="s">
        <v>347</v>
      </c>
      <c r="AN1622" s="12" t="s">
        <v>458</v>
      </c>
    </row>
    <row r="1623" spans="1:40" ht="15" customHeight="1" x14ac:dyDescent="0.25">
      <c r="A1623" s="6" t="s">
        <v>203</v>
      </c>
      <c r="B1623" s="30" t="s">
        <v>577</v>
      </c>
      <c r="C1623" s="30" t="s">
        <v>576</v>
      </c>
      <c r="D1623" s="30"/>
      <c r="E1623" s="12" t="s">
        <v>51</v>
      </c>
      <c r="F1623" s="10" t="s">
        <v>98</v>
      </c>
      <c r="G1623" s="17" t="s">
        <v>318</v>
      </c>
      <c r="H1623" s="10" t="s">
        <v>35</v>
      </c>
      <c r="I1623" s="7" t="s">
        <v>132</v>
      </c>
      <c r="J1623" s="18" t="s">
        <v>328</v>
      </c>
      <c r="K1623" s="6" t="s">
        <v>99</v>
      </c>
      <c r="L1623" s="12">
        <v>45.474848000000001</v>
      </c>
      <c r="M1623" s="12">
        <v>2.0977380000000001</v>
      </c>
      <c r="N1623" s="11">
        <v>41186</v>
      </c>
      <c r="O1623" s="6" t="s">
        <v>20</v>
      </c>
      <c r="P1623" s="29">
        <v>136</v>
      </c>
      <c r="Q1623" s="12">
        <v>14</v>
      </c>
      <c r="R1623" s="15" t="s">
        <v>11</v>
      </c>
      <c r="S1623" s="48" t="s">
        <v>161</v>
      </c>
      <c r="T1623" s="53" t="s">
        <v>161</v>
      </c>
      <c r="U1623" s="12">
        <f t="shared" si="102"/>
        <v>136</v>
      </c>
      <c r="V1623" s="12">
        <f t="shared" si="103"/>
        <v>14</v>
      </c>
      <c r="W1623" s="12">
        <f t="shared" si="104"/>
        <v>0.69387755102040816</v>
      </c>
      <c r="X1623" s="12">
        <f t="shared" si="105"/>
        <v>5.1020408163265302E-3</v>
      </c>
      <c r="AA1623" s="12"/>
      <c r="AD1623" s="12" t="s">
        <v>318</v>
      </c>
      <c r="AE1623" s="12" t="s">
        <v>530</v>
      </c>
      <c r="AF1623" s="12" t="s">
        <v>531</v>
      </c>
      <c r="AG1623" s="12" t="s">
        <v>402</v>
      </c>
      <c r="AH1623" s="12" t="s">
        <v>374</v>
      </c>
      <c r="AI1623" s="12" t="s">
        <v>403</v>
      </c>
      <c r="AJ1623" s="12" t="s">
        <v>376</v>
      </c>
      <c r="AK1623" s="12" t="s">
        <v>368</v>
      </c>
      <c r="AL1623" s="12">
        <v>14</v>
      </c>
      <c r="AM1623" s="12" t="s">
        <v>347</v>
      </c>
      <c r="AN1623" s="12" t="s">
        <v>458</v>
      </c>
    </row>
    <row r="1624" spans="1:40" ht="15" customHeight="1" x14ac:dyDescent="0.25">
      <c r="A1624" s="6" t="s">
        <v>203</v>
      </c>
      <c r="B1624" s="30" t="s">
        <v>577</v>
      </c>
      <c r="C1624" s="30" t="s">
        <v>576</v>
      </c>
      <c r="D1624" s="30"/>
      <c r="E1624" s="12" t="s">
        <v>51</v>
      </c>
      <c r="F1624" s="10" t="s">
        <v>98</v>
      </c>
      <c r="G1624" s="17" t="s">
        <v>318</v>
      </c>
      <c r="H1624" s="10" t="s">
        <v>35</v>
      </c>
      <c r="I1624" s="7" t="s">
        <v>132</v>
      </c>
      <c r="J1624" s="18" t="s">
        <v>328</v>
      </c>
      <c r="K1624" s="6" t="s">
        <v>99</v>
      </c>
      <c r="L1624" s="12">
        <v>45.474848000000001</v>
      </c>
      <c r="M1624" s="12">
        <v>2.0977380000000001</v>
      </c>
      <c r="N1624" s="11">
        <v>41186</v>
      </c>
      <c r="O1624" s="6" t="s">
        <v>19</v>
      </c>
      <c r="P1624" s="29">
        <v>141</v>
      </c>
      <c r="Q1624" s="12">
        <v>11</v>
      </c>
      <c r="R1624" s="15" t="s">
        <v>11</v>
      </c>
      <c r="S1624" s="48" t="s">
        <v>161</v>
      </c>
      <c r="T1624" s="53" t="s">
        <v>161</v>
      </c>
      <c r="U1624" s="12">
        <f t="shared" si="102"/>
        <v>141</v>
      </c>
      <c r="V1624" s="12">
        <f t="shared" si="103"/>
        <v>11</v>
      </c>
      <c r="W1624" s="12">
        <f t="shared" si="104"/>
        <v>1.165289256198347</v>
      </c>
      <c r="X1624" s="12">
        <f t="shared" si="105"/>
        <v>8.2644628099173556E-3</v>
      </c>
      <c r="AA1624" s="12"/>
      <c r="AD1624" s="12" t="s">
        <v>318</v>
      </c>
      <c r="AE1624" s="12" t="s">
        <v>530</v>
      </c>
      <c r="AF1624" s="12" t="s">
        <v>531</v>
      </c>
      <c r="AG1624" s="12" t="s">
        <v>402</v>
      </c>
      <c r="AH1624" s="12" t="s">
        <v>374</v>
      </c>
      <c r="AI1624" s="12" t="s">
        <v>403</v>
      </c>
      <c r="AJ1624" s="12" t="s">
        <v>376</v>
      </c>
      <c r="AK1624" s="12" t="s">
        <v>368</v>
      </c>
      <c r="AL1624" s="12">
        <v>14</v>
      </c>
      <c r="AM1624" s="12" t="s">
        <v>347</v>
      </c>
      <c r="AN1624" s="12" t="s">
        <v>458</v>
      </c>
    </row>
    <row r="1625" spans="1:40" ht="15" customHeight="1" x14ac:dyDescent="0.25">
      <c r="A1625" s="6" t="s">
        <v>203</v>
      </c>
      <c r="B1625" s="30" t="s">
        <v>577</v>
      </c>
      <c r="C1625" s="30" t="s">
        <v>576</v>
      </c>
      <c r="D1625" s="30"/>
      <c r="E1625" s="12" t="s">
        <v>51</v>
      </c>
      <c r="F1625" s="10" t="s">
        <v>98</v>
      </c>
      <c r="G1625" s="17" t="s">
        <v>318</v>
      </c>
      <c r="H1625" s="10" t="s">
        <v>35</v>
      </c>
      <c r="I1625" s="7" t="s">
        <v>132</v>
      </c>
      <c r="J1625" s="18" t="s">
        <v>328</v>
      </c>
      <c r="K1625" s="6" t="s">
        <v>99</v>
      </c>
      <c r="L1625" s="12">
        <v>45.474848000000001</v>
      </c>
      <c r="M1625" s="12">
        <v>2.0977380000000001</v>
      </c>
      <c r="N1625" s="11">
        <v>41186</v>
      </c>
      <c r="O1625" s="6" t="s">
        <v>13</v>
      </c>
      <c r="P1625" s="29">
        <v>310</v>
      </c>
      <c r="Q1625" s="12">
        <v>130</v>
      </c>
      <c r="R1625" s="15" t="s">
        <v>11</v>
      </c>
      <c r="S1625" s="48" t="s">
        <v>161</v>
      </c>
      <c r="T1625" s="53" t="s">
        <v>605</v>
      </c>
      <c r="U1625" s="12">
        <f t="shared" si="102"/>
        <v>310</v>
      </c>
      <c r="V1625" s="12">
        <f t="shared" si="103"/>
        <v>130</v>
      </c>
      <c r="W1625" s="12">
        <f t="shared" si="104"/>
        <v>1.8343195266272188E-2</v>
      </c>
      <c r="X1625" s="12">
        <f t="shared" si="105"/>
        <v>5.9171597633136094E-5</v>
      </c>
      <c r="AA1625" s="12"/>
      <c r="AD1625" s="12" t="s">
        <v>318</v>
      </c>
      <c r="AE1625" s="12" t="s">
        <v>530</v>
      </c>
      <c r="AF1625" s="12" t="s">
        <v>531</v>
      </c>
      <c r="AG1625" s="12" t="s">
        <v>402</v>
      </c>
      <c r="AH1625" s="12" t="s">
        <v>374</v>
      </c>
      <c r="AI1625" s="12" t="s">
        <v>403</v>
      </c>
      <c r="AJ1625" s="12" t="s">
        <v>376</v>
      </c>
      <c r="AK1625" s="12" t="s">
        <v>368</v>
      </c>
      <c r="AL1625" s="12">
        <v>14</v>
      </c>
      <c r="AM1625" s="12" t="s">
        <v>347</v>
      </c>
      <c r="AN1625" s="12" t="s">
        <v>458</v>
      </c>
    </row>
    <row r="1626" spans="1:40" ht="15" customHeight="1" x14ac:dyDescent="0.25">
      <c r="A1626" s="6" t="s">
        <v>203</v>
      </c>
      <c r="B1626" s="30" t="s">
        <v>577</v>
      </c>
      <c r="C1626" s="30" t="s">
        <v>576</v>
      </c>
      <c r="D1626" s="30"/>
      <c r="E1626" s="12" t="s">
        <v>51</v>
      </c>
      <c r="F1626" s="10" t="s">
        <v>98</v>
      </c>
      <c r="G1626" s="17" t="s">
        <v>318</v>
      </c>
      <c r="H1626" s="10" t="s">
        <v>35</v>
      </c>
      <c r="I1626" s="7" t="s">
        <v>132</v>
      </c>
      <c r="J1626" s="18" t="s">
        <v>328</v>
      </c>
      <c r="K1626" s="6" t="s">
        <v>99</v>
      </c>
      <c r="L1626" s="12">
        <v>45.474848000000001</v>
      </c>
      <c r="M1626" s="12">
        <v>2.0977380000000001</v>
      </c>
      <c r="N1626" s="11">
        <v>41186</v>
      </c>
      <c r="O1626" s="6" t="s">
        <v>14</v>
      </c>
      <c r="P1626" s="29">
        <v>390</v>
      </c>
      <c r="Q1626" s="12">
        <v>100</v>
      </c>
      <c r="R1626" s="15" t="s">
        <v>11</v>
      </c>
      <c r="S1626" s="48" t="s">
        <v>161</v>
      </c>
      <c r="T1626" s="53" t="s">
        <v>161</v>
      </c>
      <c r="U1626" s="12">
        <f t="shared" si="102"/>
        <v>390</v>
      </c>
      <c r="V1626" s="12">
        <f t="shared" si="103"/>
        <v>100</v>
      </c>
      <c r="W1626" s="12">
        <f t="shared" si="104"/>
        <v>3.9E-2</v>
      </c>
      <c r="X1626" s="12">
        <f t="shared" si="105"/>
        <v>1E-4</v>
      </c>
      <c r="AA1626" s="12"/>
      <c r="AD1626" s="12" t="s">
        <v>318</v>
      </c>
      <c r="AE1626" s="12" t="s">
        <v>530</v>
      </c>
      <c r="AF1626" s="12" t="s">
        <v>531</v>
      </c>
      <c r="AG1626" s="12" t="s">
        <v>402</v>
      </c>
      <c r="AH1626" s="12" t="s">
        <v>374</v>
      </c>
      <c r="AI1626" s="12" t="s">
        <v>403</v>
      </c>
      <c r="AJ1626" s="12" t="s">
        <v>376</v>
      </c>
      <c r="AK1626" s="12" t="s">
        <v>368</v>
      </c>
      <c r="AL1626" s="12">
        <v>14</v>
      </c>
      <c r="AM1626" s="12" t="s">
        <v>347</v>
      </c>
      <c r="AN1626" s="12" t="s">
        <v>458</v>
      </c>
    </row>
    <row r="1627" spans="1:40" ht="15" customHeight="1" x14ac:dyDescent="0.25">
      <c r="A1627" s="6" t="s">
        <v>203</v>
      </c>
      <c r="B1627" s="30" t="s">
        <v>577</v>
      </c>
      <c r="C1627" s="30" t="s">
        <v>576</v>
      </c>
      <c r="D1627" s="30"/>
      <c r="E1627" s="12" t="s">
        <v>51</v>
      </c>
      <c r="F1627" s="10" t="s">
        <v>98</v>
      </c>
      <c r="G1627" s="17" t="s">
        <v>318</v>
      </c>
      <c r="H1627" s="10" t="s">
        <v>35</v>
      </c>
      <c r="I1627" s="7" t="s">
        <v>132</v>
      </c>
      <c r="J1627" s="18" t="s">
        <v>328</v>
      </c>
      <c r="K1627" s="6" t="s">
        <v>99</v>
      </c>
      <c r="L1627" s="12">
        <v>45.474848000000001</v>
      </c>
      <c r="M1627" s="12">
        <v>2.0977380000000001</v>
      </c>
      <c r="N1627" s="11">
        <v>41186</v>
      </c>
      <c r="O1627" s="6" t="s">
        <v>17</v>
      </c>
      <c r="P1627" s="29">
        <v>514</v>
      </c>
      <c r="Q1627" s="12">
        <v>39</v>
      </c>
      <c r="R1627" s="15" t="s">
        <v>11</v>
      </c>
      <c r="S1627" s="48" t="s">
        <v>161</v>
      </c>
      <c r="T1627" s="53" t="s">
        <v>161</v>
      </c>
      <c r="U1627" s="12">
        <f t="shared" si="102"/>
        <v>514</v>
      </c>
      <c r="V1627" s="12">
        <f t="shared" si="103"/>
        <v>39</v>
      </c>
      <c r="W1627" s="12">
        <f t="shared" si="104"/>
        <v>0.33793556870479946</v>
      </c>
      <c r="X1627" s="12">
        <f t="shared" si="105"/>
        <v>6.5746219592373442E-4</v>
      </c>
      <c r="AA1627" s="12"/>
      <c r="AD1627" s="12" t="s">
        <v>318</v>
      </c>
      <c r="AE1627" s="12" t="s">
        <v>530</v>
      </c>
      <c r="AF1627" s="12" t="s">
        <v>531</v>
      </c>
      <c r="AG1627" s="12" t="s">
        <v>402</v>
      </c>
      <c r="AH1627" s="12" t="s">
        <v>374</v>
      </c>
      <c r="AI1627" s="12" t="s">
        <v>403</v>
      </c>
      <c r="AJ1627" s="12" t="s">
        <v>376</v>
      </c>
      <c r="AK1627" s="12" t="s">
        <v>368</v>
      </c>
      <c r="AL1627" s="12">
        <v>14</v>
      </c>
      <c r="AM1627" s="12" t="s">
        <v>347</v>
      </c>
      <c r="AN1627" s="12" t="s">
        <v>458</v>
      </c>
    </row>
    <row r="1628" spans="1:40" ht="15" customHeight="1" x14ac:dyDescent="0.25">
      <c r="A1628" s="6" t="s">
        <v>203</v>
      </c>
      <c r="B1628" s="30" t="s">
        <v>577</v>
      </c>
      <c r="C1628" s="30" t="s">
        <v>576</v>
      </c>
      <c r="D1628" s="30"/>
      <c r="E1628" s="12" t="s">
        <v>51</v>
      </c>
      <c r="F1628" s="10" t="s">
        <v>98</v>
      </c>
      <c r="G1628" s="17" t="s">
        <v>318</v>
      </c>
      <c r="H1628" s="10" t="s">
        <v>35</v>
      </c>
      <c r="I1628" s="7" t="s">
        <v>132</v>
      </c>
      <c r="J1628" s="18" t="s">
        <v>328</v>
      </c>
      <c r="K1628" s="6" t="s">
        <v>99</v>
      </c>
      <c r="L1628" s="12">
        <v>45.474848000000001</v>
      </c>
      <c r="M1628" s="12">
        <v>2.0977380000000001</v>
      </c>
      <c r="N1628" s="11">
        <v>41186</v>
      </c>
      <c r="O1628" s="6" t="s">
        <v>16</v>
      </c>
      <c r="P1628" s="29">
        <v>523</v>
      </c>
      <c r="Q1628" s="12">
        <v>41</v>
      </c>
      <c r="R1628" s="15" t="s">
        <v>11</v>
      </c>
      <c r="S1628" s="48" t="s">
        <v>161</v>
      </c>
      <c r="T1628" s="53" t="s">
        <v>606</v>
      </c>
      <c r="U1628" s="12">
        <f t="shared" si="102"/>
        <v>523</v>
      </c>
      <c r="V1628" s="12">
        <f t="shared" si="103"/>
        <v>41</v>
      </c>
      <c r="W1628" s="12">
        <f t="shared" si="104"/>
        <v>0.31112433075550266</v>
      </c>
      <c r="X1628" s="12">
        <f t="shared" si="105"/>
        <v>5.9488399762046404E-4</v>
      </c>
      <c r="AA1628" s="12"/>
      <c r="AD1628" s="12" t="s">
        <v>318</v>
      </c>
      <c r="AE1628" s="12" t="s">
        <v>530</v>
      </c>
      <c r="AF1628" s="12" t="s">
        <v>531</v>
      </c>
      <c r="AG1628" s="12" t="s">
        <v>402</v>
      </c>
      <c r="AH1628" s="12" t="s">
        <v>374</v>
      </c>
      <c r="AI1628" s="12" t="s">
        <v>403</v>
      </c>
      <c r="AJ1628" s="12" t="s">
        <v>376</v>
      </c>
      <c r="AK1628" s="12" t="s">
        <v>368</v>
      </c>
      <c r="AL1628" s="12">
        <v>14</v>
      </c>
      <c r="AM1628" s="12" t="s">
        <v>347</v>
      </c>
      <c r="AN1628" s="12" t="s">
        <v>458</v>
      </c>
    </row>
    <row r="1629" spans="1:40" ht="15" customHeight="1" x14ac:dyDescent="0.25">
      <c r="A1629" s="6" t="s">
        <v>203</v>
      </c>
      <c r="B1629" s="30" t="s">
        <v>577</v>
      </c>
      <c r="C1629" s="30" t="s">
        <v>576</v>
      </c>
      <c r="D1629" s="30"/>
      <c r="E1629" s="12" t="s">
        <v>51</v>
      </c>
      <c r="F1629" s="10" t="s">
        <v>98</v>
      </c>
      <c r="G1629" s="17" t="s">
        <v>318</v>
      </c>
      <c r="H1629" s="10" t="s">
        <v>35</v>
      </c>
      <c r="I1629" s="7" t="s">
        <v>132</v>
      </c>
      <c r="J1629" s="18" t="s">
        <v>328</v>
      </c>
      <c r="K1629" s="6" t="s">
        <v>99</v>
      </c>
      <c r="L1629" s="12">
        <v>45.474848000000001</v>
      </c>
      <c r="M1629" s="12">
        <v>2.0977380000000001</v>
      </c>
      <c r="N1629" s="11">
        <v>41186</v>
      </c>
      <c r="O1629" s="6" t="s">
        <v>15</v>
      </c>
      <c r="P1629" s="29">
        <v>576</v>
      </c>
      <c r="Q1629" s="12">
        <v>47</v>
      </c>
      <c r="R1629" s="15" t="s">
        <v>11</v>
      </c>
      <c r="S1629" s="48" t="s">
        <v>161</v>
      </c>
      <c r="T1629" s="53" t="s">
        <v>161</v>
      </c>
      <c r="U1629" s="12">
        <f t="shared" si="102"/>
        <v>576</v>
      </c>
      <c r="V1629" s="12">
        <f t="shared" si="103"/>
        <v>47</v>
      </c>
      <c r="W1629" s="12">
        <f t="shared" si="104"/>
        <v>0.26075147125396109</v>
      </c>
      <c r="X1629" s="12">
        <f t="shared" si="105"/>
        <v>4.526935264825713E-4</v>
      </c>
      <c r="AA1629" s="12"/>
      <c r="AD1629" s="12" t="s">
        <v>318</v>
      </c>
      <c r="AE1629" s="12" t="s">
        <v>530</v>
      </c>
      <c r="AF1629" s="12" t="s">
        <v>531</v>
      </c>
      <c r="AG1629" s="12" t="s">
        <v>402</v>
      </c>
      <c r="AH1629" s="12" t="s">
        <v>374</v>
      </c>
      <c r="AI1629" s="12" t="s">
        <v>403</v>
      </c>
      <c r="AJ1629" s="12" t="s">
        <v>376</v>
      </c>
      <c r="AK1629" s="12" t="s">
        <v>368</v>
      </c>
      <c r="AL1629" s="12">
        <v>14</v>
      </c>
      <c r="AM1629" s="12" t="s">
        <v>347</v>
      </c>
      <c r="AN1629" s="12" t="s">
        <v>458</v>
      </c>
    </row>
    <row r="1630" spans="1:40" ht="15" customHeight="1" x14ac:dyDescent="0.25">
      <c r="A1630" s="6" t="s">
        <v>203</v>
      </c>
      <c r="B1630" s="30" t="s">
        <v>577</v>
      </c>
      <c r="C1630" s="30" t="s">
        <v>576</v>
      </c>
      <c r="D1630" s="30"/>
      <c r="E1630" s="12" t="s">
        <v>51</v>
      </c>
      <c r="F1630" s="10" t="s">
        <v>98</v>
      </c>
      <c r="G1630" s="17" t="s">
        <v>318</v>
      </c>
      <c r="H1630" s="10" t="s">
        <v>35</v>
      </c>
      <c r="I1630" s="7" t="s">
        <v>132</v>
      </c>
      <c r="J1630" s="18" t="s">
        <v>328</v>
      </c>
      <c r="K1630" s="6" t="s">
        <v>99</v>
      </c>
      <c r="L1630" s="12">
        <v>45.474848000000001</v>
      </c>
      <c r="M1630" s="12">
        <v>2.0977380000000001</v>
      </c>
      <c r="N1630" s="11">
        <v>41186</v>
      </c>
      <c r="O1630" s="6" t="s">
        <v>10</v>
      </c>
      <c r="P1630" s="29">
        <v>920</v>
      </c>
      <c r="Q1630" s="12">
        <v>80</v>
      </c>
      <c r="R1630" s="15" t="s">
        <v>11</v>
      </c>
      <c r="S1630" s="48" t="s">
        <v>161</v>
      </c>
      <c r="T1630" s="53" t="s">
        <v>161</v>
      </c>
      <c r="U1630" s="12">
        <f t="shared" si="102"/>
        <v>920</v>
      </c>
      <c r="V1630" s="12">
        <f t="shared" si="103"/>
        <v>80</v>
      </c>
      <c r="W1630" s="12">
        <f t="shared" si="104"/>
        <v>0.14374999999999999</v>
      </c>
      <c r="X1630" s="12">
        <f t="shared" si="105"/>
        <v>1.5625E-4</v>
      </c>
      <c r="AA1630" s="12"/>
      <c r="AD1630" s="12" t="s">
        <v>318</v>
      </c>
      <c r="AE1630" s="12" t="s">
        <v>530</v>
      </c>
      <c r="AF1630" s="12" t="s">
        <v>531</v>
      </c>
      <c r="AG1630" s="12" t="s">
        <v>402</v>
      </c>
      <c r="AH1630" s="12" t="s">
        <v>374</v>
      </c>
      <c r="AI1630" s="12" t="s">
        <v>403</v>
      </c>
      <c r="AJ1630" s="12" t="s">
        <v>376</v>
      </c>
      <c r="AK1630" s="12" t="s">
        <v>368</v>
      </c>
      <c r="AL1630" s="12">
        <v>14</v>
      </c>
      <c r="AM1630" s="12" t="s">
        <v>347</v>
      </c>
      <c r="AN1630" s="12" t="s">
        <v>458</v>
      </c>
    </row>
    <row r="1631" spans="1:40" ht="15" customHeight="1" x14ac:dyDescent="0.25">
      <c r="A1631" s="6" t="s">
        <v>204</v>
      </c>
      <c r="B1631" s="30" t="s">
        <v>577</v>
      </c>
      <c r="C1631" s="30" t="s">
        <v>576</v>
      </c>
      <c r="D1631" s="30"/>
      <c r="E1631" s="12" t="s">
        <v>51</v>
      </c>
      <c r="F1631" s="10" t="s">
        <v>108</v>
      </c>
      <c r="G1631" s="17" t="s">
        <v>319</v>
      </c>
      <c r="H1631" s="10" t="s">
        <v>106</v>
      </c>
      <c r="I1631" s="7"/>
      <c r="J1631" s="7"/>
      <c r="K1631" s="6" t="s">
        <v>107</v>
      </c>
      <c r="L1631" s="12">
        <v>45.267919399999997</v>
      </c>
      <c r="M1631" s="12">
        <v>2.0020079000000002</v>
      </c>
      <c r="N1631" s="11">
        <v>41186</v>
      </c>
      <c r="O1631" s="6" t="s">
        <v>31</v>
      </c>
      <c r="P1631" s="29">
        <v>5.3</v>
      </c>
      <c r="Q1631" s="54" t="s">
        <v>161</v>
      </c>
      <c r="R1631" s="15"/>
      <c r="S1631" s="16" t="s">
        <v>601</v>
      </c>
      <c r="T1631" s="53" t="s">
        <v>161</v>
      </c>
      <c r="U1631" s="12">
        <f t="shared" si="102"/>
        <v>5.3</v>
      </c>
      <c r="V1631" s="12">
        <f t="shared" si="103"/>
        <v>2.65</v>
      </c>
      <c r="W1631" s="12">
        <f t="shared" si="104"/>
        <v>0.75471698113207542</v>
      </c>
      <c r="X1631" s="12">
        <f t="shared" si="105"/>
        <v>0.1423994304022784</v>
      </c>
      <c r="AA1631" s="12"/>
      <c r="AD1631" s="12" t="s">
        <v>319</v>
      </c>
      <c r="AE1631" s="12" t="s">
        <v>461</v>
      </c>
      <c r="AF1631" s="12" t="s">
        <v>462</v>
      </c>
      <c r="AG1631" s="12" t="s">
        <v>373</v>
      </c>
      <c r="AH1631" s="12" t="s">
        <v>374</v>
      </c>
      <c r="AI1631" s="12" t="s">
        <v>375</v>
      </c>
      <c r="AJ1631" s="12" t="s">
        <v>376</v>
      </c>
      <c r="AK1631" s="12" t="s">
        <v>368</v>
      </c>
      <c r="AL1631" s="12">
        <v>17</v>
      </c>
      <c r="AM1631" s="12" t="s">
        <v>377</v>
      </c>
      <c r="AN1631" s="12" t="s">
        <v>378</v>
      </c>
    </row>
    <row r="1632" spans="1:40" ht="15" customHeight="1" x14ac:dyDescent="0.25">
      <c r="A1632" s="6" t="s">
        <v>204</v>
      </c>
      <c r="B1632" s="30" t="s">
        <v>577</v>
      </c>
      <c r="C1632" s="30" t="s">
        <v>576</v>
      </c>
      <c r="D1632" s="30"/>
      <c r="E1632" s="12" t="s">
        <v>51</v>
      </c>
      <c r="F1632" s="10" t="s">
        <v>108</v>
      </c>
      <c r="G1632" s="17" t="s">
        <v>319</v>
      </c>
      <c r="H1632" s="10" t="s">
        <v>106</v>
      </c>
      <c r="I1632" s="7"/>
      <c r="J1632" s="7"/>
      <c r="K1632" s="6" t="s">
        <v>107</v>
      </c>
      <c r="L1632" s="12">
        <v>45.267919399999997</v>
      </c>
      <c r="M1632" s="12">
        <v>2.0020079000000002</v>
      </c>
      <c r="N1632" s="11">
        <v>41186</v>
      </c>
      <c r="O1632" s="6" t="s">
        <v>22</v>
      </c>
      <c r="P1632" s="29">
        <v>6</v>
      </c>
      <c r="Q1632" s="54" t="s">
        <v>161</v>
      </c>
      <c r="R1632" s="15" t="s">
        <v>11</v>
      </c>
      <c r="S1632" s="16" t="s">
        <v>601</v>
      </c>
      <c r="T1632" s="53" t="s">
        <v>161</v>
      </c>
      <c r="U1632" s="12">
        <f t="shared" si="102"/>
        <v>6</v>
      </c>
      <c r="V1632" s="12">
        <f t="shared" si="103"/>
        <v>3</v>
      </c>
      <c r="W1632" s="12">
        <f t="shared" si="104"/>
        <v>0.66666666666666663</v>
      </c>
      <c r="X1632" s="12">
        <f t="shared" si="105"/>
        <v>0.1111111111111111</v>
      </c>
      <c r="AA1632" s="12"/>
      <c r="AD1632" s="12" t="s">
        <v>319</v>
      </c>
      <c r="AE1632" s="12" t="s">
        <v>461</v>
      </c>
      <c r="AF1632" s="12" t="s">
        <v>462</v>
      </c>
      <c r="AG1632" s="12" t="s">
        <v>373</v>
      </c>
      <c r="AH1632" s="12" t="s">
        <v>374</v>
      </c>
      <c r="AI1632" s="12" t="s">
        <v>375</v>
      </c>
      <c r="AJ1632" s="12" t="s">
        <v>376</v>
      </c>
      <c r="AK1632" s="12" t="s">
        <v>368</v>
      </c>
      <c r="AL1632" s="12">
        <v>17</v>
      </c>
      <c r="AM1632" s="12" t="s">
        <v>377</v>
      </c>
      <c r="AN1632" s="12" t="s">
        <v>378</v>
      </c>
    </row>
    <row r="1633" spans="1:40" ht="15" customHeight="1" x14ac:dyDescent="0.25">
      <c r="A1633" s="6" t="s">
        <v>204</v>
      </c>
      <c r="B1633" s="30" t="s">
        <v>577</v>
      </c>
      <c r="C1633" s="30" t="s">
        <v>576</v>
      </c>
      <c r="D1633" s="30"/>
      <c r="E1633" s="12" t="s">
        <v>51</v>
      </c>
      <c r="F1633" s="10" t="s">
        <v>108</v>
      </c>
      <c r="G1633" s="17" t="s">
        <v>319</v>
      </c>
      <c r="H1633" s="10" t="s">
        <v>106</v>
      </c>
      <c r="I1633" s="6"/>
      <c r="J1633" s="6"/>
      <c r="K1633" s="6" t="s">
        <v>107</v>
      </c>
      <c r="L1633" s="12">
        <v>45.267919399999997</v>
      </c>
      <c r="M1633" s="12">
        <v>2.0020079000000002</v>
      </c>
      <c r="N1633" s="11">
        <v>41186</v>
      </c>
      <c r="O1633" s="6" t="s">
        <v>12</v>
      </c>
      <c r="P1633" s="29">
        <v>8.1</v>
      </c>
      <c r="Q1633" s="12">
        <v>0.9</v>
      </c>
      <c r="R1633" s="15" t="s">
        <v>11</v>
      </c>
      <c r="S1633" s="48" t="s">
        <v>161</v>
      </c>
      <c r="T1633" s="53" t="s">
        <v>161</v>
      </c>
      <c r="U1633" s="12">
        <f t="shared" si="102"/>
        <v>8.1</v>
      </c>
      <c r="V1633" s="12">
        <f t="shared" si="103"/>
        <v>0.9</v>
      </c>
      <c r="W1633" s="12">
        <f t="shared" si="104"/>
        <v>9.9999999999999982</v>
      </c>
      <c r="X1633" s="12">
        <f t="shared" si="105"/>
        <v>1.2345679012345678</v>
      </c>
      <c r="AA1633" s="12"/>
      <c r="AD1633" s="12" t="s">
        <v>319</v>
      </c>
      <c r="AE1633" s="12" t="s">
        <v>461</v>
      </c>
      <c r="AF1633" s="12" t="s">
        <v>462</v>
      </c>
      <c r="AG1633" s="12" t="s">
        <v>373</v>
      </c>
      <c r="AH1633" s="12" t="s">
        <v>374</v>
      </c>
      <c r="AI1633" s="12" t="s">
        <v>375</v>
      </c>
      <c r="AJ1633" s="12" t="s">
        <v>376</v>
      </c>
      <c r="AK1633" s="12" t="s">
        <v>368</v>
      </c>
      <c r="AL1633" s="12">
        <v>17</v>
      </c>
      <c r="AM1633" s="12" t="s">
        <v>377</v>
      </c>
      <c r="AN1633" s="12" t="s">
        <v>378</v>
      </c>
    </row>
    <row r="1634" spans="1:40" ht="15" customHeight="1" x14ac:dyDescent="0.25">
      <c r="A1634" s="6" t="s">
        <v>204</v>
      </c>
      <c r="B1634" s="30" t="s">
        <v>577</v>
      </c>
      <c r="C1634" s="30" t="s">
        <v>576</v>
      </c>
      <c r="D1634" s="30"/>
      <c r="E1634" s="12" t="s">
        <v>51</v>
      </c>
      <c r="F1634" s="10" t="s">
        <v>108</v>
      </c>
      <c r="G1634" s="17" t="s">
        <v>319</v>
      </c>
      <c r="H1634" s="10" t="s">
        <v>106</v>
      </c>
      <c r="I1634" s="6"/>
      <c r="J1634" s="6"/>
      <c r="K1634" s="6" t="s">
        <v>107</v>
      </c>
      <c r="L1634" s="12">
        <v>45.267919399999997</v>
      </c>
      <c r="M1634" s="12">
        <v>2.0020079000000002</v>
      </c>
      <c r="N1634" s="11">
        <v>41186</v>
      </c>
      <c r="O1634" s="6" t="s">
        <v>21</v>
      </c>
      <c r="P1634" s="29">
        <v>12.2</v>
      </c>
      <c r="Q1634" s="12">
        <v>2.4</v>
      </c>
      <c r="R1634" s="15" t="s">
        <v>11</v>
      </c>
      <c r="S1634" s="48" t="s">
        <v>161</v>
      </c>
      <c r="T1634" s="53" t="s">
        <v>161</v>
      </c>
      <c r="U1634" s="12">
        <f t="shared" si="102"/>
        <v>12.2</v>
      </c>
      <c r="V1634" s="12">
        <f t="shared" si="103"/>
        <v>2.4</v>
      </c>
      <c r="W1634" s="12">
        <f t="shared" si="104"/>
        <v>2.1180555555555554</v>
      </c>
      <c r="X1634" s="12">
        <f t="shared" si="105"/>
        <v>0.1736111111111111</v>
      </c>
      <c r="AA1634" s="12"/>
      <c r="AD1634" s="12" t="s">
        <v>319</v>
      </c>
      <c r="AE1634" s="12" t="s">
        <v>461</v>
      </c>
      <c r="AF1634" s="12" t="s">
        <v>462</v>
      </c>
      <c r="AG1634" s="12" t="s">
        <v>373</v>
      </c>
      <c r="AH1634" s="12" t="s">
        <v>374</v>
      </c>
      <c r="AI1634" s="12" t="s">
        <v>375</v>
      </c>
      <c r="AJ1634" s="12" t="s">
        <v>376</v>
      </c>
      <c r="AK1634" s="12" t="s">
        <v>368</v>
      </c>
      <c r="AL1634" s="12">
        <v>17</v>
      </c>
      <c r="AM1634" s="12" t="s">
        <v>377</v>
      </c>
      <c r="AN1634" s="12" t="s">
        <v>378</v>
      </c>
    </row>
    <row r="1635" spans="1:40" ht="15" customHeight="1" x14ac:dyDescent="0.25">
      <c r="A1635" s="6" t="s">
        <v>204</v>
      </c>
      <c r="B1635" s="30" t="s">
        <v>577</v>
      </c>
      <c r="C1635" s="30" t="s">
        <v>576</v>
      </c>
      <c r="D1635" s="30"/>
      <c r="E1635" s="12" t="s">
        <v>51</v>
      </c>
      <c r="F1635" s="10" t="s">
        <v>108</v>
      </c>
      <c r="G1635" s="17" t="s">
        <v>319</v>
      </c>
      <c r="H1635" s="10" t="s">
        <v>106</v>
      </c>
      <c r="I1635" s="6"/>
      <c r="J1635" s="6"/>
      <c r="K1635" s="6" t="s">
        <v>107</v>
      </c>
      <c r="L1635" s="12">
        <v>45.267919399999997</v>
      </c>
      <c r="M1635" s="12">
        <v>2.0020079000000002</v>
      </c>
      <c r="N1635" s="11">
        <v>41186</v>
      </c>
      <c r="O1635" s="6" t="s">
        <v>20</v>
      </c>
      <c r="P1635" s="29">
        <v>33</v>
      </c>
      <c r="Q1635" s="12">
        <v>6</v>
      </c>
      <c r="R1635" s="15" t="s">
        <v>11</v>
      </c>
      <c r="S1635" s="48" t="s">
        <v>161</v>
      </c>
      <c r="T1635" s="53" t="s">
        <v>161</v>
      </c>
      <c r="U1635" s="12">
        <f t="shared" si="102"/>
        <v>33</v>
      </c>
      <c r="V1635" s="12">
        <f t="shared" si="103"/>
        <v>6</v>
      </c>
      <c r="W1635" s="12">
        <f t="shared" si="104"/>
        <v>0.91666666666666663</v>
      </c>
      <c r="X1635" s="12">
        <f t="shared" si="105"/>
        <v>2.7777777777777776E-2</v>
      </c>
      <c r="AA1635" s="12"/>
      <c r="AD1635" s="12" t="s">
        <v>319</v>
      </c>
      <c r="AE1635" s="12" t="s">
        <v>461</v>
      </c>
      <c r="AF1635" s="12" t="s">
        <v>462</v>
      </c>
      <c r="AG1635" s="12" t="s">
        <v>373</v>
      </c>
      <c r="AH1635" s="12" t="s">
        <v>374</v>
      </c>
      <c r="AI1635" s="12" t="s">
        <v>375</v>
      </c>
      <c r="AJ1635" s="12" t="s">
        <v>376</v>
      </c>
      <c r="AK1635" s="12" t="s">
        <v>368</v>
      </c>
      <c r="AL1635" s="12">
        <v>17</v>
      </c>
      <c r="AM1635" s="12" t="s">
        <v>377</v>
      </c>
      <c r="AN1635" s="12" t="s">
        <v>378</v>
      </c>
    </row>
    <row r="1636" spans="1:40" ht="15" customHeight="1" x14ac:dyDescent="0.25">
      <c r="A1636" s="6" t="s">
        <v>204</v>
      </c>
      <c r="B1636" s="30" t="s">
        <v>577</v>
      </c>
      <c r="C1636" s="30" t="s">
        <v>576</v>
      </c>
      <c r="D1636" s="30"/>
      <c r="E1636" s="12" t="s">
        <v>51</v>
      </c>
      <c r="F1636" s="10" t="s">
        <v>108</v>
      </c>
      <c r="G1636" s="17" t="s">
        <v>319</v>
      </c>
      <c r="H1636" s="10" t="s">
        <v>106</v>
      </c>
      <c r="I1636" s="6"/>
      <c r="J1636" s="6"/>
      <c r="K1636" s="6" t="s">
        <v>107</v>
      </c>
      <c r="L1636" s="12">
        <v>45.267919399999997</v>
      </c>
      <c r="M1636" s="12">
        <v>2.0020079000000002</v>
      </c>
      <c r="N1636" s="11">
        <v>41186</v>
      </c>
      <c r="O1636" s="6" t="s">
        <v>13</v>
      </c>
      <c r="P1636" s="29">
        <v>34</v>
      </c>
      <c r="Q1636" s="12">
        <v>15</v>
      </c>
      <c r="R1636" s="15" t="s">
        <v>11</v>
      </c>
      <c r="S1636" s="48" t="s">
        <v>161</v>
      </c>
      <c r="T1636" s="53" t="s">
        <v>605</v>
      </c>
      <c r="U1636" s="12">
        <f t="shared" si="102"/>
        <v>34</v>
      </c>
      <c r="V1636" s="12">
        <f t="shared" si="103"/>
        <v>15</v>
      </c>
      <c r="W1636" s="12">
        <f t="shared" si="104"/>
        <v>0.15111111111111111</v>
      </c>
      <c r="X1636" s="12">
        <f t="shared" si="105"/>
        <v>4.4444444444444444E-3</v>
      </c>
      <c r="AA1636" s="12"/>
      <c r="AD1636" s="12" t="s">
        <v>319</v>
      </c>
      <c r="AE1636" s="12" t="s">
        <v>461</v>
      </c>
      <c r="AF1636" s="12" t="s">
        <v>462</v>
      </c>
      <c r="AG1636" s="12" t="s">
        <v>373</v>
      </c>
      <c r="AH1636" s="12" t="s">
        <v>374</v>
      </c>
      <c r="AI1636" s="12" t="s">
        <v>375</v>
      </c>
      <c r="AJ1636" s="12" t="s">
        <v>376</v>
      </c>
      <c r="AK1636" s="12" t="s">
        <v>368</v>
      </c>
      <c r="AL1636" s="12">
        <v>17</v>
      </c>
      <c r="AM1636" s="12" t="s">
        <v>377</v>
      </c>
      <c r="AN1636" s="12" t="s">
        <v>378</v>
      </c>
    </row>
    <row r="1637" spans="1:40" ht="15" customHeight="1" x14ac:dyDescent="0.25">
      <c r="A1637" s="6" t="s">
        <v>204</v>
      </c>
      <c r="B1637" s="30" t="s">
        <v>577</v>
      </c>
      <c r="C1637" s="30" t="s">
        <v>576</v>
      </c>
      <c r="D1637" s="30"/>
      <c r="E1637" s="12" t="s">
        <v>51</v>
      </c>
      <c r="F1637" s="10" t="s">
        <v>108</v>
      </c>
      <c r="G1637" s="17" t="s">
        <v>319</v>
      </c>
      <c r="H1637" s="10" t="s">
        <v>106</v>
      </c>
      <c r="I1637" s="6"/>
      <c r="J1637" s="6"/>
      <c r="K1637" s="6" t="s">
        <v>107</v>
      </c>
      <c r="L1637" s="12">
        <v>45.267919399999997</v>
      </c>
      <c r="M1637" s="12">
        <v>2.0020079000000002</v>
      </c>
      <c r="N1637" s="11">
        <v>41186</v>
      </c>
      <c r="O1637" s="6" t="s">
        <v>18</v>
      </c>
      <c r="P1637" s="29">
        <v>34.799999999999997</v>
      </c>
      <c r="Q1637" s="12">
        <v>3.7</v>
      </c>
      <c r="R1637" s="15" t="s">
        <v>11</v>
      </c>
      <c r="S1637" s="48" t="s">
        <v>161</v>
      </c>
      <c r="T1637" s="53" t="s">
        <v>161</v>
      </c>
      <c r="U1637" s="12">
        <f t="shared" si="102"/>
        <v>34.799999999999997</v>
      </c>
      <c r="V1637" s="12">
        <f t="shared" si="103"/>
        <v>3.7</v>
      </c>
      <c r="W1637" s="12">
        <f t="shared" si="104"/>
        <v>2.5420014609203796</v>
      </c>
      <c r="X1637" s="12">
        <f t="shared" si="105"/>
        <v>7.3046018991964931E-2</v>
      </c>
      <c r="AA1637" s="12"/>
      <c r="AD1637" s="12" t="s">
        <v>319</v>
      </c>
      <c r="AE1637" s="12" t="s">
        <v>461</v>
      </c>
      <c r="AF1637" s="12" t="s">
        <v>462</v>
      </c>
      <c r="AG1637" s="12" t="s">
        <v>373</v>
      </c>
      <c r="AH1637" s="12" t="s">
        <v>374</v>
      </c>
      <c r="AI1637" s="12" t="s">
        <v>375</v>
      </c>
      <c r="AJ1637" s="12" t="s">
        <v>376</v>
      </c>
      <c r="AK1637" s="12" t="s">
        <v>368</v>
      </c>
      <c r="AL1637" s="12">
        <v>17</v>
      </c>
      <c r="AM1637" s="12" t="s">
        <v>377</v>
      </c>
      <c r="AN1637" s="12" t="s">
        <v>378</v>
      </c>
    </row>
    <row r="1638" spans="1:40" ht="15" customHeight="1" x14ac:dyDescent="0.25">
      <c r="A1638" s="6" t="s">
        <v>204</v>
      </c>
      <c r="B1638" s="30" t="s">
        <v>577</v>
      </c>
      <c r="C1638" s="30" t="s">
        <v>576</v>
      </c>
      <c r="D1638" s="30"/>
      <c r="E1638" s="12" t="s">
        <v>51</v>
      </c>
      <c r="F1638" s="10" t="s">
        <v>108</v>
      </c>
      <c r="G1638" s="17" t="s">
        <v>319</v>
      </c>
      <c r="H1638" s="10" t="s">
        <v>106</v>
      </c>
      <c r="I1638" s="6"/>
      <c r="J1638" s="6"/>
      <c r="K1638" s="6" t="s">
        <v>107</v>
      </c>
      <c r="L1638" s="12">
        <v>45.267919399999997</v>
      </c>
      <c r="M1638" s="12">
        <v>2.0020079000000002</v>
      </c>
      <c r="N1638" s="11">
        <v>41186</v>
      </c>
      <c r="O1638" s="6" t="s">
        <v>19</v>
      </c>
      <c r="P1638" s="29">
        <v>36.1</v>
      </c>
      <c r="Q1638" s="12">
        <v>3.7</v>
      </c>
      <c r="R1638" s="15" t="s">
        <v>11</v>
      </c>
      <c r="S1638" s="48" t="s">
        <v>161</v>
      </c>
      <c r="T1638" s="53" t="s">
        <v>161</v>
      </c>
      <c r="U1638" s="12">
        <f t="shared" si="102"/>
        <v>36.1</v>
      </c>
      <c r="V1638" s="12">
        <f t="shared" si="103"/>
        <v>3.7</v>
      </c>
      <c r="W1638" s="12">
        <f t="shared" si="104"/>
        <v>2.6369612856099343</v>
      </c>
      <c r="X1638" s="12">
        <f t="shared" si="105"/>
        <v>7.3046018991964931E-2</v>
      </c>
      <c r="AA1638" s="12"/>
      <c r="AD1638" s="12" t="s">
        <v>319</v>
      </c>
      <c r="AE1638" s="12" t="s">
        <v>461</v>
      </c>
      <c r="AF1638" s="12" t="s">
        <v>462</v>
      </c>
      <c r="AG1638" s="12" t="s">
        <v>373</v>
      </c>
      <c r="AH1638" s="12" t="s">
        <v>374</v>
      </c>
      <c r="AI1638" s="12" t="s">
        <v>375</v>
      </c>
      <c r="AJ1638" s="12" t="s">
        <v>376</v>
      </c>
      <c r="AK1638" s="12" t="s">
        <v>368</v>
      </c>
      <c r="AL1638" s="12">
        <v>17</v>
      </c>
      <c r="AM1638" s="12" t="s">
        <v>377</v>
      </c>
      <c r="AN1638" s="12" t="s">
        <v>378</v>
      </c>
    </row>
    <row r="1639" spans="1:40" ht="15" customHeight="1" x14ac:dyDescent="0.25">
      <c r="A1639" s="6" t="s">
        <v>204</v>
      </c>
      <c r="B1639" s="30" t="s">
        <v>577</v>
      </c>
      <c r="C1639" s="30" t="s">
        <v>576</v>
      </c>
      <c r="D1639" s="30"/>
      <c r="E1639" s="12" t="s">
        <v>51</v>
      </c>
      <c r="F1639" s="10" t="s">
        <v>108</v>
      </c>
      <c r="G1639" s="17" t="s">
        <v>319</v>
      </c>
      <c r="H1639" s="10" t="s">
        <v>106</v>
      </c>
      <c r="I1639" s="6"/>
      <c r="J1639" s="6"/>
      <c r="K1639" s="6" t="s">
        <v>107</v>
      </c>
      <c r="L1639" s="12">
        <v>45.267919399999997</v>
      </c>
      <c r="M1639" s="12">
        <v>2.0020079000000002</v>
      </c>
      <c r="N1639" s="11">
        <v>41186</v>
      </c>
      <c r="O1639" s="6" t="s">
        <v>16</v>
      </c>
      <c r="P1639" s="29">
        <v>48</v>
      </c>
      <c r="Q1639" s="12">
        <v>6</v>
      </c>
      <c r="R1639" s="15" t="s">
        <v>11</v>
      </c>
      <c r="S1639" s="48" t="s">
        <v>161</v>
      </c>
      <c r="T1639" s="53" t="s">
        <v>606</v>
      </c>
      <c r="U1639" s="12">
        <f t="shared" si="102"/>
        <v>48</v>
      </c>
      <c r="V1639" s="12">
        <f t="shared" si="103"/>
        <v>6</v>
      </c>
      <c r="W1639" s="12">
        <f t="shared" si="104"/>
        <v>1.3333333333333333</v>
      </c>
      <c r="X1639" s="12">
        <f t="shared" si="105"/>
        <v>2.7777777777777776E-2</v>
      </c>
      <c r="AA1639" s="12"/>
      <c r="AD1639" s="12" t="s">
        <v>319</v>
      </c>
      <c r="AE1639" s="12" t="s">
        <v>461</v>
      </c>
      <c r="AF1639" s="12" t="s">
        <v>462</v>
      </c>
      <c r="AG1639" s="12" t="s">
        <v>373</v>
      </c>
      <c r="AH1639" s="12" t="s">
        <v>374</v>
      </c>
      <c r="AI1639" s="12" t="s">
        <v>375</v>
      </c>
      <c r="AJ1639" s="12" t="s">
        <v>376</v>
      </c>
      <c r="AK1639" s="12" t="s">
        <v>368</v>
      </c>
      <c r="AL1639" s="12">
        <v>17</v>
      </c>
      <c r="AM1639" s="12" t="s">
        <v>377</v>
      </c>
      <c r="AN1639" s="12" t="s">
        <v>378</v>
      </c>
    </row>
    <row r="1640" spans="1:40" ht="15" customHeight="1" x14ac:dyDescent="0.25">
      <c r="A1640" s="6" t="s">
        <v>204</v>
      </c>
      <c r="B1640" s="30" t="s">
        <v>577</v>
      </c>
      <c r="C1640" s="30" t="s">
        <v>576</v>
      </c>
      <c r="D1640" s="30"/>
      <c r="E1640" s="12" t="s">
        <v>51</v>
      </c>
      <c r="F1640" s="10" t="s">
        <v>108</v>
      </c>
      <c r="G1640" s="17" t="s">
        <v>319</v>
      </c>
      <c r="H1640" s="10" t="s">
        <v>106</v>
      </c>
      <c r="I1640" s="6"/>
      <c r="J1640" s="6"/>
      <c r="K1640" s="6" t="s">
        <v>107</v>
      </c>
      <c r="L1640" s="12">
        <v>45.267919399999997</v>
      </c>
      <c r="M1640" s="12">
        <v>2.0020079000000002</v>
      </c>
      <c r="N1640" s="11">
        <v>41186</v>
      </c>
      <c r="O1640" s="6" t="s">
        <v>15</v>
      </c>
      <c r="P1640" s="29">
        <v>52</v>
      </c>
      <c r="Q1640" s="12">
        <v>6</v>
      </c>
      <c r="R1640" s="15" t="s">
        <v>11</v>
      </c>
      <c r="S1640" s="48" t="s">
        <v>161</v>
      </c>
      <c r="T1640" s="53" t="s">
        <v>161</v>
      </c>
      <c r="U1640" s="12">
        <f t="shared" si="102"/>
        <v>52</v>
      </c>
      <c r="V1640" s="12">
        <f t="shared" si="103"/>
        <v>6</v>
      </c>
      <c r="W1640" s="12">
        <f t="shared" si="104"/>
        <v>1.4444444444444444</v>
      </c>
      <c r="X1640" s="12">
        <f t="shared" si="105"/>
        <v>2.7777777777777776E-2</v>
      </c>
      <c r="AA1640" s="12"/>
      <c r="AD1640" s="12" t="s">
        <v>319</v>
      </c>
      <c r="AE1640" s="12" t="s">
        <v>461</v>
      </c>
      <c r="AF1640" s="12" t="s">
        <v>462</v>
      </c>
      <c r="AG1640" s="12" t="s">
        <v>373</v>
      </c>
      <c r="AH1640" s="12" t="s">
        <v>374</v>
      </c>
      <c r="AI1640" s="12" t="s">
        <v>375</v>
      </c>
      <c r="AJ1640" s="12" t="s">
        <v>376</v>
      </c>
      <c r="AK1640" s="12" t="s">
        <v>368</v>
      </c>
      <c r="AL1640" s="12">
        <v>17</v>
      </c>
      <c r="AM1640" s="12" t="s">
        <v>377</v>
      </c>
      <c r="AN1640" s="12" t="s">
        <v>378</v>
      </c>
    </row>
    <row r="1641" spans="1:40" ht="15" customHeight="1" x14ac:dyDescent="0.25">
      <c r="A1641" s="6" t="s">
        <v>204</v>
      </c>
      <c r="B1641" s="30" t="s">
        <v>577</v>
      </c>
      <c r="C1641" s="30" t="s">
        <v>576</v>
      </c>
      <c r="D1641" s="30"/>
      <c r="E1641" s="12" t="s">
        <v>51</v>
      </c>
      <c r="F1641" s="10" t="s">
        <v>108</v>
      </c>
      <c r="G1641" s="17" t="s">
        <v>319</v>
      </c>
      <c r="H1641" s="10" t="s">
        <v>106</v>
      </c>
      <c r="I1641" s="6"/>
      <c r="J1641" s="6"/>
      <c r="K1641" s="6" t="s">
        <v>107</v>
      </c>
      <c r="L1641" s="12">
        <v>45.267919399999997</v>
      </c>
      <c r="M1641" s="12">
        <v>2.0020079000000002</v>
      </c>
      <c r="N1641" s="11">
        <v>41186</v>
      </c>
      <c r="O1641" s="6" t="s">
        <v>14</v>
      </c>
      <c r="P1641" s="29">
        <v>70</v>
      </c>
      <c r="Q1641" s="54" t="s">
        <v>161</v>
      </c>
      <c r="R1641" s="15" t="s">
        <v>11</v>
      </c>
      <c r="S1641" s="16" t="s">
        <v>601</v>
      </c>
      <c r="T1641" s="53" t="s">
        <v>161</v>
      </c>
      <c r="U1641" s="12">
        <f t="shared" si="102"/>
        <v>70</v>
      </c>
      <c r="V1641" s="12">
        <f t="shared" si="103"/>
        <v>35</v>
      </c>
      <c r="W1641" s="12">
        <f t="shared" si="104"/>
        <v>5.7142857142857141E-2</v>
      </c>
      <c r="X1641" s="12">
        <f t="shared" si="105"/>
        <v>8.1632653061224493E-4</v>
      </c>
      <c r="AA1641" s="12"/>
      <c r="AD1641" s="12" t="s">
        <v>319</v>
      </c>
      <c r="AE1641" s="12" t="s">
        <v>461</v>
      </c>
      <c r="AF1641" s="12" t="s">
        <v>462</v>
      </c>
      <c r="AG1641" s="12" t="s">
        <v>373</v>
      </c>
      <c r="AH1641" s="12" t="s">
        <v>374</v>
      </c>
      <c r="AI1641" s="12" t="s">
        <v>375</v>
      </c>
      <c r="AJ1641" s="12" t="s">
        <v>376</v>
      </c>
      <c r="AK1641" s="12" t="s">
        <v>368</v>
      </c>
      <c r="AL1641" s="12">
        <v>17</v>
      </c>
      <c r="AM1641" s="12" t="s">
        <v>377</v>
      </c>
      <c r="AN1641" s="12" t="s">
        <v>378</v>
      </c>
    </row>
    <row r="1642" spans="1:40" ht="15" customHeight="1" x14ac:dyDescent="0.25">
      <c r="A1642" s="6" t="s">
        <v>204</v>
      </c>
      <c r="B1642" s="30" t="s">
        <v>577</v>
      </c>
      <c r="C1642" s="30" t="s">
        <v>576</v>
      </c>
      <c r="D1642" s="30"/>
      <c r="E1642" s="12" t="s">
        <v>51</v>
      </c>
      <c r="F1642" s="10" t="s">
        <v>108</v>
      </c>
      <c r="G1642" s="17" t="s">
        <v>319</v>
      </c>
      <c r="H1642" s="10" t="s">
        <v>106</v>
      </c>
      <c r="I1642" s="6"/>
      <c r="J1642" s="6"/>
      <c r="K1642" s="6" t="s">
        <v>107</v>
      </c>
      <c r="L1642" s="12">
        <v>45.267919399999997</v>
      </c>
      <c r="M1642" s="12">
        <v>2.0020079000000002</v>
      </c>
      <c r="N1642" s="11">
        <v>41186</v>
      </c>
      <c r="O1642" s="6" t="s">
        <v>17</v>
      </c>
      <c r="P1642" s="29">
        <v>93</v>
      </c>
      <c r="Q1642" s="12">
        <v>10</v>
      </c>
      <c r="R1642" s="15" t="s">
        <v>11</v>
      </c>
      <c r="S1642" s="48" t="s">
        <v>161</v>
      </c>
      <c r="T1642" s="53" t="s">
        <v>161</v>
      </c>
      <c r="U1642" s="12">
        <f t="shared" si="102"/>
        <v>93</v>
      </c>
      <c r="V1642" s="12">
        <f t="shared" si="103"/>
        <v>10</v>
      </c>
      <c r="W1642" s="12">
        <f t="shared" si="104"/>
        <v>0.93</v>
      </c>
      <c r="X1642" s="12">
        <f t="shared" si="105"/>
        <v>0.01</v>
      </c>
      <c r="AA1642" s="12"/>
      <c r="AD1642" s="12" t="s">
        <v>319</v>
      </c>
      <c r="AE1642" s="12" t="s">
        <v>461</v>
      </c>
      <c r="AF1642" s="12" t="s">
        <v>462</v>
      </c>
      <c r="AG1642" s="12" t="s">
        <v>373</v>
      </c>
      <c r="AH1642" s="12" t="s">
        <v>374</v>
      </c>
      <c r="AI1642" s="12" t="s">
        <v>375</v>
      </c>
      <c r="AJ1642" s="12" t="s">
        <v>376</v>
      </c>
      <c r="AK1642" s="12" t="s">
        <v>368</v>
      </c>
      <c r="AL1642" s="12">
        <v>17</v>
      </c>
      <c r="AM1642" s="12" t="s">
        <v>377</v>
      </c>
      <c r="AN1642" s="12" t="s">
        <v>378</v>
      </c>
    </row>
    <row r="1643" spans="1:40" ht="15" customHeight="1" x14ac:dyDescent="0.25">
      <c r="A1643" s="6" t="s">
        <v>204</v>
      </c>
      <c r="B1643" s="30" t="s">
        <v>577</v>
      </c>
      <c r="C1643" s="30" t="s">
        <v>576</v>
      </c>
      <c r="D1643" s="30"/>
      <c r="E1643" s="12" t="s">
        <v>51</v>
      </c>
      <c r="F1643" s="10" t="s">
        <v>108</v>
      </c>
      <c r="G1643" s="17" t="s">
        <v>319</v>
      </c>
      <c r="H1643" s="10" t="s">
        <v>106</v>
      </c>
      <c r="I1643" s="6"/>
      <c r="J1643" s="6"/>
      <c r="K1643" s="6" t="s">
        <v>107</v>
      </c>
      <c r="L1643" s="12">
        <v>45.267919399999997</v>
      </c>
      <c r="M1643" s="12">
        <v>2.0020079000000002</v>
      </c>
      <c r="N1643" s="11">
        <v>41186</v>
      </c>
      <c r="O1643" s="6" t="s">
        <v>10</v>
      </c>
      <c r="P1643" s="29">
        <v>1370</v>
      </c>
      <c r="Q1643" s="12">
        <v>290</v>
      </c>
      <c r="R1643" s="15" t="s">
        <v>11</v>
      </c>
      <c r="S1643" s="48" t="s">
        <v>161</v>
      </c>
      <c r="T1643" s="53" t="s">
        <v>161</v>
      </c>
      <c r="U1643" s="12">
        <f t="shared" si="102"/>
        <v>1370</v>
      </c>
      <c r="V1643" s="12">
        <f t="shared" si="103"/>
        <v>290</v>
      </c>
      <c r="W1643" s="12">
        <f t="shared" si="104"/>
        <v>1.6290130796670629E-2</v>
      </c>
      <c r="X1643" s="12">
        <f t="shared" si="105"/>
        <v>1.1890606420927467E-5</v>
      </c>
      <c r="AA1643" s="12"/>
      <c r="AD1643" s="12" t="s">
        <v>319</v>
      </c>
      <c r="AE1643" s="12" t="s">
        <v>461</v>
      </c>
      <c r="AF1643" s="12" t="s">
        <v>462</v>
      </c>
      <c r="AG1643" s="12" t="s">
        <v>373</v>
      </c>
      <c r="AH1643" s="12" t="s">
        <v>374</v>
      </c>
      <c r="AI1643" s="12" t="s">
        <v>375</v>
      </c>
      <c r="AJ1643" s="12" t="s">
        <v>376</v>
      </c>
      <c r="AK1643" s="12" t="s">
        <v>368</v>
      </c>
      <c r="AL1643" s="12">
        <v>17</v>
      </c>
      <c r="AM1643" s="12" t="s">
        <v>377</v>
      </c>
      <c r="AN1643" s="12" t="s">
        <v>378</v>
      </c>
    </row>
    <row r="1644" spans="1:40" ht="15" customHeight="1" x14ac:dyDescent="0.25">
      <c r="A1644" s="6" t="s">
        <v>205</v>
      </c>
      <c r="B1644" s="30" t="s">
        <v>577</v>
      </c>
      <c r="C1644" s="30" t="s">
        <v>576</v>
      </c>
      <c r="D1644" s="30"/>
      <c r="E1644" s="12" t="s">
        <v>51</v>
      </c>
      <c r="F1644" s="10" t="s">
        <v>109</v>
      </c>
      <c r="G1644" s="17" t="s">
        <v>320</v>
      </c>
      <c r="H1644" s="10" t="s">
        <v>106</v>
      </c>
      <c r="I1644" s="7"/>
      <c r="J1644" s="7"/>
      <c r="K1644" s="6" t="s">
        <v>107</v>
      </c>
      <c r="L1644" s="12">
        <v>45.255832099999999</v>
      </c>
      <c r="M1644" s="12">
        <v>2.0027341000000001</v>
      </c>
      <c r="N1644" s="11">
        <v>41186</v>
      </c>
      <c r="O1644" s="6" t="s">
        <v>22</v>
      </c>
      <c r="P1644" s="29">
        <v>6.2</v>
      </c>
      <c r="Q1644" s="12">
        <v>3.2</v>
      </c>
      <c r="R1644" s="15" t="s">
        <v>11</v>
      </c>
      <c r="S1644" s="48" t="s">
        <v>161</v>
      </c>
      <c r="T1644" s="53" t="s">
        <v>161</v>
      </c>
      <c r="U1644" s="12">
        <f t="shared" si="102"/>
        <v>6.2</v>
      </c>
      <c r="V1644" s="12">
        <f t="shared" si="103"/>
        <v>3.2</v>
      </c>
      <c r="W1644" s="12">
        <f t="shared" si="104"/>
        <v>0.60546874999999989</v>
      </c>
      <c r="X1644" s="12">
        <f t="shared" si="105"/>
        <v>9.7656249999999986E-2</v>
      </c>
      <c r="AA1644" s="12"/>
      <c r="AD1644" s="12" t="s">
        <v>320</v>
      </c>
      <c r="AE1644" s="12" t="s">
        <v>463</v>
      </c>
      <c r="AF1644" s="12" t="s">
        <v>464</v>
      </c>
      <c r="AG1644" s="12" t="s">
        <v>373</v>
      </c>
      <c r="AH1644" s="12" t="s">
        <v>374</v>
      </c>
      <c r="AI1644" s="12" t="s">
        <v>375</v>
      </c>
      <c r="AJ1644" s="12" t="s">
        <v>376</v>
      </c>
      <c r="AK1644" s="12" t="s">
        <v>368</v>
      </c>
      <c r="AL1644" s="12">
        <v>17</v>
      </c>
      <c r="AM1644" s="12" t="s">
        <v>377</v>
      </c>
      <c r="AN1644" s="12" t="s">
        <v>378</v>
      </c>
    </row>
    <row r="1645" spans="1:40" ht="15" customHeight="1" x14ac:dyDescent="0.25">
      <c r="A1645" s="6" t="s">
        <v>205</v>
      </c>
      <c r="B1645" s="30" t="s">
        <v>577</v>
      </c>
      <c r="C1645" s="30" t="s">
        <v>576</v>
      </c>
      <c r="D1645" s="30"/>
      <c r="E1645" s="12" t="s">
        <v>51</v>
      </c>
      <c r="F1645" s="10" t="s">
        <v>109</v>
      </c>
      <c r="G1645" s="17" t="s">
        <v>320</v>
      </c>
      <c r="H1645" s="10" t="s">
        <v>106</v>
      </c>
      <c r="I1645" s="7"/>
      <c r="J1645" s="7"/>
      <c r="K1645" s="6" t="s">
        <v>107</v>
      </c>
      <c r="L1645" s="12">
        <v>45.255832099999999</v>
      </c>
      <c r="M1645" s="12">
        <v>2.0027341000000001</v>
      </c>
      <c r="N1645" s="11">
        <v>41186</v>
      </c>
      <c r="O1645" s="6" t="s">
        <v>12</v>
      </c>
      <c r="P1645" s="29">
        <v>6.4</v>
      </c>
      <c r="Q1645" s="12">
        <v>0.8</v>
      </c>
      <c r="R1645" s="15" t="s">
        <v>11</v>
      </c>
      <c r="S1645" s="48" t="s">
        <v>161</v>
      </c>
      <c r="T1645" s="53" t="s">
        <v>161</v>
      </c>
      <c r="U1645" s="12">
        <f t="shared" si="102"/>
        <v>6.4</v>
      </c>
      <c r="V1645" s="12">
        <f t="shared" si="103"/>
        <v>0.8</v>
      </c>
      <c r="W1645" s="12">
        <f t="shared" si="104"/>
        <v>9.9999999999999982</v>
      </c>
      <c r="X1645" s="12">
        <f t="shared" si="105"/>
        <v>1.5624999999999998</v>
      </c>
      <c r="AA1645" s="12"/>
      <c r="AD1645" s="12" t="s">
        <v>320</v>
      </c>
      <c r="AE1645" s="12" t="s">
        <v>463</v>
      </c>
      <c r="AF1645" s="12" t="s">
        <v>464</v>
      </c>
      <c r="AG1645" s="12" t="s">
        <v>373</v>
      </c>
      <c r="AH1645" s="12" t="s">
        <v>374</v>
      </c>
      <c r="AI1645" s="12" t="s">
        <v>375</v>
      </c>
      <c r="AJ1645" s="12" t="s">
        <v>376</v>
      </c>
      <c r="AK1645" s="12" t="s">
        <v>368</v>
      </c>
      <c r="AL1645" s="12">
        <v>17</v>
      </c>
      <c r="AM1645" s="12" t="s">
        <v>377</v>
      </c>
      <c r="AN1645" s="12" t="s">
        <v>378</v>
      </c>
    </row>
    <row r="1646" spans="1:40" ht="15" customHeight="1" x14ac:dyDescent="0.25">
      <c r="A1646" s="6" t="s">
        <v>205</v>
      </c>
      <c r="B1646" s="30" t="s">
        <v>577</v>
      </c>
      <c r="C1646" s="30" t="s">
        <v>576</v>
      </c>
      <c r="D1646" s="30"/>
      <c r="E1646" s="12" t="s">
        <v>51</v>
      </c>
      <c r="F1646" s="10" t="s">
        <v>109</v>
      </c>
      <c r="G1646" s="17" t="s">
        <v>320</v>
      </c>
      <c r="H1646" s="10" t="s">
        <v>106</v>
      </c>
      <c r="I1646" s="7"/>
      <c r="J1646" s="7"/>
      <c r="K1646" s="6" t="s">
        <v>107</v>
      </c>
      <c r="L1646" s="12">
        <v>45.255832099999999</v>
      </c>
      <c r="M1646" s="12">
        <v>2.0027341000000001</v>
      </c>
      <c r="N1646" s="11">
        <v>41186</v>
      </c>
      <c r="O1646" s="6" t="s">
        <v>21</v>
      </c>
      <c r="P1646" s="29">
        <v>93</v>
      </c>
      <c r="Q1646" s="12">
        <v>10</v>
      </c>
      <c r="R1646" s="15" t="s">
        <v>11</v>
      </c>
      <c r="S1646" s="48" t="s">
        <v>161</v>
      </c>
      <c r="T1646" s="53" t="s">
        <v>161</v>
      </c>
      <c r="U1646" s="12">
        <f t="shared" si="102"/>
        <v>93</v>
      </c>
      <c r="V1646" s="12">
        <f t="shared" si="103"/>
        <v>10</v>
      </c>
      <c r="W1646" s="12">
        <f t="shared" si="104"/>
        <v>0.93</v>
      </c>
      <c r="X1646" s="12">
        <f t="shared" si="105"/>
        <v>0.01</v>
      </c>
      <c r="AA1646" s="12"/>
      <c r="AD1646" s="12" t="s">
        <v>320</v>
      </c>
      <c r="AE1646" s="12" t="s">
        <v>463</v>
      </c>
      <c r="AF1646" s="12" t="s">
        <v>464</v>
      </c>
      <c r="AG1646" s="12" t="s">
        <v>373</v>
      </c>
      <c r="AH1646" s="12" t="s">
        <v>374</v>
      </c>
      <c r="AI1646" s="12" t="s">
        <v>375</v>
      </c>
      <c r="AJ1646" s="12" t="s">
        <v>376</v>
      </c>
      <c r="AK1646" s="12" t="s">
        <v>368</v>
      </c>
      <c r="AL1646" s="12">
        <v>17</v>
      </c>
      <c r="AM1646" s="12" t="s">
        <v>377</v>
      </c>
      <c r="AN1646" s="12" t="s">
        <v>378</v>
      </c>
    </row>
    <row r="1647" spans="1:40" ht="15" customHeight="1" x14ac:dyDescent="0.25">
      <c r="A1647" s="6" t="s">
        <v>205</v>
      </c>
      <c r="B1647" s="30" t="s">
        <v>577</v>
      </c>
      <c r="C1647" s="30" t="s">
        <v>576</v>
      </c>
      <c r="D1647" s="30"/>
      <c r="E1647" s="12" t="s">
        <v>51</v>
      </c>
      <c r="F1647" s="10" t="s">
        <v>109</v>
      </c>
      <c r="G1647" s="17" t="s">
        <v>320</v>
      </c>
      <c r="H1647" s="10" t="s">
        <v>106</v>
      </c>
      <c r="I1647" s="7"/>
      <c r="J1647" s="7"/>
      <c r="K1647" s="6" t="s">
        <v>107</v>
      </c>
      <c r="L1647" s="12">
        <v>45.255832099999999</v>
      </c>
      <c r="M1647" s="12">
        <v>2.0027341000000001</v>
      </c>
      <c r="N1647" s="11">
        <v>41186</v>
      </c>
      <c r="O1647" s="6" t="s">
        <v>14</v>
      </c>
      <c r="P1647" s="29">
        <v>136</v>
      </c>
      <c r="Q1647" s="12">
        <v>48</v>
      </c>
      <c r="R1647" s="15" t="s">
        <v>11</v>
      </c>
      <c r="S1647" s="48" t="s">
        <v>161</v>
      </c>
      <c r="T1647" s="53" t="s">
        <v>161</v>
      </c>
      <c r="U1647" s="12">
        <f t="shared" si="102"/>
        <v>136</v>
      </c>
      <c r="V1647" s="12">
        <f t="shared" si="103"/>
        <v>48</v>
      </c>
      <c r="W1647" s="12">
        <f t="shared" si="104"/>
        <v>5.9027777777777776E-2</v>
      </c>
      <c r="X1647" s="12">
        <f t="shared" si="105"/>
        <v>4.3402777777777775E-4</v>
      </c>
      <c r="AA1647" s="12"/>
      <c r="AD1647" s="12" t="s">
        <v>320</v>
      </c>
      <c r="AE1647" s="12" t="s">
        <v>463</v>
      </c>
      <c r="AF1647" s="12" t="s">
        <v>464</v>
      </c>
      <c r="AG1647" s="12" t="s">
        <v>373</v>
      </c>
      <c r="AH1647" s="12" t="s">
        <v>374</v>
      </c>
      <c r="AI1647" s="12" t="s">
        <v>375</v>
      </c>
      <c r="AJ1647" s="12" t="s">
        <v>376</v>
      </c>
      <c r="AK1647" s="12" t="s">
        <v>368</v>
      </c>
      <c r="AL1647" s="12">
        <v>17</v>
      </c>
      <c r="AM1647" s="12" t="s">
        <v>377</v>
      </c>
      <c r="AN1647" s="12" t="s">
        <v>378</v>
      </c>
    </row>
    <row r="1648" spans="1:40" ht="15" customHeight="1" x14ac:dyDescent="0.25">
      <c r="A1648" s="6" t="s">
        <v>205</v>
      </c>
      <c r="B1648" s="30" t="s">
        <v>577</v>
      </c>
      <c r="C1648" s="30" t="s">
        <v>576</v>
      </c>
      <c r="D1648" s="30"/>
      <c r="E1648" s="12" t="s">
        <v>51</v>
      </c>
      <c r="F1648" s="10" t="s">
        <v>109</v>
      </c>
      <c r="G1648" s="17" t="s">
        <v>320</v>
      </c>
      <c r="H1648" s="10" t="s">
        <v>106</v>
      </c>
      <c r="I1648" s="7"/>
      <c r="J1648" s="7"/>
      <c r="K1648" s="6" t="s">
        <v>107</v>
      </c>
      <c r="L1648" s="12">
        <v>45.255832099999999</v>
      </c>
      <c r="M1648" s="12">
        <v>2.0027341000000001</v>
      </c>
      <c r="N1648" s="11">
        <v>41186</v>
      </c>
      <c r="O1648" s="6" t="s">
        <v>16</v>
      </c>
      <c r="P1648" s="29">
        <v>163</v>
      </c>
      <c r="Q1648" s="12">
        <v>16</v>
      </c>
      <c r="R1648" s="15" t="s">
        <v>11</v>
      </c>
      <c r="S1648" s="48" t="s">
        <v>161</v>
      </c>
      <c r="T1648" s="53" t="s">
        <v>606</v>
      </c>
      <c r="U1648" s="12">
        <f t="shared" si="102"/>
        <v>163</v>
      </c>
      <c r="V1648" s="12">
        <f t="shared" si="103"/>
        <v>16</v>
      </c>
      <c r="W1648" s="12">
        <f t="shared" si="104"/>
        <v>0.63671875</v>
      </c>
      <c r="X1648" s="12">
        <f t="shared" si="105"/>
        <v>3.90625E-3</v>
      </c>
      <c r="AA1648" s="12"/>
      <c r="AD1648" s="12" t="s">
        <v>320</v>
      </c>
      <c r="AE1648" s="12" t="s">
        <v>463</v>
      </c>
      <c r="AF1648" s="12" t="s">
        <v>464</v>
      </c>
      <c r="AG1648" s="12" t="s">
        <v>373</v>
      </c>
      <c r="AH1648" s="12" t="s">
        <v>374</v>
      </c>
      <c r="AI1648" s="12" t="s">
        <v>375</v>
      </c>
      <c r="AJ1648" s="12" t="s">
        <v>376</v>
      </c>
      <c r="AK1648" s="12" t="s">
        <v>368</v>
      </c>
      <c r="AL1648" s="12">
        <v>17</v>
      </c>
      <c r="AM1648" s="12" t="s">
        <v>377</v>
      </c>
      <c r="AN1648" s="12" t="s">
        <v>378</v>
      </c>
    </row>
    <row r="1649" spans="1:40" ht="15" customHeight="1" x14ac:dyDescent="0.25">
      <c r="A1649" s="6" t="s">
        <v>205</v>
      </c>
      <c r="B1649" s="30" t="s">
        <v>577</v>
      </c>
      <c r="C1649" s="30" t="s">
        <v>576</v>
      </c>
      <c r="D1649" s="30"/>
      <c r="E1649" s="12" t="s">
        <v>51</v>
      </c>
      <c r="F1649" s="10" t="s">
        <v>109</v>
      </c>
      <c r="G1649" s="17" t="s">
        <v>320</v>
      </c>
      <c r="H1649" s="10" t="s">
        <v>106</v>
      </c>
      <c r="I1649" s="7"/>
      <c r="J1649" s="7"/>
      <c r="K1649" s="6" t="s">
        <v>107</v>
      </c>
      <c r="L1649" s="12">
        <v>45.255832099999999</v>
      </c>
      <c r="M1649" s="12">
        <v>2.0027341000000001</v>
      </c>
      <c r="N1649" s="11">
        <v>41186</v>
      </c>
      <c r="O1649" s="6" t="s">
        <v>15</v>
      </c>
      <c r="P1649" s="29">
        <v>174</v>
      </c>
      <c r="Q1649" s="12">
        <v>18</v>
      </c>
      <c r="R1649" s="15" t="s">
        <v>11</v>
      </c>
      <c r="S1649" s="48" t="s">
        <v>161</v>
      </c>
      <c r="T1649" s="53" t="s">
        <v>161</v>
      </c>
      <c r="U1649" s="12">
        <f t="shared" si="102"/>
        <v>174</v>
      </c>
      <c r="V1649" s="12">
        <f t="shared" si="103"/>
        <v>18</v>
      </c>
      <c r="W1649" s="12">
        <f t="shared" si="104"/>
        <v>0.53703703703703709</v>
      </c>
      <c r="X1649" s="12">
        <f t="shared" si="105"/>
        <v>3.0864197530864196E-3</v>
      </c>
      <c r="AA1649" s="12"/>
      <c r="AD1649" s="12" t="s">
        <v>320</v>
      </c>
      <c r="AE1649" s="12" t="s">
        <v>463</v>
      </c>
      <c r="AF1649" s="12" t="s">
        <v>464</v>
      </c>
      <c r="AG1649" s="12" t="s">
        <v>373</v>
      </c>
      <c r="AH1649" s="12" t="s">
        <v>374</v>
      </c>
      <c r="AI1649" s="12" t="s">
        <v>375</v>
      </c>
      <c r="AJ1649" s="12" t="s">
        <v>376</v>
      </c>
      <c r="AK1649" s="12" t="s">
        <v>368</v>
      </c>
      <c r="AL1649" s="12">
        <v>17</v>
      </c>
      <c r="AM1649" s="12" t="s">
        <v>377</v>
      </c>
      <c r="AN1649" s="12" t="s">
        <v>378</v>
      </c>
    </row>
    <row r="1650" spans="1:40" ht="15" customHeight="1" x14ac:dyDescent="0.25">
      <c r="A1650" s="6" t="s">
        <v>205</v>
      </c>
      <c r="B1650" s="30" t="s">
        <v>577</v>
      </c>
      <c r="C1650" s="30" t="s">
        <v>576</v>
      </c>
      <c r="D1650" s="30"/>
      <c r="E1650" s="12" t="s">
        <v>51</v>
      </c>
      <c r="F1650" s="10" t="s">
        <v>109</v>
      </c>
      <c r="G1650" s="17" t="s">
        <v>320</v>
      </c>
      <c r="H1650" s="10" t="s">
        <v>106</v>
      </c>
      <c r="I1650" s="7"/>
      <c r="J1650" s="7"/>
      <c r="K1650" s="6" t="s">
        <v>107</v>
      </c>
      <c r="L1650" s="12">
        <v>45.255832099999999</v>
      </c>
      <c r="M1650" s="12">
        <v>2.0027341000000001</v>
      </c>
      <c r="N1650" s="11">
        <v>41186</v>
      </c>
      <c r="O1650" s="6" t="s">
        <v>13</v>
      </c>
      <c r="P1650" s="29">
        <v>190</v>
      </c>
      <c r="Q1650" s="12">
        <v>80</v>
      </c>
      <c r="R1650" s="15" t="s">
        <v>11</v>
      </c>
      <c r="S1650" s="48" t="s">
        <v>161</v>
      </c>
      <c r="T1650" s="53" t="s">
        <v>605</v>
      </c>
      <c r="U1650" s="12">
        <f t="shared" si="102"/>
        <v>190</v>
      </c>
      <c r="V1650" s="12">
        <f t="shared" si="103"/>
        <v>80</v>
      </c>
      <c r="W1650" s="12">
        <f t="shared" si="104"/>
        <v>2.9687499999999999E-2</v>
      </c>
      <c r="X1650" s="12">
        <f t="shared" si="105"/>
        <v>1.5625E-4</v>
      </c>
      <c r="AA1650" s="12"/>
      <c r="AD1650" s="12" t="s">
        <v>320</v>
      </c>
      <c r="AE1650" s="12" t="s">
        <v>463</v>
      </c>
      <c r="AF1650" s="12" t="s">
        <v>464</v>
      </c>
      <c r="AG1650" s="12" t="s">
        <v>373</v>
      </c>
      <c r="AH1650" s="12" t="s">
        <v>374</v>
      </c>
      <c r="AI1650" s="12" t="s">
        <v>375</v>
      </c>
      <c r="AJ1650" s="12" t="s">
        <v>376</v>
      </c>
      <c r="AK1650" s="12" t="s">
        <v>368</v>
      </c>
      <c r="AL1650" s="12">
        <v>17</v>
      </c>
      <c r="AM1650" s="12" t="s">
        <v>377</v>
      </c>
      <c r="AN1650" s="12" t="s">
        <v>378</v>
      </c>
    </row>
    <row r="1651" spans="1:40" ht="15" customHeight="1" x14ac:dyDescent="0.25">
      <c r="A1651" s="6" t="s">
        <v>205</v>
      </c>
      <c r="B1651" s="30" t="s">
        <v>577</v>
      </c>
      <c r="C1651" s="30" t="s">
        <v>576</v>
      </c>
      <c r="D1651" s="30"/>
      <c r="E1651" s="12" t="s">
        <v>51</v>
      </c>
      <c r="F1651" s="10" t="s">
        <v>109</v>
      </c>
      <c r="G1651" s="17" t="s">
        <v>320</v>
      </c>
      <c r="H1651" s="10" t="s">
        <v>106</v>
      </c>
      <c r="I1651" s="7"/>
      <c r="J1651" s="7"/>
      <c r="K1651" s="6" t="s">
        <v>107</v>
      </c>
      <c r="L1651" s="12">
        <v>45.255832099999999</v>
      </c>
      <c r="M1651" s="12">
        <v>2.0027341000000001</v>
      </c>
      <c r="N1651" s="11">
        <v>41186</v>
      </c>
      <c r="O1651" s="6" t="s">
        <v>17</v>
      </c>
      <c r="P1651" s="29">
        <v>207</v>
      </c>
      <c r="Q1651" s="12">
        <v>19</v>
      </c>
      <c r="R1651" s="15" t="s">
        <v>11</v>
      </c>
      <c r="S1651" s="48" t="s">
        <v>161</v>
      </c>
      <c r="T1651" s="53" t="s">
        <v>161</v>
      </c>
      <c r="U1651" s="12">
        <f t="shared" si="102"/>
        <v>207</v>
      </c>
      <c r="V1651" s="12">
        <f t="shared" si="103"/>
        <v>19</v>
      </c>
      <c r="W1651" s="12">
        <f t="shared" si="104"/>
        <v>0.57340720221606645</v>
      </c>
      <c r="X1651" s="12">
        <f t="shared" si="105"/>
        <v>2.7700831024930748E-3</v>
      </c>
      <c r="AA1651" s="12"/>
      <c r="AD1651" s="12" t="s">
        <v>320</v>
      </c>
      <c r="AE1651" s="12" t="s">
        <v>463</v>
      </c>
      <c r="AF1651" s="12" t="s">
        <v>464</v>
      </c>
      <c r="AG1651" s="12" t="s">
        <v>373</v>
      </c>
      <c r="AH1651" s="12" t="s">
        <v>374</v>
      </c>
      <c r="AI1651" s="12" t="s">
        <v>375</v>
      </c>
      <c r="AJ1651" s="12" t="s">
        <v>376</v>
      </c>
      <c r="AK1651" s="12" t="s">
        <v>368</v>
      </c>
      <c r="AL1651" s="12">
        <v>17</v>
      </c>
      <c r="AM1651" s="12" t="s">
        <v>377</v>
      </c>
      <c r="AN1651" s="12" t="s">
        <v>378</v>
      </c>
    </row>
    <row r="1652" spans="1:40" ht="15" customHeight="1" x14ac:dyDescent="0.25">
      <c r="A1652" s="6" t="s">
        <v>205</v>
      </c>
      <c r="B1652" s="30" t="s">
        <v>577</v>
      </c>
      <c r="C1652" s="30" t="s">
        <v>576</v>
      </c>
      <c r="D1652" s="30"/>
      <c r="E1652" s="12" t="s">
        <v>51</v>
      </c>
      <c r="F1652" s="10" t="s">
        <v>109</v>
      </c>
      <c r="G1652" s="17" t="s">
        <v>320</v>
      </c>
      <c r="H1652" s="10" t="s">
        <v>106</v>
      </c>
      <c r="I1652" s="7"/>
      <c r="J1652" s="7"/>
      <c r="K1652" s="6" t="s">
        <v>107</v>
      </c>
      <c r="L1652" s="12">
        <v>45.255832099999999</v>
      </c>
      <c r="M1652" s="12">
        <v>2.0027341000000001</v>
      </c>
      <c r="N1652" s="11">
        <v>41186</v>
      </c>
      <c r="O1652" s="6" t="s">
        <v>20</v>
      </c>
      <c r="P1652" s="29">
        <v>263</v>
      </c>
      <c r="Q1652" s="12">
        <v>27</v>
      </c>
      <c r="R1652" s="15" t="s">
        <v>11</v>
      </c>
      <c r="S1652" s="48" t="s">
        <v>161</v>
      </c>
      <c r="T1652" s="53" t="s">
        <v>161</v>
      </c>
      <c r="U1652" s="12">
        <f t="shared" si="102"/>
        <v>263</v>
      </c>
      <c r="V1652" s="12">
        <f t="shared" si="103"/>
        <v>27</v>
      </c>
      <c r="W1652" s="12">
        <f t="shared" si="104"/>
        <v>0.3607681755829904</v>
      </c>
      <c r="X1652" s="12">
        <f t="shared" si="105"/>
        <v>1.3717421124828531E-3</v>
      </c>
      <c r="AA1652" s="12"/>
      <c r="AD1652" s="12" t="s">
        <v>320</v>
      </c>
      <c r="AE1652" s="12" t="s">
        <v>463</v>
      </c>
      <c r="AF1652" s="12" t="s">
        <v>464</v>
      </c>
      <c r="AG1652" s="12" t="s">
        <v>373</v>
      </c>
      <c r="AH1652" s="12" t="s">
        <v>374</v>
      </c>
      <c r="AI1652" s="12" t="s">
        <v>375</v>
      </c>
      <c r="AJ1652" s="12" t="s">
        <v>376</v>
      </c>
      <c r="AK1652" s="12" t="s">
        <v>368</v>
      </c>
      <c r="AL1652" s="12">
        <v>17</v>
      </c>
      <c r="AM1652" s="12" t="s">
        <v>377</v>
      </c>
      <c r="AN1652" s="12" t="s">
        <v>378</v>
      </c>
    </row>
    <row r="1653" spans="1:40" ht="15" customHeight="1" x14ac:dyDescent="0.25">
      <c r="A1653" s="6" t="s">
        <v>205</v>
      </c>
      <c r="B1653" s="30" t="s">
        <v>577</v>
      </c>
      <c r="C1653" s="30" t="s">
        <v>576</v>
      </c>
      <c r="D1653" s="30"/>
      <c r="E1653" s="12" t="s">
        <v>51</v>
      </c>
      <c r="F1653" s="10" t="s">
        <v>109</v>
      </c>
      <c r="G1653" s="17" t="s">
        <v>320</v>
      </c>
      <c r="H1653" s="10" t="s">
        <v>106</v>
      </c>
      <c r="I1653" s="7"/>
      <c r="J1653" s="7"/>
      <c r="K1653" s="6" t="s">
        <v>107</v>
      </c>
      <c r="L1653" s="12">
        <v>45.255832099999999</v>
      </c>
      <c r="M1653" s="12">
        <v>2.0027341000000001</v>
      </c>
      <c r="N1653" s="11">
        <v>41186</v>
      </c>
      <c r="O1653" s="6" t="s">
        <v>19</v>
      </c>
      <c r="P1653" s="29">
        <v>271</v>
      </c>
      <c r="Q1653" s="12">
        <v>27</v>
      </c>
      <c r="R1653" s="15" t="s">
        <v>11</v>
      </c>
      <c r="S1653" s="48" t="s">
        <v>161</v>
      </c>
      <c r="T1653" s="53" t="s">
        <v>161</v>
      </c>
      <c r="U1653" s="12">
        <f t="shared" si="102"/>
        <v>271</v>
      </c>
      <c r="V1653" s="12">
        <f t="shared" si="103"/>
        <v>27</v>
      </c>
      <c r="W1653" s="12">
        <f t="shared" si="104"/>
        <v>0.37174211248285322</v>
      </c>
      <c r="X1653" s="12">
        <f t="shared" si="105"/>
        <v>1.3717421124828531E-3</v>
      </c>
      <c r="AA1653" s="12"/>
      <c r="AD1653" s="12" t="s">
        <v>320</v>
      </c>
      <c r="AE1653" s="12" t="s">
        <v>463</v>
      </c>
      <c r="AF1653" s="12" t="s">
        <v>464</v>
      </c>
      <c r="AG1653" s="12" t="s">
        <v>373</v>
      </c>
      <c r="AH1653" s="12" t="s">
        <v>374</v>
      </c>
      <c r="AI1653" s="12" t="s">
        <v>375</v>
      </c>
      <c r="AJ1653" s="12" t="s">
        <v>376</v>
      </c>
      <c r="AK1653" s="12" t="s">
        <v>368</v>
      </c>
      <c r="AL1653" s="12">
        <v>17</v>
      </c>
      <c r="AM1653" s="12" t="s">
        <v>377</v>
      </c>
      <c r="AN1653" s="12" t="s">
        <v>378</v>
      </c>
    </row>
    <row r="1654" spans="1:40" ht="15" customHeight="1" x14ac:dyDescent="0.25">
      <c r="A1654" s="6" t="s">
        <v>205</v>
      </c>
      <c r="B1654" s="30" t="s">
        <v>577</v>
      </c>
      <c r="C1654" s="30" t="s">
        <v>576</v>
      </c>
      <c r="D1654" s="30"/>
      <c r="E1654" s="12" t="s">
        <v>51</v>
      </c>
      <c r="F1654" s="10" t="s">
        <v>109</v>
      </c>
      <c r="G1654" s="17" t="s">
        <v>320</v>
      </c>
      <c r="H1654" s="10" t="s">
        <v>106</v>
      </c>
      <c r="I1654" s="7"/>
      <c r="J1654" s="7"/>
      <c r="K1654" s="6" t="s">
        <v>107</v>
      </c>
      <c r="L1654" s="12">
        <v>45.255832099999999</v>
      </c>
      <c r="M1654" s="12">
        <v>2.0027341000000001</v>
      </c>
      <c r="N1654" s="11">
        <v>41186</v>
      </c>
      <c r="O1654" s="6" t="s">
        <v>18</v>
      </c>
      <c r="P1654" s="29">
        <v>274</v>
      </c>
      <c r="Q1654" s="12">
        <v>27</v>
      </c>
      <c r="R1654" s="15" t="s">
        <v>11</v>
      </c>
      <c r="S1654" s="48" t="s">
        <v>161</v>
      </c>
      <c r="T1654" s="53" t="s">
        <v>161</v>
      </c>
      <c r="U1654" s="12">
        <f t="shared" si="102"/>
        <v>274</v>
      </c>
      <c r="V1654" s="12">
        <f t="shared" si="103"/>
        <v>27</v>
      </c>
      <c r="W1654" s="12">
        <f t="shared" si="104"/>
        <v>0.37585733882030176</v>
      </c>
      <c r="X1654" s="12">
        <f t="shared" si="105"/>
        <v>1.3717421124828531E-3</v>
      </c>
      <c r="AA1654" s="12"/>
      <c r="AD1654" s="12" t="s">
        <v>320</v>
      </c>
      <c r="AE1654" s="12" t="s">
        <v>463</v>
      </c>
      <c r="AF1654" s="12" t="s">
        <v>464</v>
      </c>
      <c r="AG1654" s="12" t="s">
        <v>373</v>
      </c>
      <c r="AH1654" s="12" t="s">
        <v>374</v>
      </c>
      <c r="AI1654" s="12" t="s">
        <v>375</v>
      </c>
      <c r="AJ1654" s="12" t="s">
        <v>376</v>
      </c>
      <c r="AK1654" s="12" t="s">
        <v>368</v>
      </c>
      <c r="AL1654" s="12">
        <v>17</v>
      </c>
      <c r="AM1654" s="12" t="s">
        <v>377</v>
      </c>
      <c r="AN1654" s="12" t="s">
        <v>378</v>
      </c>
    </row>
    <row r="1655" spans="1:40" ht="15" customHeight="1" x14ac:dyDescent="0.25">
      <c r="A1655" s="6" t="s">
        <v>205</v>
      </c>
      <c r="B1655" s="30" t="s">
        <v>577</v>
      </c>
      <c r="C1655" s="30" t="s">
        <v>576</v>
      </c>
      <c r="D1655" s="30"/>
      <c r="E1655" s="12" t="s">
        <v>51</v>
      </c>
      <c r="F1655" s="10" t="s">
        <v>109</v>
      </c>
      <c r="G1655" s="17" t="s">
        <v>320</v>
      </c>
      <c r="H1655" s="10" t="s">
        <v>106</v>
      </c>
      <c r="I1655" s="7"/>
      <c r="J1655" s="7"/>
      <c r="K1655" s="6" t="s">
        <v>107</v>
      </c>
      <c r="L1655" s="12">
        <v>45.255832099999999</v>
      </c>
      <c r="M1655" s="12">
        <v>2.0027341000000001</v>
      </c>
      <c r="N1655" s="11">
        <v>41186</v>
      </c>
      <c r="O1655" s="6" t="s">
        <v>10</v>
      </c>
      <c r="P1655" s="29">
        <v>1330</v>
      </c>
      <c r="Q1655" s="12">
        <v>380</v>
      </c>
      <c r="R1655" s="15" t="s">
        <v>11</v>
      </c>
      <c r="S1655" s="48" t="s">
        <v>161</v>
      </c>
      <c r="T1655" s="53" t="s">
        <v>161</v>
      </c>
      <c r="U1655" s="12">
        <f t="shared" si="102"/>
        <v>1330</v>
      </c>
      <c r="V1655" s="12">
        <f t="shared" si="103"/>
        <v>380</v>
      </c>
      <c r="W1655" s="12">
        <f t="shared" si="104"/>
        <v>9.2105263157894728E-3</v>
      </c>
      <c r="X1655" s="12">
        <f t="shared" si="105"/>
        <v>6.9252077562326867E-6</v>
      </c>
      <c r="AA1655" s="12"/>
      <c r="AD1655" s="12" t="s">
        <v>320</v>
      </c>
      <c r="AE1655" s="12" t="s">
        <v>463</v>
      </c>
      <c r="AF1655" s="12" t="s">
        <v>464</v>
      </c>
      <c r="AG1655" s="12" t="s">
        <v>373</v>
      </c>
      <c r="AH1655" s="12" t="s">
        <v>374</v>
      </c>
      <c r="AI1655" s="12" t="s">
        <v>375</v>
      </c>
      <c r="AJ1655" s="12" t="s">
        <v>376</v>
      </c>
      <c r="AK1655" s="12" t="s">
        <v>368</v>
      </c>
      <c r="AL1655" s="12">
        <v>17</v>
      </c>
      <c r="AM1655" s="12" t="s">
        <v>377</v>
      </c>
      <c r="AN1655" s="12" t="s">
        <v>378</v>
      </c>
    </row>
    <row r="1656" spans="1:40" ht="15" customHeight="1" x14ac:dyDescent="0.25">
      <c r="A1656" s="6" t="s">
        <v>206</v>
      </c>
      <c r="B1656" s="30" t="s">
        <v>577</v>
      </c>
      <c r="C1656" s="30" t="s">
        <v>576</v>
      </c>
      <c r="D1656" s="30"/>
      <c r="E1656" s="12" t="s">
        <v>51</v>
      </c>
      <c r="F1656" s="9" t="s">
        <v>92</v>
      </c>
      <c r="G1656" s="17" t="s">
        <v>321</v>
      </c>
      <c r="H1656" s="9" t="s">
        <v>8</v>
      </c>
      <c r="I1656" s="7"/>
      <c r="J1656" s="7"/>
      <c r="K1656" s="7" t="s">
        <v>93</v>
      </c>
      <c r="L1656" s="12">
        <v>45.160767999999997</v>
      </c>
      <c r="M1656" s="12">
        <v>2.143443</v>
      </c>
      <c r="N1656" s="11">
        <v>41186</v>
      </c>
      <c r="O1656" s="7" t="s">
        <v>12</v>
      </c>
      <c r="P1656" s="29">
        <v>5.7</v>
      </c>
      <c r="Q1656" s="15">
        <v>0.7</v>
      </c>
      <c r="R1656" s="15" t="s">
        <v>11</v>
      </c>
      <c r="S1656" s="48" t="s">
        <v>161</v>
      </c>
      <c r="T1656" s="53" t="s">
        <v>161</v>
      </c>
      <c r="U1656" s="12">
        <f t="shared" si="102"/>
        <v>5.7</v>
      </c>
      <c r="V1656" s="12">
        <f t="shared" si="103"/>
        <v>0.7</v>
      </c>
      <c r="W1656" s="12">
        <f t="shared" si="104"/>
        <v>11.632653061224492</v>
      </c>
      <c r="X1656" s="12">
        <f t="shared" si="105"/>
        <v>2.0408163265306127</v>
      </c>
      <c r="AA1656" s="12"/>
      <c r="AD1656" s="12" t="s">
        <v>321</v>
      </c>
      <c r="AE1656" s="12" t="s">
        <v>428</v>
      </c>
      <c r="AF1656" s="12" t="s">
        <v>429</v>
      </c>
      <c r="AG1656" s="12" t="s">
        <v>373</v>
      </c>
      <c r="AH1656" s="12" t="s">
        <v>374</v>
      </c>
      <c r="AI1656" s="12" t="s">
        <v>375</v>
      </c>
      <c r="AJ1656" s="12" t="s">
        <v>376</v>
      </c>
      <c r="AK1656" s="12" t="s">
        <v>368</v>
      </c>
      <c r="AL1656" s="12">
        <v>17</v>
      </c>
      <c r="AM1656" s="12" t="s">
        <v>377</v>
      </c>
      <c r="AN1656" s="12" t="s">
        <v>378</v>
      </c>
    </row>
    <row r="1657" spans="1:40" ht="15" customHeight="1" x14ac:dyDescent="0.25">
      <c r="A1657" s="6" t="s">
        <v>206</v>
      </c>
      <c r="B1657" s="30" t="s">
        <v>577</v>
      </c>
      <c r="C1657" s="30" t="s">
        <v>576</v>
      </c>
      <c r="D1657" s="30"/>
      <c r="E1657" s="12" t="s">
        <v>51</v>
      </c>
      <c r="F1657" s="10" t="s">
        <v>92</v>
      </c>
      <c r="G1657" s="17" t="s">
        <v>321</v>
      </c>
      <c r="H1657" s="9" t="s">
        <v>8</v>
      </c>
      <c r="I1657" s="7"/>
      <c r="J1657" s="7"/>
      <c r="K1657" s="6" t="s">
        <v>93</v>
      </c>
      <c r="L1657" s="12">
        <v>45.160767999999997</v>
      </c>
      <c r="M1657" s="12">
        <v>2.143443</v>
      </c>
      <c r="N1657" s="11">
        <v>41186</v>
      </c>
      <c r="O1657" s="6" t="s">
        <v>22</v>
      </c>
      <c r="P1657" s="29">
        <v>9.9</v>
      </c>
      <c r="Q1657" s="12">
        <v>4.7</v>
      </c>
      <c r="R1657" s="15" t="s">
        <v>11</v>
      </c>
      <c r="S1657" s="48" t="s">
        <v>161</v>
      </c>
      <c r="T1657" s="53" t="s">
        <v>161</v>
      </c>
      <c r="U1657" s="12">
        <f t="shared" si="102"/>
        <v>9.9</v>
      </c>
      <c r="V1657" s="12">
        <f t="shared" si="103"/>
        <v>4.7</v>
      </c>
      <c r="W1657" s="12">
        <f t="shared" si="104"/>
        <v>0.44816659121774555</v>
      </c>
      <c r="X1657" s="12">
        <f t="shared" si="105"/>
        <v>4.526935264825712E-2</v>
      </c>
      <c r="AA1657" s="12"/>
      <c r="AD1657" s="12" t="s">
        <v>321</v>
      </c>
      <c r="AE1657" s="12" t="s">
        <v>428</v>
      </c>
      <c r="AF1657" s="12" t="s">
        <v>429</v>
      </c>
      <c r="AG1657" s="12" t="s">
        <v>373</v>
      </c>
      <c r="AH1657" s="12" t="s">
        <v>374</v>
      </c>
      <c r="AI1657" s="12" t="s">
        <v>375</v>
      </c>
      <c r="AJ1657" s="12" t="s">
        <v>376</v>
      </c>
      <c r="AK1657" s="12" t="s">
        <v>368</v>
      </c>
      <c r="AL1657" s="12">
        <v>17</v>
      </c>
      <c r="AM1657" s="12" t="s">
        <v>377</v>
      </c>
      <c r="AN1657" s="12" t="s">
        <v>378</v>
      </c>
    </row>
    <row r="1658" spans="1:40" ht="15" customHeight="1" x14ac:dyDescent="0.25">
      <c r="A1658" s="6" t="s">
        <v>206</v>
      </c>
      <c r="B1658" s="30" t="s">
        <v>577</v>
      </c>
      <c r="C1658" s="30" t="s">
        <v>576</v>
      </c>
      <c r="D1658" s="30"/>
      <c r="E1658" s="12" t="s">
        <v>51</v>
      </c>
      <c r="F1658" s="10" t="s">
        <v>92</v>
      </c>
      <c r="G1658" s="17" t="s">
        <v>321</v>
      </c>
      <c r="H1658" s="9" t="s">
        <v>8</v>
      </c>
      <c r="I1658" s="7"/>
      <c r="J1658" s="7"/>
      <c r="K1658" s="6" t="s">
        <v>93</v>
      </c>
      <c r="L1658" s="12">
        <v>45.160767999999997</v>
      </c>
      <c r="M1658" s="12">
        <v>2.143443</v>
      </c>
      <c r="N1658" s="11">
        <v>41186</v>
      </c>
      <c r="O1658" s="6" t="s">
        <v>21</v>
      </c>
      <c r="P1658" s="29">
        <v>19.3</v>
      </c>
      <c r="Q1658" s="12">
        <v>3.9</v>
      </c>
      <c r="R1658" s="15" t="s">
        <v>11</v>
      </c>
      <c r="S1658" s="48" t="s">
        <v>161</v>
      </c>
      <c r="T1658" s="53" t="s">
        <v>161</v>
      </c>
      <c r="U1658" s="12">
        <f t="shared" si="102"/>
        <v>19.3</v>
      </c>
      <c r="V1658" s="12">
        <f t="shared" si="103"/>
        <v>3.9</v>
      </c>
      <c r="W1658" s="12">
        <f t="shared" si="104"/>
        <v>1.2689020381328076</v>
      </c>
      <c r="X1658" s="12">
        <f t="shared" si="105"/>
        <v>6.5746219592373437E-2</v>
      </c>
      <c r="AA1658" s="12"/>
      <c r="AD1658" s="12" t="s">
        <v>321</v>
      </c>
      <c r="AE1658" s="12" t="s">
        <v>428</v>
      </c>
      <c r="AF1658" s="12" t="s">
        <v>429</v>
      </c>
      <c r="AG1658" s="12" t="s">
        <v>373</v>
      </c>
      <c r="AH1658" s="12" t="s">
        <v>374</v>
      </c>
      <c r="AI1658" s="12" t="s">
        <v>375</v>
      </c>
      <c r="AJ1658" s="12" t="s">
        <v>376</v>
      </c>
      <c r="AK1658" s="12" t="s">
        <v>368</v>
      </c>
      <c r="AL1658" s="12">
        <v>17</v>
      </c>
      <c r="AM1658" s="12" t="s">
        <v>377</v>
      </c>
      <c r="AN1658" s="12" t="s">
        <v>378</v>
      </c>
    </row>
    <row r="1659" spans="1:40" ht="15" customHeight="1" x14ac:dyDescent="0.25">
      <c r="A1659" s="6" t="s">
        <v>206</v>
      </c>
      <c r="B1659" s="30" t="s">
        <v>577</v>
      </c>
      <c r="C1659" s="30" t="s">
        <v>576</v>
      </c>
      <c r="D1659" s="30"/>
      <c r="E1659" s="12" t="s">
        <v>51</v>
      </c>
      <c r="F1659" s="10" t="s">
        <v>92</v>
      </c>
      <c r="G1659" s="17" t="s">
        <v>321</v>
      </c>
      <c r="H1659" s="9" t="s">
        <v>8</v>
      </c>
      <c r="I1659" s="7"/>
      <c r="J1659" s="7"/>
      <c r="K1659" s="6" t="s">
        <v>93</v>
      </c>
      <c r="L1659" s="12">
        <v>45.160767999999997</v>
      </c>
      <c r="M1659" s="12">
        <v>2.143443</v>
      </c>
      <c r="N1659" s="11">
        <v>41186</v>
      </c>
      <c r="O1659" s="6" t="s">
        <v>18</v>
      </c>
      <c r="P1659" s="29">
        <v>48.5</v>
      </c>
      <c r="Q1659" s="12">
        <v>4.5999999999999996</v>
      </c>
      <c r="R1659" s="15" t="s">
        <v>11</v>
      </c>
      <c r="S1659" s="48" t="s">
        <v>161</v>
      </c>
      <c r="T1659" s="53" t="s">
        <v>161</v>
      </c>
      <c r="U1659" s="12">
        <f t="shared" si="102"/>
        <v>48.5</v>
      </c>
      <c r="V1659" s="12">
        <f t="shared" si="103"/>
        <v>4.5999999999999996</v>
      </c>
      <c r="W1659" s="12">
        <f t="shared" si="104"/>
        <v>2.292060491493384</v>
      </c>
      <c r="X1659" s="12">
        <f t="shared" si="105"/>
        <v>4.7258979206049156E-2</v>
      </c>
      <c r="AA1659" s="12"/>
      <c r="AD1659" s="12" t="s">
        <v>321</v>
      </c>
      <c r="AE1659" s="12" t="s">
        <v>428</v>
      </c>
      <c r="AF1659" s="12" t="s">
        <v>429</v>
      </c>
      <c r="AG1659" s="12" t="s">
        <v>373</v>
      </c>
      <c r="AH1659" s="12" t="s">
        <v>374</v>
      </c>
      <c r="AI1659" s="12" t="s">
        <v>375</v>
      </c>
      <c r="AJ1659" s="12" t="s">
        <v>376</v>
      </c>
      <c r="AK1659" s="12" t="s">
        <v>368</v>
      </c>
      <c r="AL1659" s="12">
        <v>17</v>
      </c>
      <c r="AM1659" s="12" t="s">
        <v>377</v>
      </c>
      <c r="AN1659" s="12" t="s">
        <v>378</v>
      </c>
    </row>
    <row r="1660" spans="1:40" ht="15" customHeight="1" x14ac:dyDescent="0.25">
      <c r="A1660" s="6" t="s">
        <v>206</v>
      </c>
      <c r="B1660" s="30" t="s">
        <v>577</v>
      </c>
      <c r="C1660" s="30" t="s">
        <v>576</v>
      </c>
      <c r="D1660" s="30"/>
      <c r="E1660" s="12" t="s">
        <v>51</v>
      </c>
      <c r="F1660" s="10" t="s">
        <v>92</v>
      </c>
      <c r="G1660" s="17" t="s">
        <v>321</v>
      </c>
      <c r="H1660" s="9" t="s">
        <v>8</v>
      </c>
      <c r="I1660" s="7"/>
      <c r="J1660" s="7"/>
      <c r="K1660" s="6" t="s">
        <v>93</v>
      </c>
      <c r="L1660" s="12">
        <v>45.160767999999997</v>
      </c>
      <c r="M1660" s="12">
        <v>2.143443</v>
      </c>
      <c r="N1660" s="11">
        <v>41186</v>
      </c>
      <c r="O1660" s="6" t="s">
        <v>20</v>
      </c>
      <c r="P1660" s="29">
        <v>49</v>
      </c>
      <c r="Q1660" s="12">
        <v>7</v>
      </c>
      <c r="R1660" s="15" t="s">
        <v>11</v>
      </c>
      <c r="S1660" s="48" t="s">
        <v>161</v>
      </c>
      <c r="T1660" s="53" t="s">
        <v>161</v>
      </c>
      <c r="U1660" s="12">
        <f t="shared" si="102"/>
        <v>49</v>
      </c>
      <c r="V1660" s="12">
        <f t="shared" si="103"/>
        <v>7</v>
      </c>
      <c r="W1660" s="12">
        <f t="shared" si="104"/>
        <v>1</v>
      </c>
      <c r="X1660" s="12">
        <f t="shared" si="105"/>
        <v>2.0408163265306121E-2</v>
      </c>
      <c r="AA1660" s="12"/>
      <c r="AD1660" s="12" t="s">
        <v>321</v>
      </c>
      <c r="AE1660" s="12" t="s">
        <v>428</v>
      </c>
      <c r="AF1660" s="12" t="s">
        <v>429</v>
      </c>
      <c r="AG1660" s="12" t="s">
        <v>373</v>
      </c>
      <c r="AH1660" s="12" t="s">
        <v>374</v>
      </c>
      <c r="AI1660" s="12" t="s">
        <v>375</v>
      </c>
      <c r="AJ1660" s="12" t="s">
        <v>376</v>
      </c>
      <c r="AK1660" s="12" t="s">
        <v>368</v>
      </c>
      <c r="AL1660" s="12">
        <v>17</v>
      </c>
      <c r="AM1660" s="12" t="s">
        <v>377</v>
      </c>
      <c r="AN1660" s="12" t="s">
        <v>378</v>
      </c>
    </row>
    <row r="1661" spans="1:40" ht="15" customHeight="1" x14ac:dyDescent="0.25">
      <c r="A1661" s="6" t="s">
        <v>206</v>
      </c>
      <c r="B1661" s="30" t="s">
        <v>577</v>
      </c>
      <c r="C1661" s="30" t="s">
        <v>576</v>
      </c>
      <c r="D1661" s="30"/>
      <c r="E1661" s="12" t="s">
        <v>51</v>
      </c>
      <c r="F1661" s="10" t="s">
        <v>92</v>
      </c>
      <c r="G1661" s="17" t="s">
        <v>321</v>
      </c>
      <c r="H1661" s="9" t="s">
        <v>8</v>
      </c>
      <c r="I1661" s="7"/>
      <c r="J1661" s="7"/>
      <c r="K1661" s="6" t="s">
        <v>93</v>
      </c>
      <c r="L1661" s="12">
        <v>45.160767999999997</v>
      </c>
      <c r="M1661" s="12">
        <v>2.143443</v>
      </c>
      <c r="N1661" s="11">
        <v>41186</v>
      </c>
      <c r="O1661" s="6" t="s">
        <v>19</v>
      </c>
      <c r="P1661" s="29">
        <v>50.1</v>
      </c>
      <c r="Q1661" s="12">
        <v>3.8</v>
      </c>
      <c r="R1661" s="15" t="s">
        <v>11</v>
      </c>
      <c r="S1661" s="48" t="s">
        <v>161</v>
      </c>
      <c r="T1661" s="53" t="s">
        <v>161</v>
      </c>
      <c r="U1661" s="12">
        <f t="shared" si="102"/>
        <v>50.1</v>
      </c>
      <c r="V1661" s="12">
        <f t="shared" si="103"/>
        <v>3.8</v>
      </c>
      <c r="W1661" s="12">
        <f t="shared" si="104"/>
        <v>3.4695290858725762</v>
      </c>
      <c r="X1661" s="12">
        <f t="shared" si="105"/>
        <v>6.9252077562326875E-2</v>
      </c>
      <c r="AA1661" s="12"/>
      <c r="AD1661" s="12" t="s">
        <v>321</v>
      </c>
      <c r="AE1661" s="12" t="s">
        <v>428</v>
      </c>
      <c r="AF1661" s="12" t="s">
        <v>429</v>
      </c>
      <c r="AG1661" s="12" t="s">
        <v>373</v>
      </c>
      <c r="AH1661" s="12" t="s">
        <v>374</v>
      </c>
      <c r="AI1661" s="12" t="s">
        <v>375</v>
      </c>
      <c r="AJ1661" s="12" t="s">
        <v>376</v>
      </c>
      <c r="AK1661" s="12" t="s">
        <v>368</v>
      </c>
      <c r="AL1661" s="12">
        <v>17</v>
      </c>
      <c r="AM1661" s="12" t="s">
        <v>377</v>
      </c>
      <c r="AN1661" s="12" t="s">
        <v>378</v>
      </c>
    </row>
    <row r="1662" spans="1:40" ht="15" customHeight="1" x14ac:dyDescent="0.25">
      <c r="A1662" s="6" t="s">
        <v>206</v>
      </c>
      <c r="B1662" s="30" t="s">
        <v>577</v>
      </c>
      <c r="C1662" s="30" t="s">
        <v>576</v>
      </c>
      <c r="D1662" s="30"/>
      <c r="E1662" s="12" t="s">
        <v>51</v>
      </c>
      <c r="F1662" s="10" t="s">
        <v>92</v>
      </c>
      <c r="G1662" s="17" t="s">
        <v>321</v>
      </c>
      <c r="H1662" s="9" t="s">
        <v>8</v>
      </c>
      <c r="I1662" s="7"/>
      <c r="J1662" s="7"/>
      <c r="K1662" s="6" t="s">
        <v>93</v>
      </c>
      <c r="L1662" s="12">
        <v>45.160767999999997</v>
      </c>
      <c r="M1662" s="12">
        <v>2.143443</v>
      </c>
      <c r="N1662" s="11">
        <v>41186</v>
      </c>
      <c r="O1662" s="6" t="s">
        <v>13</v>
      </c>
      <c r="P1662" s="29">
        <v>140</v>
      </c>
      <c r="Q1662" s="12">
        <v>60</v>
      </c>
      <c r="R1662" s="15" t="s">
        <v>11</v>
      </c>
      <c r="S1662" s="48" t="s">
        <v>161</v>
      </c>
      <c r="T1662" s="53" t="s">
        <v>605</v>
      </c>
      <c r="U1662" s="12">
        <f t="shared" si="102"/>
        <v>140</v>
      </c>
      <c r="V1662" s="12">
        <f t="shared" si="103"/>
        <v>60</v>
      </c>
      <c r="W1662" s="12">
        <f t="shared" si="104"/>
        <v>3.888888888888889E-2</v>
      </c>
      <c r="X1662" s="12">
        <f t="shared" si="105"/>
        <v>2.7777777777777778E-4</v>
      </c>
      <c r="AA1662" s="12"/>
      <c r="AD1662" s="12" t="s">
        <v>321</v>
      </c>
      <c r="AE1662" s="12" t="s">
        <v>428</v>
      </c>
      <c r="AF1662" s="12" t="s">
        <v>429</v>
      </c>
      <c r="AG1662" s="12" t="s">
        <v>373</v>
      </c>
      <c r="AH1662" s="12" t="s">
        <v>374</v>
      </c>
      <c r="AI1662" s="12" t="s">
        <v>375</v>
      </c>
      <c r="AJ1662" s="12" t="s">
        <v>376</v>
      </c>
      <c r="AK1662" s="12" t="s">
        <v>368</v>
      </c>
      <c r="AL1662" s="12">
        <v>17</v>
      </c>
      <c r="AM1662" s="12" t="s">
        <v>377</v>
      </c>
      <c r="AN1662" s="12" t="s">
        <v>378</v>
      </c>
    </row>
    <row r="1663" spans="1:40" ht="15" customHeight="1" x14ac:dyDescent="0.25">
      <c r="A1663" s="6" t="s">
        <v>206</v>
      </c>
      <c r="B1663" s="30" t="s">
        <v>577</v>
      </c>
      <c r="C1663" s="30" t="s">
        <v>576</v>
      </c>
      <c r="D1663" s="30"/>
      <c r="E1663" s="12" t="s">
        <v>51</v>
      </c>
      <c r="F1663" s="10" t="s">
        <v>92</v>
      </c>
      <c r="G1663" s="17" t="s">
        <v>321</v>
      </c>
      <c r="H1663" s="9" t="s">
        <v>8</v>
      </c>
      <c r="I1663" s="7"/>
      <c r="J1663" s="7"/>
      <c r="K1663" s="6" t="s">
        <v>93</v>
      </c>
      <c r="L1663" s="12">
        <v>45.160767999999997</v>
      </c>
      <c r="M1663" s="12">
        <v>2.143443</v>
      </c>
      <c r="N1663" s="11">
        <v>41186</v>
      </c>
      <c r="O1663" s="6" t="s">
        <v>14</v>
      </c>
      <c r="P1663" s="29">
        <v>160</v>
      </c>
      <c r="Q1663" s="12">
        <v>60</v>
      </c>
      <c r="R1663" s="15" t="s">
        <v>11</v>
      </c>
      <c r="S1663" s="48" t="s">
        <v>161</v>
      </c>
      <c r="T1663" s="53" t="s">
        <v>161</v>
      </c>
      <c r="U1663" s="12">
        <f t="shared" si="102"/>
        <v>160</v>
      </c>
      <c r="V1663" s="12">
        <f t="shared" si="103"/>
        <v>60</v>
      </c>
      <c r="W1663" s="12">
        <f t="shared" si="104"/>
        <v>4.4444444444444446E-2</v>
      </c>
      <c r="X1663" s="12">
        <f t="shared" si="105"/>
        <v>2.7777777777777778E-4</v>
      </c>
      <c r="AA1663" s="12"/>
      <c r="AD1663" s="12" t="s">
        <v>321</v>
      </c>
      <c r="AE1663" s="12" t="s">
        <v>428</v>
      </c>
      <c r="AF1663" s="12" t="s">
        <v>429</v>
      </c>
      <c r="AG1663" s="12" t="s">
        <v>373</v>
      </c>
      <c r="AH1663" s="12" t="s">
        <v>374</v>
      </c>
      <c r="AI1663" s="12" t="s">
        <v>375</v>
      </c>
      <c r="AJ1663" s="12" t="s">
        <v>376</v>
      </c>
      <c r="AK1663" s="12" t="s">
        <v>368</v>
      </c>
      <c r="AL1663" s="12">
        <v>17</v>
      </c>
      <c r="AM1663" s="12" t="s">
        <v>377</v>
      </c>
      <c r="AN1663" s="12" t="s">
        <v>378</v>
      </c>
    </row>
    <row r="1664" spans="1:40" ht="15" customHeight="1" x14ac:dyDescent="0.25">
      <c r="A1664" s="6" t="s">
        <v>206</v>
      </c>
      <c r="B1664" s="30" t="s">
        <v>577</v>
      </c>
      <c r="C1664" s="30" t="s">
        <v>576</v>
      </c>
      <c r="D1664" s="30"/>
      <c r="E1664" s="12" t="s">
        <v>51</v>
      </c>
      <c r="F1664" s="10" t="s">
        <v>92</v>
      </c>
      <c r="G1664" s="17" t="s">
        <v>321</v>
      </c>
      <c r="H1664" s="9" t="s">
        <v>8</v>
      </c>
      <c r="I1664" s="7"/>
      <c r="J1664" s="7"/>
      <c r="K1664" s="6" t="s">
        <v>93</v>
      </c>
      <c r="L1664" s="12">
        <v>45.160767999999997</v>
      </c>
      <c r="M1664" s="12">
        <v>2.143443</v>
      </c>
      <c r="N1664" s="11">
        <v>41186</v>
      </c>
      <c r="O1664" s="6" t="s">
        <v>17</v>
      </c>
      <c r="P1664" s="29">
        <v>444</v>
      </c>
      <c r="Q1664" s="12">
        <v>34</v>
      </c>
      <c r="R1664" s="15" t="s">
        <v>11</v>
      </c>
      <c r="S1664" s="48" t="s">
        <v>161</v>
      </c>
      <c r="T1664" s="53" t="s">
        <v>161</v>
      </c>
      <c r="U1664" s="12">
        <f t="shared" si="102"/>
        <v>444</v>
      </c>
      <c r="V1664" s="12">
        <f t="shared" si="103"/>
        <v>34</v>
      </c>
      <c r="W1664" s="12">
        <f t="shared" si="104"/>
        <v>0.38408304498269896</v>
      </c>
      <c r="X1664" s="12">
        <f t="shared" si="105"/>
        <v>8.6505190311418688E-4</v>
      </c>
      <c r="AA1664" s="12"/>
      <c r="AD1664" s="12" t="s">
        <v>321</v>
      </c>
      <c r="AE1664" s="12" t="s">
        <v>428</v>
      </c>
      <c r="AF1664" s="12" t="s">
        <v>429</v>
      </c>
      <c r="AG1664" s="12" t="s">
        <v>373</v>
      </c>
      <c r="AH1664" s="12" t="s">
        <v>374</v>
      </c>
      <c r="AI1664" s="12" t="s">
        <v>375</v>
      </c>
      <c r="AJ1664" s="12" t="s">
        <v>376</v>
      </c>
      <c r="AK1664" s="12" t="s">
        <v>368</v>
      </c>
      <c r="AL1664" s="12">
        <v>17</v>
      </c>
      <c r="AM1664" s="12" t="s">
        <v>377</v>
      </c>
      <c r="AN1664" s="12" t="s">
        <v>378</v>
      </c>
    </row>
    <row r="1665" spans="1:40" ht="15" customHeight="1" x14ac:dyDescent="0.25">
      <c r="A1665" s="6" t="s">
        <v>206</v>
      </c>
      <c r="B1665" s="30" t="s">
        <v>577</v>
      </c>
      <c r="C1665" s="30" t="s">
        <v>576</v>
      </c>
      <c r="D1665" s="30"/>
      <c r="E1665" s="12" t="s">
        <v>51</v>
      </c>
      <c r="F1665" s="10" t="s">
        <v>92</v>
      </c>
      <c r="G1665" s="17" t="s">
        <v>321</v>
      </c>
      <c r="H1665" s="9" t="s">
        <v>8</v>
      </c>
      <c r="I1665" s="7"/>
      <c r="J1665" s="7"/>
      <c r="K1665" s="6" t="s">
        <v>93</v>
      </c>
      <c r="L1665" s="12">
        <v>45.160767999999997</v>
      </c>
      <c r="M1665" s="12">
        <v>2.143443</v>
      </c>
      <c r="N1665" s="11">
        <v>41186</v>
      </c>
      <c r="O1665" s="6" t="s">
        <v>16</v>
      </c>
      <c r="P1665" s="29">
        <v>558</v>
      </c>
      <c r="Q1665" s="12">
        <v>43</v>
      </c>
      <c r="R1665" s="15" t="s">
        <v>11</v>
      </c>
      <c r="S1665" s="48" t="s">
        <v>161</v>
      </c>
      <c r="T1665" s="53" t="s">
        <v>606</v>
      </c>
      <c r="U1665" s="12">
        <f t="shared" si="102"/>
        <v>558</v>
      </c>
      <c r="V1665" s="12">
        <f t="shared" si="103"/>
        <v>43</v>
      </c>
      <c r="W1665" s="12">
        <f t="shared" si="104"/>
        <v>0.30178474851270959</v>
      </c>
      <c r="X1665" s="12">
        <f t="shared" si="105"/>
        <v>5.4083288263926451E-4</v>
      </c>
      <c r="AA1665" s="12"/>
      <c r="AD1665" s="12" t="s">
        <v>321</v>
      </c>
      <c r="AE1665" s="12" t="s">
        <v>428</v>
      </c>
      <c r="AF1665" s="12" t="s">
        <v>429</v>
      </c>
      <c r="AG1665" s="12" t="s">
        <v>373</v>
      </c>
      <c r="AH1665" s="12" t="s">
        <v>374</v>
      </c>
      <c r="AI1665" s="12" t="s">
        <v>375</v>
      </c>
      <c r="AJ1665" s="12" t="s">
        <v>376</v>
      </c>
      <c r="AK1665" s="12" t="s">
        <v>368</v>
      </c>
      <c r="AL1665" s="12">
        <v>17</v>
      </c>
      <c r="AM1665" s="12" t="s">
        <v>377</v>
      </c>
      <c r="AN1665" s="12" t="s">
        <v>378</v>
      </c>
    </row>
    <row r="1666" spans="1:40" ht="15" customHeight="1" x14ac:dyDescent="0.25">
      <c r="A1666" s="6" t="s">
        <v>206</v>
      </c>
      <c r="B1666" s="30" t="s">
        <v>577</v>
      </c>
      <c r="C1666" s="30" t="s">
        <v>576</v>
      </c>
      <c r="D1666" s="30"/>
      <c r="E1666" s="12" t="s">
        <v>51</v>
      </c>
      <c r="F1666" s="10" t="s">
        <v>92</v>
      </c>
      <c r="G1666" s="17" t="s">
        <v>321</v>
      </c>
      <c r="H1666" s="9" t="s">
        <v>8</v>
      </c>
      <c r="I1666" s="7"/>
      <c r="J1666" s="7"/>
      <c r="K1666" s="6" t="s">
        <v>93</v>
      </c>
      <c r="L1666" s="12">
        <v>45.160767999999997</v>
      </c>
      <c r="M1666" s="12">
        <v>2.143443</v>
      </c>
      <c r="N1666" s="11">
        <v>41186</v>
      </c>
      <c r="O1666" s="6" t="s">
        <v>15</v>
      </c>
      <c r="P1666" s="29">
        <v>609</v>
      </c>
      <c r="Q1666" s="12">
        <v>49</v>
      </c>
      <c r="R1666" s="15" t="s">
        <v>11</v>
      </c>
      <c r="S1666" s="48" t="s">
        <v>161</v>
      </c>
      <c r="T1666" s="53" t="s">
        <v>161</v>
      </c>
      <c r="U1666" s="12">
        <f t="shared" ref="U1666:U1729" si="106">IF(Q1666="",P1666,P1666)</f>
        <v>609</v>
      </c>
      <c r="V1666" s="12">
        <f t="shared" ref="V1666:V1729" si="107">IF(Q1666="",P1666/2,Q1666)</f>
        <v>49</v>
      </c>
      <c r="W1666" s="12">
        <f t="shared" si="104"/>
        <v>0.25364431486880468</v>
      </c>
      <c r="X1666" s="12">
        <f t="shared" si="105"/>
        <v>4.1649312786339027E-4</v>
      </c>
      <c r="AA1666" s="12"/>
      <c r="AD1666" s="12" t="s">
        <v>321</v>
      </c>
      <c r="AE1666" s="12" t="s">
        <v>428</v>
      </c>
      <c r="AF1666" s="12" t="s">
        <v>429</v>
      </c>
      <c r="AG1666" s="12" t="s">
        <v>373</v>
      </c>
      <c r="AH1666" s="12" t="s">
        <v>374</v>
      </c>
      <c r="AI1666" s="12" t="s">
        <v>375</v>
      </c>
      <c r="AJ1666" s="12" t="s">
        <v>376</v>
      </c>
      <c r="AK1666" s="12" t="s">
        <v>368</v>
      </c>
      <c r="AL1666" s="12">
        <v>17</v>
      </c>
      <c r="AM1666" s="12" t="s">
        <v>377</v>
      </c>
      <c r="AN1666" s="12" t="s">
        <v>378</v>
      </c>
    </row>
    <row r="1667" spans="1:40" ht="15" customHeight="1" x14ac:dyDescent="0.25">
      <c r="A1667" s="6" t="s">
        <v>206</v>
      </c>
      <c r="B1667" s="30" t="s">
        <v>577</v>
      </c>
      <c r="C1667" s="30" t="s">
        <v>576</v>
      </c>
      <c r="D1667" s="30"/>
      <c r="E1667" s="12" t="s">
        <v>51</v>
      </c>
      <c r="F1667" s="9" t="s">
        <v>92</v>
      </c>
      <c r="G1667" s="17" t="s">
        <v>321</v>
      </c>
      <c r="H1667" s="9" t="s">
        <v>8</v>
      </c>
      <c r="I1667" s="7"/>
      <c r="J1667" s="7"/>
      <c r="K1667" s="7" t="s">
        <v>93</v>
      </c>
      <c r="L1667" s="12">
        <v>45.160767999999997</v>
      </c>
      <c r="M1667" s="12">
        <v>2.143443</v>
      </c>
      <c r="N1667" s="11">
        <v>41186</v>
      </c>
      <c r="O1667" s="7" t="s">
        <v>10</v>
      </c>
      <c r="P1667" s="29">
        <v>1220</v>
      </c>
      <c r="Q1667" s="12">
        <v>100</v>
      </c>
      <c r="R1667" s="15" t="s">
        <v>11</v>
      </c>
      <c r="S1667" s="48" t="s">
        <v>161</v>
      </c>
      <c r="T1667" s="53" t="s">
        <v>161</v>
      </c>
      <c r="U1667" s="12">
        <f t="shared" si="106"/>
        <v>1220</v>
      </c>
      <c r="V1667" s="12">
        <f t="shared" si="107"/>
        <v>100</v>
      </c>
      <c r="W1667" s="12">
        <f t="shared" si="104"/>
        <v>0.122</v>
      </c>
      <c r="X1667" s="12">
        <f t="shared" si="105"/>
        <v>1E-4</v>
      </c>
      <c r="AA1667" s="12"/>
      <c r="AD1667" s="12" t="s">
        <v>321</v>
      </c>
      <c r="AE1667" s="12" t="s">
        <v>428</v>
      </c>
      <c r="AF1667" s="12" t="s">
        <v>429</v>
      </c>
      <c r="AG1667" s="12" t="s">
        <v>373</v>
      </c>
      <c r="AH1667" s="12" t="s">
        <v>374</v>
      </c>
      <c r="AI1667" s="12" t="s">
        <v>375</v>
      </c>
      <c r="AJ1667" s="12" t="s">
        <v>376</v>
      </c>
      <c r="AK1667" s="12" t="s">
        <v>368</v>
      </c>
      <c r="AL1667" s="12">
        <v>17</v>
      </c>
      <c r="AM1667" s="12" t="s">
        <v>377</v>
      </c>
      <c r="AN1667" s="12" t="s">
        <v>378</v>
      </c>
    </row>
    <row r="1668" spans="1:40" ht="15" customHeight="1" x14ac:dyDescent="0.25">
      <c r="A1668" s="6" t="s">
        <v>207</v>
      </c>
      <c r="B1668" s="30" t="s">
        <v>577</v>
      </c>
      <c r="C1668" s="30" t="s">
        <v>576</v>
      </c>
      <c r="D1668" s="30"/>
      <c r="E1668" s="12" t="s">
        <v>51</v>
      </c>
      <c r="F1668" s="10" t="s">
        <v>47</v>
      </c>
      <c r="G1668" s="17" t="s">
        <v>322</v>
      </c>
      <c r="H1668" s="10" t="s">
        <v>8</v>
      </c>
      <c r="I1668" s="7"/>
      <c r="J1668" s="7"/>
      <c r="K1668" s="6" t="s">
        <v>97</v>
      </c>
      <c r="L1668" s="12">
        <v>45.142668999999998</v>
      </c>
      <c r="M1668" s="12">
        <v>2.099583</v>
      </c>
      <c r="N1668" s="11">
        <v>41186</v>
      </c>
      <c r="O1668" s="6" t="s">
        <v>12</v>
      </c>
      <c r="P1668" s="29">
        <v>9.5</v>
      </c>
      <c r="Q1668" s="12">
        <v>1.1000000000000001</v>
      </c>
      <c r="R1668" s="15" t="s">
        <v>11</v>
      </c>
      <c r="S1668" s="48" t="s">
        <v>161</v>
      </c>
      <c r="T1668" s="53" t="s">
        <v>161</v>
      </c>
      <c r="U1668" s="12">
        <f t="shared" si="106"/>
        <v>9.5</v>
      </c>
      <c r="V1668" s="12">
        <f t="shared" si="107"/>
        <v>1.1000000000000001</v>
      </c>
      <c r="W1668" s="12">
        <f t="shared" si="104"/>
        <v>7.8512396694214868</v>
      </c>
      <c r="X1668" s="12">
        <f t="shared" si="105"/>
        <v>0.82644628099173545</v>
      </c>
      <c r="AA1668" s="12"/>
      <c r="AD1668" s="12" t="s">
        <v>322</v>
      </c>
      <c r="AE1668" s="12" t="s">
        <v>422</v>
      </c>
      <c r="AF1668" s="12" t="s">
        <v>423</v>
      </c>
      <c r="AG1668" s="12" t="s">
        <v>373</v>
      </c>
      <c r="AH1668" s="12" t="s">
        <v>374</v>
      </c>
      <c r="AI1668" s="12" t="s">
        <v>375</v>
      </c>
      <c r="AJ1668" s="12" t="s">
        <v>376</v>
      </c>
      <c r="AK1668" s="12" t="s">
        <v>368</v>
      </c>
      <c r="AL1668" s="12">
        <v>17</v>
      </c>
      <c r="AM1668" s="12" t="s">
        <v>377</v>
      </c>
      <c r="AN1668" s="12" t="s">
        <v>378</v>
      </c>
    </row>
    <row r="1669" spans="1:40" ht="15" customHeight="1" x14ac:dyDescent="0.25">
      <c r="A1669" s="6" t="s">
        <v>207</v>
      </c>
      <c r="B1669" s="30" t="s">
        <v>577</v>
      </c>
      <c r="C1669" s="30" t="s">
        <v>576</v>
      </c>
      <c r="D1669" s="30"/>
      <c r="E1669" s="12" t="s">
        <v>51</v>
      </c>
      <c r="F1669" s="10" t="s">
        <v>47</v>
      </c>
      <c r="G1669" s="17" t="s">
        <v>322</v>
      </c>
      <c r="H1669" s="10" t="s">
        <v>8</v>
      </c>
      <c r="I1669" s="7"/>
      <c r="J1669" s="7"/>
      <c r="K1669" s="6" t="s">
        <v>97</v>
      </c>
      <c r="L1669" s="12">
        <v>45.142668999999998</v>
      </c>
      <c r="M1669" s="12">
        <v>2.099583</v>
      </c>
      <c r="N1669" s="11">
        <v>41186</v>
      </c>
      <c r="O1669" s="6" t="s">
        <v>21</v>
      </c>
      <c r="P1669" s="29">
        <v>13.3</v>
      </c>
      <c r="Q1669" s="12">
        <v>1.6</v>
      </c>
      <c r="R1669" s="15" t="s">
        <v>11</v>
      </c>
      <c r="S1669" s="48" t="s">
        <v>161</v>
      </c>
      <c r="T1669" s="53" t="s">
        <v>161</v>
      </c>
      <c r="U1669" s="12">
        <f t="shared" si="106"/>
        <v>13.3</v>
      </c>
      <c r="V1669" s="12">
        <f t="shared" si="107"/>
        <v>1.6</v>
      </c>
      <c r="W1669" s="12">
        <f t="shared" si="104"/>
        <v>5.1953124999999991</v>
      </c>
      <c r="X1669" s="12">
        <f t="shared" si="105"/>
        <v>0.39062499999999994</v>
      </c>
      <c r="AA1669" s="12"/>
      <c r="AD1669" s="12" t="s">
        <v>322</v>
      </c>
      <c r="AE1669" s="12" t="s">
        <v>422</v>
      </c>
      <c r="AF1669" s="12" t="s">
        <v>423</v>
      </c>
      <c r="AG1669" s="12" t="s">
        <v>373</v>
      </c>
      <c r="AH1669" s="12" t="s">
        <v>374</v>
      </c>
      <c r="AI1669" s="12" t="s">
        <v>375</v>
      </c>
      <c r="AJ1669" s="12" t="s">
        <v>376</v>
      </c>
      <c r="AK1669" s="12" t="s">
        <v>368</v>
      </c>
      <c r="AL1669" s="12">
        <v>17</v>
      </c>
      <c r="AM1669" s="12" t="s">
        <v>377</v>
      </c>
      <c r="AN1669" s="12" t="s">
        <v>378</v>
      </c>
    </row>
    <row r="1670" spans="1:40" ht="15" customHeight="1" x14ac:dyDescent="0.25">
      <c r="A1670" s="6" t="s">
        <v>207</v>
      </c>
      <c r="B1670" s="30" t="s">
        <v>577</v>
      </c>
      <c r="C1670" s="30" t="s">
        <v>576</v>
      </c>
      <c r="D1670" s="30"/>
      <c r="E1670" s="12" t="s">
        <v>51</v>
      </c>
      <c r="F1670" s="10" t="s">
        <v>47</v>
      </c>
      <c r="G1670" s="17" t="s">
        <v>322</v>
      </c>
      <c r="H1670" s="10" t="s">
        <v>8</v>
      </c>
      <c r="I1670" s="7"/>
      <c r="J1670" s="7"/>
      <c r="K1670" s="6" t="s">
        <v>97</v>
      </c>
      <c r="L1670" s="12">
        <v>45.142668999999998</v>
      </c>
      <c r="M1670" s="12">
        <v>2.099583</v>
      </c>
      <c r="N1670" s="11">
        <v>41186</v>
      </c>
      <c r="O1670" s="6" t="s">
        <v>22</v>
      </c>
      <c r="P1670" s="29">
        <v>14</v>
      </c>
      <c r="Q1670" s="12">
        <v>6</v>
      </c>
      <c r="R1670" s="15" t="s">
        <v>11</v>
      </c>
      <c r="S1670" s="48" t="s">
        <v>161</v>
      </c>
      <c r="T1670" s="53" t="s">
        <v>161</v>
      </c>
      <c r="U1670" s="12">
        <f t="shared" si="106"/>
        <v>14</v>
      </c>
      <c r="V1670" s="12">
        <f t="shared" si="107"/>
        <v>6</v>
      </c>
      <c r="W1670" s="12">
        <f t="shared" ref="W1670:W1733" si="108">U1670/V1670^2</f>
        <v>0.3888888888888889</v>
      </c>
      <c r="X1670" s="12">
        <f t="shared" ref="X1670:X1733" si="109">1/V1670^2</f>
        <v>2.7777777777777776E-2</v>
      </c>
      <c r="AA1670" s="12"/>
      <c r="AD1670" s="12" t="s">
        <v>322</v>
      </c>
      <c r="AE1670" s="12" t="s">
        <v>422</v>
      </c>
      <c r="AF1670" s="12" t="s">
        <v>423</v>
      </c>
      <c r="AG1670" s="12" t="s">
        <v>373</v>
      </c>
      <c r="AH1670" s="12" t="s">
        <v>374</v>
      </c>
      <c r="AI1670" s="12" t="s">
        <v>375</v>
      </c>
      <c r="AJ1670" s="12" t="s">
        <v>376</v>
      </c>
      <c r="AK1670" s="12" t="s">
        <v>368</v>
      </c>
      <c r="AL1670" s="12">
        <v>17</v>
      </c>
      <c r="AM1670" s="12" t="s">
        <v>377</v>
      </c>
      <c r="AN1670" s="12" t="s">
        <v>378</v>
      </c>
    </row>
    <row r="1671" spans="1:40" ht="15" customHeight="1" x14ac:dyDescent="0.25">
      <c r="A1671" s="6" t="s">
        <v>207</v>
      </c>
      <c r="B1671" s="30" t="s">
        <v>577</v>
      </c>
      <c r="C1671" s="30" t="s">
        <v>576</v>
      </c>
      <c r="D1671" s="30"/>
      <c r="E1671" s="12" t="s">
        <v>51</v>
      </c>
      <c r="F1671" s="10" t="s">
        <v>47</v>
      </c>
      <c r="G1671" s="17" t="s">
        <v>322</v>
      </c>
      <c r="H1671" s="10" t="s">
        <v>8</v>
      </c>
      <c r="I1671" s="7"/>
      <c r="J1671" s="7"/>
      <c r="K1671" s="6" t="s">
        <v>97</v>
      </c>
      <c r="L1671" s="12">
        <v>45.142668999999998</v>
      </c>
      <c r="M1671" s="12">
        <v>2.099583</v>
      </c>
      <c r="N1671" s="11">
        <v>41186</v>
      </c>
      <c r="O1671" s="6" t="s">
        <v>20</v>
      </c>
      <c r="P1671" s="29">
        <v>39</v>
      </c>
      <c r="Q1671" s="12">
        <v>7</v>
      </c>
      <c r="R1671" s="15" t="s">
        <v>11</v>
      </c>
      <c r="S1671" s="48" t="s">
        <v>161</v>
      </c>
      <c r="T1671" s="53" t="s">
        <v>161</v>
      </c>
      <c r="U1671" s="12">
        <f t="shared" si="106"/>
        <v>39</v>
      </c>
      <c r="V1671" s="12">
        <f t="shared" si="107"/>
        <v>7</v>
      </c>
      <c r="W1671" s="12">
        <f t="shared" si="108"/>
        <v>0.79591836734693877</v>
      </c>
      <c r="X1671" s="12">
        <f t="shared" si="109"/>
        <v>2.0408163265306121E-2</v>
      </c>
      <c r="AA1671" s="12"/>
      <c r="AD1671" s="12" t="s">
        <v>322</v>
      </c>
      <c r="AE1671" s="12" t="s">
        <v>422</v>
      </c>
      <c r="AF1671" s="12" t="s">
        <v>423</v>
      </c>
      <c r="AG1671" s="12" t="s">
        <v>373</v>
      </c>
      <c r="AH1671" s="12" t="s">
        <v>374</v>
      </c>
      <c r="AI1671" s="12" t="s">
        <v>375</v>
      </c>
      <c r="AJ1671" s="12" t="s">
        <v>376</v>
      </c>
      <c r="AK1671" s="12" t="s">
        <v>368</v>
      </c>
      <c r="AL1671" s="12">
        <v>17</v>
      </c>
      <c r="AM1671" s="12" t="s">
        <v>377</v>
      </c>
      <c r="AN1671" s="12" t="s">
        <v>378</v>
      </c>
    </row>
    <row r="1672" spans="1:40" ht="15" customHeight="1" x14ac:dyDescent="0.25">
      <c r="A1672" s="6" t="s">
        <v>207</v>
      </c>
      <c r="B1672" s="30" t="s">
        <v>577</v>
      </c>
      <c r="C1672" s="30" t="s">
        <v>576</v>
      </c>
      <c r="D1672" s="30"/>
      <c r="E1672" s="12" t="s">
        <v>51</v>
      </c>
      <c r="F1672" s="10" t="s">
        <v>47</v>
      </c>
      <c r="G1672" s="17" t="s">
        <v>322</v>
      </c>
      <c r="H1672" s="10" t="s">
        <v>8</v>
      </c>
      <c r="I1672" s="7"/>
      <c r="J1672" s="7"/>
      <c r="K1672" s="6" t="s">
        <v>97</v>
      </c>
      <c r="L1672" s="12">
        <v>45.142668999999998</v>
      </c>
      <c r="M1672" s="12">
        <v>2.099583</v>
      </c>
      <c r="N1672" s="11">
        <v>41186</v>
      </c>
      <c r="O1672" s="6" t="s">
        <v>18</v>
      </c>
      <c r="P1672" s="29">
        <v>45</v>
      </c>
      <c r="Q1672" s="12">
        <v>6</v>
      </c>
      <c r="R1672" s="15" t="s">
        <v>11</v>
      </c>
      <c r="S1672" s="48" t="s">
        <v>161</v>
      </c>
      <c r="T1672" s="53" t="s">
        <v>161</v>
      </c>
      <c r="U1672" s="12">
        <f t="shared" si="106"/>
        <v>45</v>
      </c>
      <c r="V1672" s="12">
        <f t="shared" si="107"/>
        <v>6</v>
      </c>
      <c r="W1672" s="12">
        <f t="shared" si="108"/>
        <v>1.25</v>
      </c>
      <c r="X1672" s="12">
        <f t="shared" si="109"/>
        <v>2.7777777777777776E-2</v>
      </c>
      <c r="AA1672" s="12"/>
      <c r="AD1672" s="12" t="s">
        <v>322</v>
      </c>
      <c r="AE1672" s="12" t="s">
        <v>422</v>
      </c>
      <c r="AF1672" s="12" t="s">
        <v>423</v>
      </c>
      <c r="AG1672" s="12" t="s">
        <v>373</v>
      </c>
      <c r="AH1672" s="12" t="s">
        <v>374</v>
      </c>
      <c r="AI1672" s="12" t="s">
        <v>375</v>
      </c>
      <c r="AJ1672" s="12" t="s">
        <v>376</v>
      </c>
      <c r="AK1672" s="12" t="s">
        <v>368</v>
      </c>
      <c r="AL1672" s="12">
        <v>17</v>
      </c>
      <c r="AM1672" s="12" t="s">
        <v>377</v>
      </c>
      <c r="AN1672" s="12" t="s">
        <v>378</v>
      </c>
    </row>
    <row r="1673" spans="1:40" ht="15" customHeight="1" x14ac:dyDescent="0.25">
      <c r="A1673" s="6" t="s">
        <v>207</v>
      </c>
      <c r="B1673" s="30" t="s">
        <v>577</v>
      </c>
      <c r="C1673" s="30" t="s">
        <v>576</v>
      </c>
      <c r="D1673" s="30"/>
      <c r="E1673" s="12" t="s">
        <v>51</v>
      </c>
      <c r="F1673" s="10" t="s">
        <v>47</v>
      </c>
      <c r="G1673" s="17" t="s">
        <v>322</v>
      </c>
      <c r="H1673" s="10" t="s">
        <v>8</v>
      </c>
      <c r="I1673" s="7"/>
      <c r="J1673" s="7"/>
      <c r="K1673" s="6" t="s">
        <v>97</v>
      </c>
      <c r="L1673" s="12">
        <v>45.142668999999998</v>
      </c>
      <c r="M1673" s="12">
        <v>2.099583</v>
      </c>
      <c r="N1673" s="11">
        <v>41186</v>
      </c>
      <c r="O1673" s="6" t="s">
        <v>19</v>
      </c>
      <c r="P1673" s="29">
        <v>46.3</v>
      </c>
      <c r="Q1673" s="12">
        <v>4.7</v>
      </c>
      <c r="R1673" s="15" t="s">
        <v>11</v>
      </c>
      <c r="S1673" s="48" t="s">
        <v>161</v>
      </c>
      <c r="T1673" s="53" t="s">
        <v>161</v>
      </c>
      <c r="U1673" s="12">
        <f t="shared" si="106"/>
        <v>46.3</v>
      </c>
      <c r="V1673" s="12">
        <f t="shared" si="107"/>
        <v>4.7</v>
      </c>
      <c r="W1673" s="12">
        <f t="shared" si="108"/>
        <v>2.0959710276143046</v>
      </c>
      <c r="X1673" s="12">
        <f t="shared" si="109"/>
        <v>4.526935264825712E-2</v>
      </c>
      <c r="AA1673" s="12"/>
      <c r="AD1673" s="12" t="s">
        <v>322</v>
      </c>
      <c r="AE1673" s="12" t="s">
        <v>422</v>
      </c>
      <c r="AF1673" s="12" t="s">
        <v>423</v>
      </c>
      <c r="AG1673" s="12" t="s">
        <v>373</v>
      </c>
      <c r="AH1673" s="12" t="s">
        <v>374</v>
      </c>
      <c r="AI1673" s="12" t="s">
        <v>375</v>
      </c>
      <c r="AJ1673" s="12" t="s">
        <v>376</v>
      </c>
      <c r="AK1673" s="12" t="s">
        <v>368</v>
      </c>
      <c r="AL1673" s="12">
        <v>17</v>
      </c>
      <c r="AM1673" s="12" t="s">
        <v>377</v>
      </c>
      <c r="AN1673" s="12" t="s">
        <v>378</v>
      </c>
    </row>
    <row r="1674" spans="1:40" ht="15" customHeight="1" x14ac:dyDescent="0.25">
      <c r="A1674" s="6" t="s">
        <v>207</v>
      </c>
      <c r="B1674" s="30" t="s">
        <v>577</v>
      </c>
      <c r="C1674" s="30" t="s">
        <v>576</v>
      </c>
      <c r="D1674" s="30"/>
      <c r="E1674" s="12" t="s">
        <v>51</v>
      </c>
      <c r="F1674" s="10" t="s">
        <v>47</v>
      </c>
      <c r="G1674" s="17" t="s">
        <v>322</v>
      </c>
      <c r="H1674" s="10" t="s">
        <v>8</v>
      </c>
      <c r="I1674" s="7"/>
      <c r="J1674" s="7"/>
      <c r="K1674" s="6" t="s">
        <v>97</v>
      </c>
      <c r="L1674" s="12">
        <v>45.142668999999998</v>
      </c>
      <c r="M1674" s="12">
        <v>2.099583</v>
      </c>
      <c r="N1674" s="11">
        <v>41186</v>
      </c>
      <c r="O1674" s="6" t="s">
        <v>13</v>
      </c>
      <c r="P1674" s="29">
        <v>270</v>
      </c>
      <c r="Q1674" s="12">
        <v>120</v>
      </c>
      <c r="R1674" s="15" t="s">
        <v>11</v>
      </c>
      <c r="S1674" s="48" t="s">
        <v>161</v>
      </c>
      <c r="T1674" s="53" t="s">
        <v>605</v>
      </c>
      <c r="U1674" s="12">
        <f t="shared" si="106"/>
        <v>270</v>
      </c>
      <c r="V1674" s="12">
        <f t="shared" si="107"/>
        <v>120</v>
      </c>
      <c r="W1674" s="12">
        <f t="shared" si="108"/>
        <v>1.8749999999999999E-2</v>
      </c>
      <c r="X1674" s="12">
        <f t="shared" si="109"/>
        <v>6.9444444444444444E-5</v>
      </c>
      <c r="AA1674" s="12"/>
      <c r="AD1674" s="12" t="s">
        <v>322</v>
      </c>
      <c r="AE1674" s="12" t="s">
        <v>422</v>
      </c>
      <c r="AF1674" s="12" t="s">
        <v>423</v>
      </c>
      <c r="AG1674" s="12" t="s">
        <v>373</v>
      </c>
      <c r="AH1674" s="12" t="s">
        <v>374</v>
      </c>
      <c r="AI1674" s="12" t="s">
        <v>375</v>
      </c>
      <c r="AJ1674" s="12" t="s">
        <v>376</v>
      </c>
      <c r="AK1674" s="12" t="s">
        <v>368</v>
      </c>
      <c r="AL1674" s="12">
        <v>17</v>
      </c>
      <c r="AM1674" s="12" t="s">
        <v>377</v>
      </c>
      <c r="AN1674" s="12" t="s">
        <v>378</v>
      </c>
    </row>
    <row r="1675" spans="1:40" ht="15" customHeight="1" x14ac:dyDescent="0.25">
      <c r="A1675" s="6" t="s">
        <v>207</v>
      </c>
      <c r="B1675" s="30" t="s">
        <v>577</v>
      </c>
      <c r="C1675" s="30" t="s">
        <v>576</v>
      </c>
      <c r="D1675" s="30"/>
      <c r="E1675" s="12" t="s">
        <v>51</v>
      </c>
      <c r="F1675" s="10" t="s">
        <v>47</v>
      </c>
      <c r="G1675" s="17" t="s">
        <v>322</v>
      </c>
      <c r="H1675" s="10" t="s">
        <v>8</v>
      </c>
      <c r="I1675" s="7"/>
      <c r="J1675" s="7"/>
      <c r="K1675" s="6" t="s">
        <v>97</v>
      </c>
      <c r="L1675" s="12">
        <v>45.142668999999998</v>
      </c>
      <c r="M1675" s="12">
        <v>2.099583</v>
      </c>
      <c r="N1675" s="11">
        <v>41186</v>
      </c>
      <c r="O1675" s="6" t="s">
        <v>16</v>
      </c>
      <c r="P1675" s="29">
        <v>293</v>
      </c>
      <c r="Q1675" s="12">
        <v>28</v>
      </c>
      <c r="R1675" s="15" t="s">
        <v>11</v>
      </c>
      <c r="S1675" s="48" t="s">
        <v>161</v>
      </c>
      <c r="T1675" s="53" t="s">
        <v>606</v>
      </c>
      <c r="U1675" s="12">
        <f t="shared" si="106"/>
        <v>293</v>
      </c>
      <c r="V1675" s="12">
        <f t="shared" si="107"/>
        <v>28</v>
      </c>
      <c r="W1675" s="12">
        <f t="shared" si="108"/>
        <v>0.37372448979591838</v>
      </c>
      <c r="X1675" s="12">
        <f t="shared" si="109"/>
        <v>1.2755102040816326E-3</v>
      </c>
      <c r="AA1675" s="12"/>
      <c r="AD1675" s="12" t="s">
        <v>322</v>
      </c>
      <c r="AE1675" s="12" t="s">
        <v>422</v>
      </c>
      <c r="AF1675" s="12" t="s">
        <v>423</v>
      </c>
      <c r="AG1675" s="12" t="s">
        <v>373</v>
      </c>
      <c r="AH1675" s="12" t="s">
        <v>374</v>
      </c>
      <c r="AI1675" s="12" t="s">
        <v>375</v>
      </c>
      <c r="AJ1675" s="12" t="s">
        <v>376</v>
      </c>
      <c r="AK1675" s="12" t="s">
        <v>368</v>
      </c>
      <c r="AL1675" s="12">
        <v>17</v>
      </c>
      <c r="AM1675" s="12" t="s">
        <v>377</v>
      </c>
      <c r="AN1675" s="12" t="s">
        <v>378</v>
      </c>
    </row>
    <row r="1676" spans="1:40" ht="15" customHeight="1" x14ac:dyDescent="0.25">
      <c r="A1676" s="6" t="s">
        <v>207</v>
      </c>
      <c r="B1676" s="30" t="s">
        <v>577</v>
      </c>
      <c r="C1676" s="30" t="s">
        <v>576</v>
      </c>
      <c r="D1676" s="30"/>
      <c r="E1676" s="12" t="s">
        <v>51</v>
      </c>
      <c r="F1676" s="10" t="s">
        <v>47</v>
      </c>
      <c r="G1676" s="17" t="s">
        <v>322</v>
      </c>
      <c r="H1676" s="10" t="s">
        <v>8</v>
      </c>
      <c r="I1676" s="7"/>
      <c r="J1676" s="7"/>
      <c r="K1676" s="6" t="s">
        <v>97</v>
      </c>
      <c r="L1676" s="12">
        <v>45.142668999999998</v>
      </c>
      <c r="M1676" s="12">
        <v>2.099583</v>
      </c>
      <c r="N1676" s="11">
        <v>41186</v>
      </c>
      <c r="O1676" s="6" t="s">
        <v>14</v>
      </c>
      <c r="P1676" s="29">
        <v>310</v>
      </c>
      <c r="Q1676" s="12">
        <v>80</v>
      </c>
      <c r="R1676" s="15" t="s">
        <v>11</v>
      </c>
      <c r="S1676" s="48" t="s">
        <v>161</v>
      </c>
      <c r="T1676" s="53" t="s">
        <v>161</v>
      </c>
      <c r="U1676" s="12">
        <f t="shared" si="106"/>
        <v>310</v>
      </c>
      <c r="V1676" s="12">
        <f t="shared" si="107"/>
        <v>80</v>
      </c>
      <c r="W1676" s="12">
        <f t="shared" si="108"/>
        <v>4.8437500000000001E-2</v>
      </c>
      <c r="X1676" s="12">
        <f t="shared" si="109"/>
        <v>1.5625E-4</v>
      </c>
      <c r="AA1676" s="12"/>
      <c r="AD1676" s="12" t="s">
        <v>322</v>
      </c>
      <c r="AE1676" s="12" t="s">
        <v>422</v>
      </c>
      <c r="AF1676" s="12" t="s">
        <v>423</v>
      </c>
      <c r="AG1676" s="12" t="s">
        <v>373</v>
      </c>
      <c r="AH1676" s="12" t="s">
        <v>374</v>
      </c>
      <c r="AI1676" s="12" t="s">
        <v>375</v>
      </c>
      <c r="AJ1676" s="12" t="s">
        <v>376</v>
      </c>
      <c r="AK1676" s="12" t="s">
        <v>368</v>
      </c>
      <c r="AL1676" s="12">
        <v>17</v>
      </c>
      <c r="AM1676" s="12" t="s">
        <v>377</v>
      </c>
      <c r="AN1676" s="12" t="s">
        <v>378</v>
      </c>
    </row>
    <row r="1677" spans="1:40" ht="15" customHeight="1" x14ac:dyDescent="0.25">
      <c r="A1677" s="6" t="s">
        <v>207</v>
      </c>
      <c r="B1677" s="30" t="s">
        <v>577</v>
      </c>
      <c r="C1677" s="30" t="s">
        <v>576</v>
      </c>
      <c r="D1677" s="30"/>
      <c r="E1677" s="12" t="s">
        <v>51</v>
      </c>
      <c r="F1677" s="10" t="s">
        <v>47</v>
      </c>
      <c r="G1677" s="17" t="s">
        <v>322</v>
      </c>
      <c r="H1677" s="10" t="s">
        <v>8</v>
      </c>
      <c r="I1677" s="7"/>
      <c r="J1677" s="7"/>
      <c r="K1677" s="6" t="s">
        <v>97</v>
      </c>
      <c r="L1677" s="12">
        <v>45.142668999999998</v>
      </c>
      <c r="M1677" s="12">
        <v>2.099583</v>
      </c>
      <c r="N1677" s="11">
        <v>41186</v>
      </c>
      <c r="O1677" s="6" t="s">
        <v>15</v>
      </c>
      <c r="P1677" s="29">
        <v>325</v>
      </c>
      <c r="Q1677" s="12">
        <v>34</v>
      </c>
      <c r="R1677" s="15" t="s">
        <v>11</v>
      </c>
      <c r="S1677" s="48" t="s">
        <v>161</v>
      </c>
      <c r="T1677" s="53" t="s">
        <v>161</v>
      </c>
      <c r="U1677" s="12">
        <f t="shared" si="106"/>
        <v>325</v>
      </c>
      <c r="V1677" s="12">
        <f t="shared" si="107"/>
        <v>34</v>
      </c>
      <c r="W1677" s="12">
        <f t="shared" si="108"/>
        <v>0.2811418685121107</v>
      </c>
      <c r="X1677" s="12">
        <f t="shared" si="109"/>
        <v>8.6505190311418688E-4</v>
      </c>
      <c r="AA1677" s="12"/>
      <c r="AD1677" s="12" t="s">
        <v>322</v>
      </c>
      <c r="AE1677" s="12" t="s">
        <v>422</v>
      </c>
      <c r="AF1677" s="12" t="s">
        <v>423</v>
      </c>
      <c r="AG1677" s="12" t="s">
        <v>373</v>
      </c>
      <c r="AH1677" s="12" t="s">
        <v>374</v>
      </c>
      <c r="AI1677" s="12" t="s">
        <v>375</v>
      </c>
      <c r="AJ1677" s="12" t="s">
        <v>376</v>
      </c>
      <c r="AK1677" s="12" t="s">
        <v>368</v>
      </c>
      <c r="AL1677" s="12">
        <v>17</v>
      </c>
      <c r="AM1677" s="12" t="s">
        <v>377</v>
      </c>
      <c r="AN1677" s="12" t="s">
        <v>378</v>
      </c>
    </row>
    <row r="1678" spans="1:40" ht="15" customHeight="1" x14ac:dyDescent="0.25">
      <c r="A1678" s="6" t="s">
        <v>207</v>
      </c>
      <c r="B1678" s="30" t="s">
        <v>577</v>
      </c>
      <c r="C1678" s="30" t="s">
        <v>576</v>
      </c>
      <c r="D1678" s="30"/>
      <c r="E1678" s="12" t="s">
        <v>51</v>
      </c>
      <c r="F1678" s="10" t="s">
        <v>47</v>
      </c>
      <c r="G1678" s="17" t="s">
        <v>322</v>
      </c>
      <c r="H1678" s="10" t="s">
        <v>8</v>
      </c>
      <c r="I1678" s="7"/>
      <c r="J1678" s="7"/>
      <c r="K1678" s="6" t="s">
        <v>97</v>
      </c>
      <c r="L1678" s="12">
        <v>45.142668999999998</v>
      </c>
      <c r="M1678" s="12">
        <v>2.099583</v>
      </c>
      <c r="N1678" s="11">
        <v>41186</v>
      </c>
      <c r="O1678" s="6" t="s">
        <v>17</v>
      </c>
      <c r="P1678" s="29">
        <v>720</v>
      </c>
      <c r="Q1678" s="12">
        <v>60</v>
      </c>
      <c r="R1678" s="15" t="s">
        <v>11</v>
      </c>
      <c r="S1678" s="48" t="s">
        <v>161</v>
      </c>
      <c r="T1678" s="53" t="s">
        <v>161</v>
      </c>
      <c r="U1678" s="12">
        <f t="shared" si="106"/>
        <v>720</v>
      </c>
      <c r="V1678" s="12">
        <f t="shared" si="107"/>
        <v>60</v>
      </c>
      <c r="W1678" s="12">
        <f t="shared" si="108"/>
        <v>0.2</v>
      </c>
      <c r="X1678" s="12">
        <f t="shared" si="109"/>
        <v>2.7777777777777778E-4</v>
      </c>
      <c r="AA1678" s="12"/>
      <c r="AD1678" s="12" t="s">
        <v>322</v>
      </c>
      <c r="AE1678" s="12" t="s">
        <v>422</v>
      </c>
      <c r="AF1678" s="12" t="s">
        <v>423</v>
      </c>
      <c r="AG1678" s="12" t="s">
        <v>373</v>
      </c>
      <c r="AH1678" s="12" t="s">
        <v>374</v>
      </c>
      <c r="AI1678" s="12" t="s">
        <v>375</v>
      </c>
      <c r="AJ1678" s="12" t="s">
        <v>376</v>
      </c>
      <c r="AK1678" s="12" t="s">
        <v>368</v>
      </c>
      <c r="AL1678" s="12">
        <v>17</v>
      </c>
      <c r="AM1678" s="12" t="s">
        <v>377</v>
      </c>
      <c r="AN1678" s="12" t="s">
        <v>378</v>
      </c>
    </row>
    <row r="1679" spans="1:40" ht="15" customHeight="1" x14ac:dyDescent="0.25">
      <c r="A1679" s="6" t="s">
        <v>207</v>
      </c>
      <c r="B1679" s="30" t="s">
        <v>577</v>
      </c>
      <c r="C1679" s="30" t="s">
        <v>576</v>
      </c>
      <c r="D1679" s="30"/>
      <c r="E1679" s="12" t="s">
        <v>51</v>
      </c>
      <c r="F1679" s="10" t="s">
        <v>47</v>
      </c>
      <c r="G1679" s="17" t="s">
        <v>322</v>
      </c>
      <c r="H1679" s="10" t="s">
        <v>8</v>
      </c>
      <c r="I1679" s="7"/>
      <c r="J1679" s="7"/>
      <c r="K1679" s="6" t="s">
        <v>97</v>
      </c>
      <c r="L1679" s="12">
        <v>45.142668999999998</v>
      </c>
      <c r="M1679" s="12">
        <v>2.099583</v>
      </c>
      <c r="N1679" s="11">
        <v>41186</v>
      </c>
      <c r="O1679" s="6" t="s">
        <v>10</v>
      </c>
      <c r="P1679" s="29">
        <v>800</v>
      </c>
      <c r="Q1679" s="12">
        <v>80</v>
      </c>
      <c r="R1679" s="15" t="s">
        <v>11</v>
      </c>
      <c r="S1679" s="48" t="s">
        <v>161</v>
      </c>
      <c r="T1679" s="53" t="s">
        <v>161</v>
      </c>
      <c r="U1679" s="12">
        <f t="shared" si="106"/>
        <v>800</v>
      </c>
      <c r="V1679" s="12">
        <f t="shared" si="107"/>
        <v>80</v>
      </c>
      <c r="W1679" s="12">
        <f t="shared" si="108"/>
        <v>0.125</v>
      </c>
      <c r="X1679" s="12">
        <f t="shared" si="109"/>
        <v>1.5625E-4</v>
      </c>
      <c r="AA1679" s="12"/>
      <c r="AD1679" s="12" t="s">
        <v>322</v>
      </c>
      <c r="AE1679" s="12" t="s">
        <v>422</v>
      </c>
      <c r="AF1679" s="12" t="s">
        <v>423</v>
      </c>
      <c r="AG1679" s="12" t="s">
        <v>373</v>
      </c>
      <c r="AH1679" s="12" t="s">
        <v>374</v>
      </c>
      <c r="AI1679" s="12" t="s">
        <v>375</v>
      </c>
      <c r="AJ1679" s="12" t="s">
        <v>376</v>
      </c>
      <c r="AK1679" s="12" t="s">
        <v>368</v>
      </c>
      <c r="AL1679" s="12">
        <v>17</v>
      </c>
      <c r="AM1679" s="12" t="s">
        <v>377</v>
      </c>
      <c r="AN1679" s="12" t="s">
        <v>378</v>
      </c>
    </row>
    <row r="1680" spans="1:40" ht="15" customHeight="1" x14ac:dyDescent="0.25">
      <c r="A1680" s="6" t="s">
        <v>208</v>
      </c>
      <c r="B1680" s="30" t="s">
        <v>577</v>
      </c>
      <c r="C1680" s="30" t="s">
        <v>576</v>
      </c>
      <c r="D1680" s="30"/>
      <c r="E1680" s="12" t="s">
        <v>51</v>
      </c>
      <c r="F1680" s="10" t="s">
        <v>104</v>
      </c>
      <c r="G1680" s="17" t="s">
        <v>323</v>
      </c>
      <c r="H1680" s="10" t="s">
        <v>8</v>
      </c>
      <c r="I1680" s="6"/>
      <c r="J1680" s="6"/>
      <c r="K1680" s="6" t="s">
        <v>105</v>
      </c>
      <c r="L1680" s="12">
        <v>45.088751199999997</v>
      </c>
      <c r="M1680" s="12">
        <v>2.1405308999999999</v>
      </c>
      <c r="N1680" s="11">
        <v>41186</v>
      </c>
      <c r="O1680" s="6" t="s">
        <v>12</v>
      </c>
      <c r="P1680" s="29">
        <v>11</v>
      </c>
      <c r="Q1680" s="12">
        <v>1.2</v>
      </c>
      <c r="R1680" s="15" t="s">
        <v>11</v>
      </c>
      <c r="S1680" s="48" t="s">
        <v>161</v>
      </c>
      <c r="T1680" s="53" t="s">
        <v>161</v>
      </c>
      <c r="U1680" s="12">
        <f t="shared" si="106"/>
        <v>11</v>
      </c>
      <c r="V1680" s="12">
        <f t="shared" si="107"/>
        <v>1.2</v>
      </c>
      <c r="W1680" s="12">
        <f t="shared" si="108"/>
        <v>7.6388888888888893</v>
      </c>
      <c r="X1680" s="12">
        <f t="shared" si="109"/>
        <v>0.69444444444444442</v>
      </c>
      <c r="AA1680" s="12"/>
      <c r="AD1680" s="12" t="s">
        <v>323</v>
      </c>
      <c r="AE1680" s="12" t="s">
        <v>379</v>
      </c>
      <c r="AF1680" s="12" t="s">
        <v>380</v>
      </c>
      <c r="AG1680" s="12" t="s">
        <v>373</v>
      </c>
      <c r="AH1680" s="12" t="s">
        <v>374</v>
      </c>
      <c r="AI1680" s="12" t="s">
        <v>375</v>
      </c>
      <c r="AJ1680" s="12" t="s">
        <v>376</v>
      </c>
      <c r="AK1680" s="12" t="s">
        <v>368</v>
      </c>
      <c r="AL1680" s="12">
        <v>17</v>
      </c>
      <c r="AM1680" s="12" t="s">
        <v>377</v>
      </c>
      <c r="AN1680" s="12" t="s">
        <v>378</v>
      </c>
    </row>
    <row r="1681" spans="1:40" ht="15" customHeight="1" x14ac:dyDescent="0.25">
      <c r="A1681" s="6" t="s">
        <v>208</v>
      </c>
      <c r="B1681" s="30" t="s">
        <v>577</v>
      </c>
      <c r="C1681" s="30" t="s">
        <v>576</v>
      </c>
      <c r="D1681" s="30"/>
      <c r="E1681" s="12" t="s">
        <v>51</v>
      </c>
      <c r="F1681" s="10" t="s">
        <v>104</v>
      </c>
      <c r="G1681" s="17" t="s">
        <v>323</v>
      </c>
      <c r="H1681" s="10" t="s">
        <v>8</v>
      </c>
      <c r="I1681" s="6"/>
      <c r="J1681" s="6"/>
      <c r="K1681" s="6" t="s">
        <v>105</v>
      </c>
      <c r="L1681" s="12">
        <v>45.088751199999997</v>
      </c>
      <c r="M1681" s="12">
        <v>2.1405308999999999</v>
      </c>
      <c r="N1681" s="11">
        <v>41186</v>
      </c>
      <c r="O1681" s="6" t="s">
        <v>21</v>
      </c>
      <c r="P1681" s="29">
        <v>18.8</v>
      </c>
      <c r="Q1681" s="12">
        <v>4.2</v>
      </c>
      <c r="R1681" s="15" t="s">
        <v>11</v>
      </c>
      <c r="S1681" s="48" t="s">
        <v>161</v>
      </c>
      <c r="T1681" s="53" t="s">
        <v>161</v>
      </c>
      <c r="U1681" s="12">
        <f t="shared" si="106"/>
        <v>18.8</v>
      </c>
      <c r="V1681" s="12">
        <f t="shared" si="107"/>
        <v>4.2</v>
      </c>
      <c r="W1681" s="12">
        <f t="shared" si="108"/>
        <v>1.0657596371882085</v>
      </c>
      <c r="X1681" s="12">
        <f t="shared" si="109"/>
        <v>5.6689342403628114E-2</v>
      </c>
      <c r="AA1681" s="12"/>
      <c r="AD1681" s="12" t="s">
        <v>323</v>
      </c>
      <c r="AE1681" s="12" t="s">
        <v>379</v>
      </c>
      <c r="AF1681" s="12" t="s">
        <v>380</v>
      </c>
      <c r="AG1681" s="12" t="s">
        <v>373</v>
      </c>
      <c r="AH1681" s="12" t="s">
        <v>374</v>
      </c>
      <c r="AI1681" s="12" t="s">
        <v>375</v>
      </c>
      <c r="AJ1681" s="12" t="s">
        <v>376</v>
      </c>
      <c r="AK1681" s="12" t="s">
        <v>368</v>
      </c>
      <c r="AL1681" s="12">
        <v>17</v>
      </c>
      <c r="AM1681" s="12" t="s">
        <v>377</v>
      </c>
      <c r="AN1681" s="12" t="s">
        <v>378</v>
      </c>
    </row>
    <row r="1682" spans="1:40" ht="15" customHeight="1" x14ac:dyDescent="0.25">
      <c r="A1682" s="6" t="s">
        <v>208</v>
      </c>
      <c r="B1682" s="30" t="s">
        <v>577</v>
      </c>
      <c r="C1682" s="30" t="s">
        <v>576</v>
      </c>
      <c r="D1682" s="30"/>
      <c r="E1682" s="12" t="s">
        <v>51</v>
      </c>
      <c r="F1682" s="10" t="s">
        <v>104</v>
      </c>
      <c r="G1682" s="17" t="s">
        <v>323</v>
      </c>
      <c r="H1682" s="10" t="s">
        <v>8</v>
      </c>
      <c r="I1682" s="6"/>
      <c r="J1682" s="6"/>
      <c r="K1682" s="6" t="s">
        <v>105</v>
      </c>
      <c r="L1682" s="12">
        <v>45.088751199999997</v>
      </c>
      <c r="M1682" s="12">
        <v>2.1405308999999999</v>
      </c>
      <c r="N1682" s="11">
        <v>41186</v>
      </c>
      <c r="O1682" s="6" t="s">
        <v>22</v>
      </c>
      <c r="P1682" s="29">
        <v>19</v>
      </c>
      <c r="Q1682" s="12">
        <v>6</v>
      </c>
      <c r="R1682" s="15" t="s">
        <v>11</v>
      </c>
      <c r="S1682" s="48" t="s">
        <v>161</v>
      </c>
      <c r="T1682" s="53" t="s">
        <v>161</v>
      </c>
      <c r="U1682" s="12">
        <f t="shared" si="106"/>
        <v>19</v>
      </c>
      <c r="V1682" s="12">
        <f t="shared" si="107"/>
        <v>6</v>
      </c>
      <c r="W1682" s="12">
        <f t="shared" si="108"/>
        <v>0.52777777777777779</v>
      </c>
      <c r="X1682" s="12">
        <f t="shared" si="109"/>
        <v>2.7777777777777776E-2</v>
      </c>
      <c r="AA1682" s="12"/>
      <c r="AD1682" s="12" t="s">
        <v>323</v>
      </c>
      <c r="AE1682" s="12" t="s">
        <v>379</v>
      </c>
      <c r="AF1682" s="12" t="s">
        <v>380</v>
      </c>
      <c r="AG1682" s="12" t="s">
        <v>373</v>
      </c>
      <c r="AH1682" s="12" t="s">
        <v>374</v>
      </c>
      <c r="AI1682" s="12" t="s">
        <v>375</v>
      </c>
      <c r="AJ1682" s="12" t="s">
        <v>376</v>
      </c>
      <c r="AK1682" s="12" t="s">
        <v>368</v>
      </c>
      <c r="AL1682" s="12">
        <v>17</v>
      </c>
      <c r="AM1682" s="12" t="s">
        <v>377</v>
      </c>
      <c r="AN1682" s="12" t="s">
        <v>378</v>
      </c>
    </row>
    <row r="1683" spans="1:40" ht="15" customHeight="1" x14ac:dyDescent="0.25">
      <c r="A1683" s="6" t="s">
        <v>208</v>
      </c>
      <c r="B1683" s="30" t="s">
        <v>577</v>
      </c>
      <c r="C1683" s="30" t="s">
        <v>576</v>
      </c>
      <c r="D1683" s="30"/>
      <c r="E1683" s="12" t="s">
        <v>51</v>
      </c>
      <c r="F1683" s="10" t="s">
        <v>104</v>
      </c>
      <c r="G1683" s="17" t="s">
        <v>323</v>
      </c>
      <c r="H1683" s="10" t="s">
        <v>8</v>
      </c>
      <c r="I1683" s="6"/>
      <c r="J1683" s="6"/>
      <c r="K1683" s="6" t="s">
        <v>105</v>
      </c>
      <c r="L1683" s="12">
        <v>45.088751199999997</v>
      </c>
      <c r="M1683" s="12">
        <v>2.1405308999999999</v>
      </c>
      <c r="N1683" s="11">
        <v>41186</v>
      </c>
      <c r="O1683" s="6" t="s">
        <v>18</v>
      </c>
      <c r="P1683" s="29">
        <v>57</v>
      </c>
      <c r="Q1683" s="12">
        <v>7</v>
      </c>
      <c r="R1683" s="15" t="s">
        <v>11</v>
      </c>
      <c r="S1683" s="48" t="s">
        <v>161</v>
      </c>
      <c r="T1683" s="53" t="s">
        <v>161</v>
      </c>
      <c r="U1683" s="12">
        <f t="shared" si="106"/>
        <v>57</v>
      </c>
      <c r="V1683" s="12">
        <f t="shared" si="107"/>
        <v>7</v>
      </c>
      <c r="W1683" s="12">
        <f t="shared" si="108"/>
        <v>1.1632653061224489</v>
      </c>
      <c r="X1683" s="12">
        <f t="shared" si="109"/>
        <v>2.0408163265306121E-2</v>
      </c>
      <c r="AA1683" s="12"/>
      <c r="AD1683" s="12" t="s">
        <v>323</v>
      </c>
      <c r="AE1683" s="12" t="s">
        <v>379</v>
      </c>
      <c r="AF1683" s="12" t="s">
        <v>380</v>
      </c>
      <c r="AG1683" s="12" t="s">
        <v>373</v>
      </c>
      <c r="AH1683" s="12" t="s">
        <v>374</v>
      </c>
      <c r="AI1683" s="12" t="s">
        <v>375</v>
      </c>
      <c r="AJ1683" s="12" t="s">
        <v>376</v>
      </c>
      <c r="AK1683" s="12" t="s">
        <v>368</v>
      </c>
      <c r="AL1683" s="12">
        <v>17</v>
      </c>
      <c r="AM1683" s="12" t="s">
        <v>377</v>
      </c>
      <c r="AN1683" s="12" t="s">
        <v>378</v>
      </c>
    </row>
    <row r="1684" spans="1:40" ht="15" customHeight="1" x14ac:dyDescent="0.25">
      <c r="A1684" s="6" t="s">
        <v>208</v>
      </c>
      <c r="B1684" s="30" t="s">
        <v>577</v>
      </c>
      <c r="C1684" s="30" t="s">
        <v>576</v>
      </c>
      <c r="D1684" s="30"/>
      <c r="E1684" s="12" t="s">
        <v>51</v>
      </c>
      <c r="F1684" s="10" t="s">
        <v>104</v>
      </c>
      <c r="G1684" s="17" t="s">
        <v>323</v>
      </c>
      <c r="H1684" s="10" t="s">
        <v>8</v>
      </c>
      <c r="I1684" s="6"/>
      <c r="J1684" s="6"/>
      <c r="K1684" s="6" t="s">
        <v>105</v>
      </c>
      <c r="L1684" s="12">
        <v>45.088751199999997</v>
      </c>
      <c r="M1684" s="12">
        <v>2.1405308999999999</v>
      </c>
      <c r="N1684" s="11">
        <v>41186</v>
      </c>
      <c r="O1684" s="6" t="s">
        <v>19</v>
      </c>
      <c r="P1684" s="29">
        <v>58</v>
      </c>
      <c r="Q1684" s="12">
        <v>6</v>
      </c>
      <c r="R1684" s="15" t="s">
        <v>11</v>
      </c>
      <c r="S1684" s="48" t="s">
        <v>161</v>
      </c>
      <c r="T1684" s="53" t="s">
        <v>161</v>
      </c>
      <c r="U1684" s="12">
        <f t="shared" si="106"/>
        <v>58</v>
      </c>
      <c r="V1684" s="12">
        <f t="shared" si="107"/>
        <v>6</v>
      </c>
      <c r="W1684" s="12">
        <f t="shared" si="108"/>
        <v>1.6111111111111112</v>
      </c>
      <c r="X1684" s="12">
        <f t="shared" si="109"/>
        <v>2.7777777777777776E-2</v>
      </c>
      <c r="AA1684" s="12"/>
      <c r="AD1684" s="12" t="s">
        <v>323</v>
      </c>
      <c r="AE1684" s="12" t="s">
        <v>379</v>
      </c>
      <c r="AF1684" s="12" t="s">
        <v>380</v>
      </c>
      <c r="AG1684" s="12" t="s">
        <v>373</v>
      </c>
      <c r="AH1684" s="12" t="s">
        <v>374</v>
      </c>
      <c r="AI1684" s="12" t="s">
        <v>375</v>
      </c>
      <c r="AJ1684" s="12" t="s">
        <v>376</v>
      </c>
      <c r="AK1684" s="12" t="s">
        <v>368</v>
      </c>
      <c r="AL1684" s="12">
        <v>17</v>
      </c>
      <c r="AM1684" s="12" t="s">
        <v>377</v>
      </c>
      <c r="AN1684" s="12" t="s">
        <v>378</v>
      </c>
    </row>
    <row r="1685" spans="1:40" ht="15" customHeight="1" x14ac:dyDescent="0.25">
      <c r="A1685" s="6" t="s">
        <v>208</v>
      </c>
      <c r="B1685" s="30" t="s">
        <v>577</v>
      </c>
      <c r="C1685" s="30" t="s">
        <v>576</v>
      </c>
      <c r="D1685" s="30"/>
      <c r="E1685" s="12" t="s">
        <v>51</v>
      </c>
      <c r="F1685" s="10" t="s">
        <v>104</v>
      </c>
      <c r="G1685" s="17" t="s">
        <v>323</v>
      </c>
      <c r="H1685" s="10" t="s">
        <v>8</v>
      </c>
      <c r="I1685" s="6"/>
      <c r="J1685" s="6"/>
      <c r="K1685" s="6" t="s">
        <v>105</v>
      </c>
      <c r="L1685" s="12">
        <v>45.088751199999997</v>
      </c>
      <c r="M1685" s="12">
        <v>2.1405308999999999</v>
      </c>
      <c r="N1685" s="11">
        <v>41186</v>
      </c>
      <c r="O1685" s="6" t="s">
        <v>20</v>
      </c>
      <c r="P1685" s="29">
        <v>59</v>
      </c>
      <c r="Q1685" s="12">
        <v>9</v>
      </c>
      <c r="R1685" s="15" t="s">
        <v>11</v>
      </c>
      <c r="S1685" s="48" t="s">
        <v>161</v>
      </c>
      <c r="T1685" s="53" t="s">
        <v>161</v>
      </c>
      <c r="U1685" s="12">
        <f t="shared" si="106"/>
        <v>59</v>
      </c>
      <c r="V1685" s="12">
        <f t="shared" si="107"/>
        <v>9</v>
      </c>
      <c r="W1685" s="12">
        <f t="shared" si="108"/>
        <v>0.72839506172839508</v>
      </c>
      <c r="X1685" s="12">
        <f t="shared" si="109"/>
        <v>1.2345679012345678E-2</v>
      </c>
      <c r="AA1685" s="12"/>
      <c r="AD1685" s="12" t="s">
        <v>323</v>
      </c>
      <c r="AE1685" s="12" t="s">
        <v>379</v>
      </c>
      <c r="AF1685" s="12" t="s">
        <v>380</v>
      </c>
      <c r="AG1685" s="12" t="s">
        <v>373</v>
      </c>
      <c r="AH1685" s="12" t="s">
        <v>374</v>
      </c>
      <c r="AI1685" s="12" t="s">
        <v>375</v>
      </c>
      <c r="AJ1685" s="12" t="s">
        <v>376</v>
      </c>
      <c r="AK1685" s="12" t="s">
        <v>368</v>
      </c>
      <c r="AL1685" s="12">
        <v>17</v>
      </c>
      <c r="AM1685" s="12" t="s">
        <v>377</v>
      </c>
      <c r="AN1685" s="12" t="s">
        <v>378</v>
      </c>
    </row>
    <row r="1686" spans="1:40" ht="15" customHeight="1" x14ac:dyDescent="0.25">
      <c r="A1686" s="6" t="s">
        <v>208</v>
      </c>
      <c r="B1686" s="30" t="s">
        <v>577</v>
      </c>
      <c r="C1686" s="30" t="s">
        <v>576</v>
      </c>
      <c r="D1686" s="30"/>
      <c r="E1686" s="12" t="s">
        <v>51</v>
      </c>
      <c r="F1686" s="10" t="s">
        <v>104</v>
      </c>
      <c r="G1686" s="17" t="s">
        <v>323</v>
      </c>
      <c r="H1686" s="10" t="s">
        <v>8</v>
      </c>
      <c r="I1686" s="6"/>
      <c r="J1686" s="6"/>
      <c r="K1686" s="6" t="s">
        <v>105</v>
      </c>
      <c r="L1686" s="12">
        <v>45.088751199999997</v>
      </c>
      <c r="M1686" s="12">
        <v>2.1405308999999999</v>
      </c>
      <c r="N1686" s="11">
        <v>41186</v>
      </c>
      <c r="O1686" s="6" t="s">
        <v>16</v>
      </c>
      <c r="P1686" s="29">
        <v>227</v>
      </c>
      <c r="Q1686" s="12">
        <v>22</v>
      </c>
      <c r="R1686" s="15" t="s">
        <v>11</v>
      </c>
      <c r="S1686" s="48" t="s">
        <v>161</v>
      </c>
      <c r="T1686" s="53" t="s">
        <v>606</v>
      </c>
      <c r="U1686" s="12">
        <f t="shared" si="106"/>
        <v>227</v>
      </c>
      <c r="V1686" s="12">
        <f t="shared" si="107"/>
        <v>22</v>
      </c>
      <c r="W1686" s="12">
        <f t="shared" si="108"/>
        <v>0.46900826446280991</v>
      </c>
      <c r="X1686" s="12">
        <f t="shared" si="109"/>
        <v>2.0661157024793389E-3</v>
      </c>
      <c r="AA1686" s="12"/>
      <c r="AD1686" s="12" t="s">
        <v>323</v>
      </c>
      <c r="AE1686" s="12" t="s">
        <v>379</v>
      </c>
      <c r="AF1686" s="12" t="s">
        <v>380</v>
      </c>
      <c r="AG1686" s="12" t="s">
        <v>373</v>
      </c>
      <c r="AH1686" s="12" t="s">
        <v>374</v>
      </c>
      <c r="AI1686" s="12" t="s">
        <v>375</v>
      </c>
      <c r="AJ1686" s="12" t="s">
        <v>376</v>
      </c>
      <c r="AK1686" s="12" t="s">
        <v>368</v>
      </c>
      <c r="AL1686" s="12">
        <v>17</v>
      </c>
      <c r="AM1686" s="12" t="s">
        <v>377</v>
      </c>
      <c r="AN1686" s="12" t="s">
        <v>378</v>
      </c>
    </row>
    <row r="1687" spans="1:40" ht="15" customHeight="1" x14ac:dyDescent="0.25">
      <c r="A1687" s="6" t="s">
        <v>208</v>
      </c>
      <c r="B1687" s="30" t="s">
        <v>577</v>
      </c>
      <c r="C1687" s="30" t="s">
        <v>576</v>
      </c>
      <c r="D1687" s="30"/>
      <c r="E1687" s="12" t="s">
        <v>51</v>
      </c>
      <c r="F1687" s="10" t="s">
        <v>104</v>
      </c>
      <c r="G1687" s="17" t="s">
        <v>323</v>
      </c>
      <c r="H1687" s="10" t="s">
        <v>8</v>
      </c>
      <c r="I1687" s="6"/>
      <c r="J1687" s="6"/>
      <c r="K1687" s="6" t="s">
        <v>105</v>
      </c>
      <c r="L1687" s="12">
        <v>45.088751199999997</v>
      </c>
      <c r="M1687" s="12">
        <v>2.1405308999999999</v>
      </c>
      <c r="N1687" s="11">
        <v>41186</v>
      </c>
      <c r="O1687" s="6" t="s">
        <v>17</v>
      </c>
      <c r="P1687" s="29">
        <v>241</v>
      </c>
      <c r="Q1687" s="12">
        <v>23</v>
      </c>
      <c r="R1687" s="15" t="s">
        <v>11</v>
      </c>
      <c r="S1687" s="48" t="s">
        <v>161</v>
      </c>
      <c r="T1687" s="53" t="s">
        <v>161</v>
      </c>
      <c r="U1687" s="12">
        <f t="shared" si="106"/>
        <v>241</v>
      </c>
      <c r="V1687" s="12">
        <f t="shared" si="107"/>
        <v>23</v>
      </c>
      <c r="W1687" s="12">
        <f t="shared" si="108"/>
        <v>0.45557655954631382</v>
      </c>
      <c r="X1687" s="12">
        <f t="shared" si="109"/>
        <v>1.890359168241966E-3</v>
      </c>
      <c r="AA1687" s="12"/>
      <c r="AD1687" s="12" t="s">
        <v>323</v>
      </c>
      <c r="AE1687" s="12" t="s">
        <v>379</v>
      </c>
      <c r="AF1687" s="12" t="s">
        <v>380</v>
      </c>
      <c r="AG1687" s="12" t="s">
        <v>373</v>
      </c>
      <c r="AH1687" s="12" t="s">
        <v>374</v>
      </c>
      <c r="AI1687" s="12" t="s">
        <v>375</v>
      </c>
      <c r="AJ1687" s="12" t="s">
        <v>376</v>
      </c>
      <c r="AK1687" s="12" t="s">
        <v>368</v>
      </c>
      <c r="AL1687" s="12">
        <v>17</v>
      </c>
      <c r="AM1687" s="12" t="s">
        <v>377</v>
      </c>
      <c r="AN1687" s="12" t="s">
        <v>378</v>
      </c>
    </row>
    <row r="1688" spans="1:40" ht="15" customHeight="1" x14ac:dyDescent="0.25">
      <c r="A1688" s="6" t="s">
        <v>208</v>
      </c>
      <c r="B1688" s="30" t="s">
        <v>577</v>
      </c>
      <c r="C1688" s="30" t="s">
        <v>576</v>
      </c>
      <c r="D1688" s="30"/>
      <c r="E1688" s="12" t="s">
        <v>51</v>
      </c>
      <c r="F1688" s="10" t="s">
        <v>104</v>
      </c>
      <c r="G1688" s="17" t="s">
        <v>323</v>
      </c>
      <c r="H1688" s="10" t="s">
        <v>8</v>
      </c>
      <c r="I1688" s="6"/>
      <c r="J1688" s="6"/>
      <c r="K1688" s="6" t="s">
        <v>105</v>
      </c>
      <c r="L1688" s="12">
        <v>45.088751199999997</v>
      </c>
      <c r="M1688" s="12">
        <v>2.1405308999999999</v>
      </c>
      <c r="N1688" s="11">
        <v>41186</v>
      </c>
      <c r="O1688" s="6" t="s">
        <v>15</v>
      </c>
      <c r="P1688" s="29">
        <v>244</v>
      </c>
      <c r="Q1688" s="12">
        <v>26</v>
      </c>
      <c r="R1688" s="15" t="s">
        <v>11</v>
      </c>
      <c r="S1688" s="48" t="s">
        <v>161</v>
      </c>
      <c r="T1688" s="53" t="s">
        <v>161</v>
      </c>
      <c r="U1688" s="12">
        <f t="shared" si="106"/>
        <v>244</v>
      </c>
      <c r="V1688" s="12">
        <f t="shared" si="107"/>
        <v>26</v>
      </c>
      <c r="W1688" s="12">
        <f t="shared" si="108"/>
        <v>0.36094674556213019</v>
      </c>
      <c r="X1688" s="12">
        <f t="shared" si="109"/>
        <v>1.4792899408284023E-3</v>
      </c>
      <c r="AA1688" s="12"/>
      <c r="AD1688" s="12" t="s">
        <v>323</v>
      </c>
      <c r="AE1688" s="12" t="s">
        <v>379</v>
      </c>
      <c r="AF1688" s="12" t="s">
        <v>380</v>
      </c>
      <c r="AG1688" s="12" t="s">
        <v>373</v>
      </c>
      <c r="AH1688" s="12" t="s">
        <v>374</v>
      </c>
      <c r="AI1688" s="12" t="s">
        <v>375</v>
      </c>
      <c r="AJ1688" s="12" t="s">
        <v>376</v>
      </c>
      <c r="AK1688" s="12" t="s">
        <v>368</v>
      </c>
      <c r="AL1688" s="12">
        <v>17</v>
      </c>
      <c r="AM1688" s="12" t="s">
        <v>377</v>
      </c>
      <c r="AN1688" s="12" t="s">
        <v>378</v>
      </c>
    </row>
    <row r="1689" spans="1:40" ht="15" customHeight="1" x14ac:dyDescent="0.25">
      <c r="A1689" s="6" t="s">
        <v>208</v>
      </c>
      <c r="B1689" s="30" t="s">
        <v>577</v>
      </c>
      <c r="C1689" s="30" t="s">
        <v>576</v>
      </c>
      <c r="D1689" s="30"/>
      <c r="E1689" s="12" t="s">
        <v>51</v>
      </c>
      <c r="F1689" s="10" t="s">
        <v>104</v>
      </c>
      <c r="G1689" s="17" t="s">
        <v>323</v>
      </c>
      <c r="H1689" s="10" t="s">
        <v>8</v>
      </c>
      <c r="I1689" s="6"/>
      <c r="J1689" s="6"/>
      <c r="K1689" s="6" t="s">
        <v>105</v>
      </c>
      <c r="L1689" s="12">
        <v>45.088751199999997</v>
      </c>
      <c r="M1689" s="12">
        <v>2.1405308999999999</v>
      </c>
      <c r="N1689" s="11">
        <v>41186</v>
      </c>
      <c r="O1689" s="6" t="s">
        <v>13</v>
      </c>
      <c r="P1689" s="29">
        <v>250</v>
      </c>
      <c r="Q1689" s="12">
        <v>110</v>
      </c>
      <c r="R1689" s="15" t="s">
        <v>11</v>
      </c>
      <c r="S1689" s="48" t="s">
        <v>161</v>
      </c>
      <c r="T1689" s="53" t="s">
        <v>605</v>
      </c>
      <c r="U1689" s="12">
        <f t="shared" si="106"/>
        <v>250</v>
      </c>
      <c r="V1689" s="12">
        <f t="shared" si="107"/>
        <v>110</v>
      </c>
      <c r="W1689" s="12">
        <f t="shared" si="108"/>
        <v>2.0661157024793389E-2</v>
      </c>
      <c r="X1689" s="12">
        <f t="shared" si="109"/>
        <v>8.264462809917356E-5</v>
      </c>
      <c r="AA1689" s="12"/>
      <c r="AD1689" s="12" t="s">
        <v>323</v>
      </c>
      <c r="AE1689" s="12" t="s">
        <v>379</v>
      </c>
      <c r="AF1689" s="12" t="s">
        <v>380</v>
      </c>
      <c r="AG1689" s="12" t="s">
        <v>373</v>
      </c>
      <c r="AH1689" s="12" t="s">
        <v>374</v>
      </c>
      <c r="AI1689" s="12" t="s">
        <v>375</v>
      </c>
      <c r="AJ1689" s="12" t="s">
        <v>376</v>
      </c>
      <c r="AK1689" s="12" t="s">
        <v>368</v>
      </c>
      <c r="AL1689" s="12">
        <v>17</v>
      </c>
      <c r="AM1689" s="12" t="s">
        <v>377</v>
      </c>
      <c r="AN1689" s="12" t="s">
        <v>378</v>
      </c>
    </row>
    <row r="1690" spans="1:40" ht="15" customHeight="1" x14ac:dyDescent="0.25">
      <c r="A1690" s="6" t="s">
        <v>208</v>
      </c>
      <c r="B1690" s="30" t="s">
        <v>577</v>
      </c>
      <c r="C1690" s="30" t="s">
        <v>576</v>
      </c>
      <c r="D1690" s="30"/>
      <c r="E1690" s="12" t="s">
        <v>51</v>
      </c>
      <c r="F1690" s="10" t="s">
        <v>104</v>
      </c>
      <c r="G1690" s="17" t="s">
        <v>323</v>
      </c>
      <c r="H1690" s="10" t="s">
        <v>8</v>
      </c>
      <c r="I1690" s="6"/>
      <c r="J1690" s="6"/>
      <c r="K1690" s="6" t="s">
        <v>105</v>
      </c>
      <c r="L1690" s="12">
        <v>45.088751199999997</v>
      </c>
      <c r="M1690" s="12">
        <v>2.1405308999999999</v>
      </c>
      <c r="N1690" s="11">
        <v>41186</v>
      </c>
      <c r="O1690" s="6" t="s">
        <v>14</v>
      </c>
      <c r="P1690" s="29">
        <v>360</v>
      </c>
      <c r="Q1690" s="12">
        <v>80</v>
      </c>
      <c r="R1690" s="15" t="s">
        <v>11</v>
      </c>
      <c r="S1690" s="48" t="s">
        <v>161</v>
      </c>
      <c r="T1690" s="53" t="s">
        <v>161</v>
      </c>
      <c r="U1690" s="12">
        <f t="shared" si="106"/>
        <v>360</v>
      </c>
      <c r="V1690" s="12">
        <f t="shared" si="107"/>
        <v>80</v>
      </c>
      <c r="W1690" s="12">
        <f t="shared" si="108"/>
        <v>5.6250000000000001E-2</v>
      </c>
      <c r="X1690" s="12">
        <f t="shared" si="109"/>
        <v>1.5625E-4</v>
      </c>
      <c r="AA1690" s="12"/>
      <c r="AD1690" s="12" t="s">
        <v>323</v>
      </c>
      <c r="AE1690" s="12" t="s">
        <v>379</v>
      </c>
      <c r="AF1690" s="12" t="s">
        <v>380</v>
      </c>
      <c r="AG1690" s="12" t="s">
        <v>373</v>
      </c>
      <c r="AH1690" s="12" t="s">
        <v>374</v>
      </c>
      <c r="AI1690" s="12" t="s">
        <v>375</v>
      </c>
      <c r="AJ1690" s="12" t="s">
        <v>376</v>
      </c>
      <c r="AK1690" s="12" t="s">
        <v>368</v>
      </c>
      <c r="AL1690" s="12">
        <v>17</v>
      </c>
      <c r="AM1690" s="12" t="s">
        <v>377</v>
      </c>
      <c r="AN1690" s="12" t="s">
        <v>378</v>
      </c>
    </row>
    <row r="1691" spans="1:40" ht="15" customHeight="1" x14ac:dyDescent="0.25">
      <c r="A1691" s="6" t="s">
        <v>208</v>
      </c>
      <c r="B1691" s="30" t="s">
        <v>577</v>
      </c>
      <c r="C1691" s="30" t="s">
        <v>576</v>
      </c>
      <c r="D1691" s="30"/>
      <c r="E1691" s="12" t="s">
        <v>51</v>
      </c>
      <c r="F1691" s="10" t="s">
        <v>104</v>
      </c>
      <c r="G1691" s="17" t="s">
        <v>323</v>
      </c>
      <c r="H1691" s="10" t="s">
        <v>8</v>
      </c>
      <c r="I1691" s="6"/>
      <c r="J1691" s="6"/>
      <c r="K1691" s="6" t="s">
        <v>105</v>
      </c>
      <c r="L1691" s="12">
        <v>45.088751199999997</v>
      </c>
      <c r="M1691" s="12">
        <v>2.1405308999999999</v>
      </c>
      <c r="N1691" s="11">
        <v>41186</v>
      </c>
      <c r="O1691" s="6" t="s">
        <v>10</v>
      </c>
      <c r="P1691" s="29">
        <v>790</v>
      </c>
      <c r="Q1691" s="12">
        <v>120</v>
      </c>
      <c r="R1691" s="15" t="s">
        <v>11</v>
      </c>
      <c r="S1691" s="48" t="s">
        <v>161</v>
      </c>
      <c r="T1691" s="53" t="s">
        <v>161</v>
      </c>
      <c r="U1691" s="12">
        <f t="shared" si="106"/>
        <v>790</v>
      </c>
      <c r="V1691" s="12">
        <f t="shared" si="107"/>
        <v>120</v>
      </c>
      <c r="W1691" s="12">
        <f t="shared" si="108"/>
        <v>5.486111111111111E-2</v>
      </c>
      <c r="X1691" s="12">
        <f t="shared" si="109"/>
        <v>6.9444444444444444E-5</v>
      </c>
      <c r="AA1691" s="12"/>
      <c r="AD1691" s="12" t="s">
        <v>323</v>
      </c>
      <c r="AE1691" s="12" t="s">
        <v>379</v>
      </c>
      <c r="AF1691" s="12" t="s">
        <v>380</v>
      </c>
      <c r="AG1691" s="12" t="s">
        <v>373</v>
      </c>
      <c r="AH1691" s="12" t="s">
        <v>374</v>
      </c>
      <c r="AI1691" s="12" t="s">
        <v>375</v>
      </c>
      <c r="AJ1691" s="12" t="s">
        <v>376</v>
      </c>
      <c r="AK1691" s="12" t="s">
        <v>368</v>
      </c>
      <c r="AL1691" s="12">
        <v>17</v>
      </c>
      <c r="AM1691" s="12" t="s">
        <v>377</v>
      </c>
      <c r="AN1691" s="12" t="s">
        <v>378</v>
      </c>
    </row>
    <row r="1692" spans="1:40" ht="15" customHeight="1" x14ac:dyDescent="0.25">
      <c r="A1692" s="6" t="s">
        <v>209</v>
      </c>
      <c r="B1692" s="30" t="s">
        <v>577</v>
      </c>
      <c r="C1692" s="30" t="s">
        <v>576</v>
      </c>
      <c r="D1692" s="30"/>
      <c r="E1692" s="12" t="s">
        <v>51</v>
      </c>
      <c r="F1692" s="10" t="s">
        <v>218</v>
      </c>
      <c r="G1692" s="10" t="s">
        <v>218</v>
      </c>
      <c r="H1692" s="9" t="s">
        <v>8</v>
      </c>
      <c r="I1692" s="7"/>
      <c r="J1692" s="7"/>
      <c r="K1692" s="6" t="s">
        <v>96</v>
      </c>
      <c r="L1692" s="12">
        <v>45.136812999999997</v>
      </c>
      <c r="M1692" s="12">
        <v>2.1457989999999998</v>
      </c>
      <c r="N1692" s="11">
        <v>41236</v>
      </c>
      <c r="O1692" s="6" t="s">
        <v>22</v>
      </c>
      <c r="P1692" s="29">
        <v>11</v>
      </c>
      <c r="Q1692" s="54" t="s">
        <v>161</v>
      </c>
      <c r="R1692" s="15" t="s">
        <v>11</v>
      </c>
      <c r="S1692" s="16" t="s">
        <v>601</v>
      </c>
      <c r="T1692" s="53" t="s">
        <v>161</v>
      </c>
      <c r="U1692" s="12">
        <f t="shared" si="106"/>
        <v>11</v>
      </c>
      <c r="V1692" s="12">
        <f t="shared" si="107"/>
        <v>5.5</v>
      </c>
      <c r="W1692" s="12">
        <f t="shared" si="108"/>
        <v>0.36363636363636365</v>
      </c>
      <c r="X1692" s="12">
        <f t="shared" si="109"/>
        <v>3.3057851239669422E-2</v>
      </c>
      <c r="AA1692" s="12"/>
      <c r="AD1692" s="12" t="s">
        <v>218</v>
      </c>
      <c r="AE1692" s="12" t="s">
        <v>409</v>
      </c>
      <c r="AF1692" s="12" t="s">
        <v>410</v>
      </c>
      <c r="AG1692" s="12" t="s">
        <v>373</v>
      </c>
      <c r="AH1692" s="12" t="s">
        <v>374</v>
      </c>
      <c r="AI1692" s="12" t="s">
        <v>375</v>
      </c>
      <c r="AJ1692" s="12" t="s">
        <v>376</v>
      </c>
      <c r="AK1692" s="12" t="s">
        <v>368</v>
      </c>
      <c r="AL1692" s="12">
        <v>17</v>
      </c>
      <c r="AM1692" s="12" t="s">
        <v>377</v>
      </c>
      <c r="AN1692" s="12" t="s">
        <v>378</v>
      </c>
    </row>
    <row r="1693" spans="1:40" ht="15" customHeight="1" x14ac:dyDescent="0.25">
      <c r="A1693" s="6" t="s">
        <v>209</v>
      </c>
      <c r="B1693" s="30" t="s">
        <v>577</v>
      </c>
      <c r="C1693" s="30" t="s">
        <v>576</v>
      </c>
      <c r="D1693" s="30"/>
      <c r="E1693" s="12" t="s">
        <v>51</v>
      </c>
      <c r="F1693" s="10" t="s">
        <v>218</v>
      </c>
      <c r="G1693" s="10" t="s">
        <v>218</v>
      </c>
      <c r="H1693" s="9" t="s">
        <v>8</v>
      </c>
      <c r="I1693" s="30"/>
      <c r="J1693" s="30"/>
      <c r="K1693" s="6" t="s">
        <v>96</v>
      </c>
      <c r="L1693" s="12">
        <v>45.136812999999997</v>
      </c>
      <c r="M1693" s="12">
        <v>2.1457989999999998</v>
      </c>
      <c r="N1693" s="11">
        <v>41236</v>
      </c>
      <c r="O1693" s="30" t="s">
        <v>12</v>
      </c>
      <c r="P1693" s="29">
        <v>21.7</v>
      </c>
      <c r="Q1693" s="16">
        <v>2.2000000000000002</v>
      </c>
      <c r="R1693" s="15" t="s">
        <v>11</v>
      </c>
      <c r="S1693" s="48" t="s">
        <v>161</v>
      </c>
      <c r="T1693" s="53" t="s">
        <v>161</v>
      </c>
      <c r="U1693" s="12">
        <f t="shared" si="106"/>
        <v>21.7</v>
      </c>
      <c r="V1693" s="12">
        <f t="shared" si="107"/>
        <v>2.2000000000000002</v>
      </c>
      <c r="W1693" s="12">
        <f t="shared" si="108"/>
        <v>4.483471074380164</v>
      </c>
      <c r="X1693" s="12">
        <f t="shared" si="109"/>
        <v>0.20661157024793386</v>
      </c>
      <c r="AA1693" s="12"/>
      <c r="AD1693" s="12" t="s">
        <v>218</v>
      </c>
      <c r="AE1693" s="12" t="s">
        <v>409</v>
      </c>
      <c r="AF1693" s="12" t="s">
        <v>410</v>
      </c>
      <c r="AG1693" s="12" t="s">
        <v>373</v>
      </c>
      <c r="AH1693" s="12" t="s">
        <v>374</v>
      </c>
      <c r="AI1693" s="12" t="s">
        <v>375</v>
      </c>
      <c r="AJ1693" s="12" t="s">
        <v>376</v>
      </c>
      <c r="AK1693" s="12" t="s">
        <v>368</v>
      </c>
      <c r="AL1693" s="12">
        <v>17</v>
      </c>
      <c r="AM1693" s="12" t="s">
        <v>377</v>
      </c>
      <c r="AN1693" s="12" t="s">
        <v>378</v>
      </c>
    </row>
    <row r="1694" spans="1:40" ht="15" customHeight="1" x14ac:dyDescent="0.25">
      <c r="A1694" s="6" t="s">
        <v>209</v>
      </c>
      <c r="B1694" s="30" t="s">
        <v>577</v>
      </c>
      <c r="C1694" s="30" t="s">
        <v>576</v>
      </c>
      <c r="D1694" s="30"/>
      <c r="E1694" s="12" t="s">
        <v>51</v>
      </c>
      <c r="F1694" s="10" t="s">
        <v>218</v>
      </c>
      <c r="G1694" s="10" t="s">
        <v>218</v>
      </c>
      <c r="H1694" s="9" t="s">
        <v>8</v>
      </c>
      <c r="I1694" s="7"/>
      <c r="J1694" s="7"/>
      <c r="K1694" s="6" t="s">
        <v>96</v>
      </c>
      <c r="L1694" s="12">
        <v>45.136812999999997</v>
      </c>
      <c r="M1694" s="12">
        <v>2.1457989999999998</v>
      </c>
      <c r="N1694" s="11">
        <v>41236</v>
      </c>
      <c r="O1694" s="6" t="s">
        <v>21</v>
      </c>
      <c r="P1694" s="29">
        <v>27.9</v>
      </c>
      <c r="Q1694" s="12">
        <v>4.9000000000000004</v>
      </c>
      <c r="R1694" s="15" t="s">
        <v>11</v>
      </c>
      <c r="S1694" s="48" t="s">
        <v>161</v>
      </c>
      <c r="T1694" s="53" t="s">
        <v>161</v>
      </c>
      <c r="U1694" s="12">
        <f t="shared" si="106"/>
        <v>27.9</v>
      </c>
      <c r="V1694" s="12">
        <f t="shared" si="107"/>
        <v>4.9000000000000004</v>
      </c>
      <c r="W1694" s="12">
        <f t="shared" si="108"/>
        <v>1.1620158267388585</v>
      </c>
      <c r="X1694" s="12">
        <f t="shared" si="109"/>
        <v>4.1649312786339016E-2</v>
      </c>
      <c r="AA1694" s="12"/>
      <c r="AD1694" s="12" t="s">
        <v>218</v>
      </c>
      <c r="AE1694" s="12" t="s">
        <v>409</v>
      </c>
      <c r="AF1694" s="12" t="s">
        <v>410</v>
      </c>
      <c r="AG1694" s="12" t="s">
        <v>373</v>
      </c>
      <c r="AH1694" s="12" t="s">
        <v>374</v>
      </c>
      <c r="AI1694" s="12" t="s">
        <v>375</v>
      </c>
      <c r="AJ1694" s="12" t="s">
        <v>376</v>
      </c>
      <c r="AK1694" s="12" t="s">
        <v>368</v>
      </c>
      <c r="AL1694" s="12">
        <v>17</v>
      </c>
      <c r="AM1694" s="12" t="s">
        <v>377</v>
      </c>
      <c r="AN1694" s="12" t="s">
        <v>378</v>
      </c>
    </row>
    <row r="1695" spans="1:40" ht="15" customHeight="1" x14ac:dyDescent="0.25">
      <c r="A1695" s="6" t="s">
        <v>209</v>
      </c>
      <c r="B1695" s="30" t="s">
        <v>577</v>
      </c>
      <c r="C1695" s="30" t="s">
        <v>576</v>
      </c>
      <c r="D1695" s="30"/>
      <c r="E1695" s="12" t="s">
        <v>51</v>
      </c>
      <c r="F1695" s="10" t="s">
        <v>218</v>
      </c>
      <c r="G1695" s="10" t="s">
        <v>218</v>
      </c>
      <c r="H1695" s="9" t="s">
        <v>8</v>
      </c>
      <c r="I1695" s="7"/>
      <c r="J1695" s="7"/>
      <c r="K1695" s="6" t="s">
        <v>96</v>
      </c>
      <c r="L1695" s="12">
        <v>45.136812999999997</v>
      </c>
      <c r="M1695" s="12">
        <v>2.1457989999999998</v>
      </c>
      <c r="N1695" s="11">
        <v>41236</v>
      </c>
      <c r="O1695" s="6" t="s">
        <v>20</v>
      </c>
      <c r="P1695" s="29">
        <v>73</v>
      </c>
      <c r="Q1695" s="12">
        <v>11</v>
      </c>
      <c r="R1695" s="15" t="s">
        <v>11</v>
      </c>
      <c r="S1695" s="48" t="s">
        <v>161</v>
      </c>
      <c r="T1695" s="53" t="s">
        <v>161</v>
      </c>
      <c r="U1695" s="12">
        <f t="shared" si="106"/>
        <v>73</v>
      </c>
      <c r="V1695" s="12">
        <f t="shared" si="107"/>
        <v>11</v>
      </c>
      <c r="W1695" s="12">
        <f t="shared" si="108"/>
        <v>0.60330578512396693</v>
      </c>
      <c r="X1695" s="12">
        <f t="shared" si="109"/>
        <v>8.2644628099173556E-3</v>
      </c>
      <c r="AA1695" s="12"/>
      <c r="AD1695" s="12" t="s">
        <v>218</v>
      </c>
      <c r="AE1695" s="12" t="s">
        <v>409</v>
      </c>
      <c r="AF1695" s="12" t="s">
        <v>410</v>
      </c>
      <c r="AG1695" s="12" t="s">
        <v>373</v>
      </c>
      <c r="AH1695" s="12" t="s">
        <v>374</v>
      </c>
      <c r="AI1695" s="12" t="s">
        <v>375</v>
      </c>
      <c r="AJ1695" s="12" t="s">
        <v>376</v>
      </c>
      <c r="AK1695" s="12" t="s">
        <v>368</v>
      </c>
      <c r="AL1695" s="12">
        <v>17</v>
      </c>
      <c r="AM1695" s="12" t="s">
        <v>377</v>
      </c>
      <c r="AN1695" s="12" t="s">
        <v>378</v>
      </c>
    </row>
    <row r="1696" spans="1:40" ht="15" customHeight="1" x14ac:dyDescent="0.25">
      <c r="A1696" s="6" t="s">
        <v>209</v>
      </c>
      <c r="B1696" s="30" t="s">
        <v>577</v>
      </c>
      <c r="C1696" s="30" t="s">
        <v>576</v>
      </c>
      <c r="D1696" s="30"/>
      <c r="E1696" s="12" t="s">
        <v>51</v>
      </c>
      <c r="F1696" s="10" t="s">
        <v>218</v>
      </c>
      <c r="G1696" s="10" t="s">
        <v>218</v>
      </c>
      <c r="H1696" s="9" t="s">
        <v>8</v>
      </c>
      <c r="I1696" s="30"/>
      <c r="J1696" s="30"/>
      <c r="K1696" s="6" t="s">
        <v>96</v>
      </c>
      <c r="L1696" s="12">
        <v>45.136812999999997</v>
      </c>
      <c r="M1696" s="12">
        <v>2.1457989999999998</v>
      </c>
      <c r="N1696" s="11">
        <v>41236</v>
      </c>
      <c r="O1696" s="30" t="s">
        <v>18</v>
      </c>
      <c r="P1696" s="29">
        <v>74</v>
      </c>
      <c r="Q1696" s="16">
        <v>8</v>
      </c>
      <c r="R1696" s="15" t="s">
        <v>11</v>
      </c>
      <c r="S1696" s="48" t="s">
        <v>161</v>
      </c>
      <c r="T1696" s="53" t="s">
        <v>161</v>
      </c>
      <c r="U1696" s="12">
        <f t="shared" si="106"/>
        <v>74</v>
      </c>
      <c r="V1696" s="12">
        <f t="shared" si="107"/>
        <v>8</v>
      </c>
      <c r="W1696" s="12">
        <f t="shared" si="108"/>
        <v>1.15625</v>
      </c>
      <c r="X1696" s="12">
        <f t="shared" si="109"/>
        <v>1.5625E-2</v>
      </c>
      <c r="AA1696" s="12"/>
      <c r="AD1696" s="12" t="s">
        <v>218</v>
      </c>
      <c r="AE1696" s="12" t="s">
        <v>409</v>
      </c>
      <c r="AF1696" s="12" t="s">
        <v>410</v>
      </c>
      <c r="AG1696" s="12" t="s">
        <v>373</v>
      </c>
      <c r="AH1696" s="12" t="s">
        <v>374</v>
      </c>
      <c r="AI1696" s="12" t="s">
        <v>375</v>
      </c>
      <c r="AJ1696" s="12" t="s">
        <v>376</v>
      </c>
      <c r="AK1696" s="12" t="s">
        <v>368</v>
      </c>
      <c r="AL1696" s="12">
        <v>17</v>
      </c>
      <c r="AM1696" s="12" t="s">
        <v>377</v>
      </c>
      <c r="AN1696" s="12" t="s">
        <v>378</v>
      </c>
    </row>
    <row r="1697" spans="1:40" ht="15" customHeight="1" x14ac:dyDescent="0.25">
      <c r="A1697" s="6" t="s">
        <v>209</v>
      </c>
      <c r="B1697" s="30" t="s">
        <v>577</v>
      </c>
      <c r="C1697" s="30" t="s">
        <v>576</v>
      </c>
      <c r="D1697" s="30"/>
      <c r="E1697" s="12" t="s">
        <v>51</v>
      </c>
      <c r="F1697" s="10" t="s">
        <v>218</v>
      </c>
      <c r="G1697" s="10" t="s">
        <v>218</v>
      </c>
      <c r="H1697" s="9" t="s">
        <v>8</v>
      </c>
      <c r="I1697" s="30"/>
      <c r="J1697" s="30"/>
      <c r="K1697" s="6" t="s">
        <v>96</v>
      </c>
      <c r="L1697" s="12">
        <v>45.136812999999997</v>
      </c>
      <c r="M1697" s="12">
        <v>2.1457989999999998</v>
      </c>
      <c r="N1697" s="11">
        <v>41236</v>
      </c>
      <c r="O1697" s="30" t="s">
        <v>19</v>
      </c>
      <c r="P1697" s="29">
        <v>77</v>
      </c>
      <c r="Q1697" s="16">
        <v>8</v>
      </c>
      <c r="R1697" s="15" t="s">
        <v>11</v>
      </c>
      <c r="S1697" s="48" t="s">
        <v>161</v>
      </c>
      <c r="T1697" s="53" t="s">
        <v>161</v>
      </c>
      <c r="U1697" s="12">
        <f t="shared" si="106"/>
        <v>77</v>
      </c>
      <c r="V1697" s="12">
        <f t="shared" si="107"/>
        <v>8</v>
      </c>
      <c r="W1697" s="12">
        <f t="shared" si="108"/>
        <v>1.203125</v>
      </c>
      <c r="X1697" s="12">
        <f t="shared" si="109"/>
        <v>1.5625E-2</v>
      </c>
      <c r="AA1697" s="12"/>
      <c r="AD1697" s="12" t="s">
        <v>218</v>
      </c>
      <c r="AE1697" s="12" t="s">
        <v>409</v>
      </c>
      <c r="AF1697" s="12" t="s">
        <v>410</v>
      </c>
      <c r="AG1697" s="12" t="s">
        <v>373</v>
      </c>
      <c r="AH1697" s="12" t="s">
        <v>374</v>
      </c>
      <c r="AI1697" s="12" t="s">
        <v>375</v>
      </c>
      <c r="AJ1697" s="12" t="s">
        <v>376</v>
      </c>
      <c r="AK1697" s="12" t="s">
        <v>368</v>
      </c>
      <c r="AL1697" s="12">
        <v>17</v>
      </c>
      <c r="AM1697" s="12" t="s">
        <v>377</v>
      </c>
      <c r="AN1697" s="12" t="s">
        <v>378</v>
      </c>
    </row>
    <row r="1698" spans="1:40" ht="15" customHeight="1" x14ac:dyDescent="0.25">
      <c r="A1698" s="6" t="s">
        <v>209</v>
      </c>
      <c r="B1698" s="30" t="s">
        <v>577</v>
      </c>
      <c r="C1698" s="30" t="s">
        <v>576</v>
      </c>
      <c r="D1698" s="30"/>
      <c r="E1698" s="12" t="s">
        <v>51</v>
      </c>
      <c r="F1698" s="10" t="s">
        <v>218</v>
      </c>
      <c r="G1698" s="10" t="s">
        <v>218</v>
      </c>
      <c r="H1698" s="9" t="s">
        <v>8</v>
      </c>
      <c r="I1698" s="30"/>
      <c r="J1698" s="30"/>
      <c r="K1698" s="6" t="s">
        <v>96</v>
      </c>
      <c r="L1698" s="12">
        <v>45.136812999999997</v>
      </c>
      <c r="M1698" s="12">
        <v>2.1457989999999998</v>
      </c>
      <c r="N1698" s="11">
        <v>41236</v>
      </c>
      <c r="O1698" s="30" t="s">
        <v>13</v>
      </c>
      <c r="P1698" s="29">
        <v>88</v>
      </c>
      <c r="Q1698" s="16">
        <v>36</v>
      </c>
      <c r="R1698" s="15" t="s">
        <v>11</v>
      </c>
      <c r="S1698" s="48" t="s">
        <v>161</v>
      </c>
      <c r="T1698" s="53" t="s">
        <v>605</v>
      </c>
      <c r="U1698" s="12">
        <f t="shared" si="106"/>
        <v>88</v>
      </c>
      <c r="V1698" s="12">
        <f t="shared" si="107"/>
        <v>36</v>
      </c>
      <c r="W1698" s="12">
        <f t="shared" si="108"/>
        <v>6.7901234567901231E-2</v>
      </c>
      <c r="X1698" s="12">
        <f t="shared" si="109"/>
        <v>7.716049382716049E-4</v>
      </c>
      <c r="AA1698" s="12"/>
      <c r="AD1698" s="12" t="s">
        <v>218</v>
      </c>
      <c r="AE1698" s="12" t="s">
        <v>409</v>
      </c>
      <c r="AF1698" s="12" t="s">
        <v>410</v>
      </c>
      <c r="AG1698" s="12" t="s">
        <v>373</v>
      </c>
      <c r="AH1698" s="12" t="s">
        <v>374</v>
      </c>
      <c r="AI1698" s="12" t="s">
        <v>375</v>
      </c>
      <c r="AJ1698" s="12" t="s">
        <v>376</v>
      </c>
      <c r="AK1698" s="12" t="s">
        <v>368</v>
      </c>
      <c r="AL1698" s="12">
        <v>17</v>
      </c>
      <c r="AM1698" s="12" t="s">
        <v>377</v>
      </c>
      <c r="AN1698" s="12" t="s">
        <v>378</v>
      </c>
    </row>
    <row r="1699" spans="1:40" ht="15" customHeight="1" x14ac:dyDescent="0.25">
      <c r="A1699" s="6" t="s">
        <v>209</v>
      </c>
      <c r="B1699" s="30" t="s">
        <v>577</v>
      </c>
      <c r="C1699" s="30" t="s">
        <v>576</v>
      </c>
      <c r="D1699" s="30"/>
      <c r="E1699" s="12" t="s">
        <v>51</v>
      </c>
      <c r="F1699" s="10" t="s">
        <v>218</v>
      </c>
      <c r="G1699" s="10" t="s">
        <v>218</v>
      </c>
      <c r="H1699" s="9" t="s">
        <v>8</v>
      </c>
      <c r="I1699" s="30"/>
      <c r="J1699" s="30"/>
      <c r="K1699" s="6" t="s">
        <v>96</v>
      </c>
      <c r="L1699" s="12">
        <v>45.136812999999997</v>
      </c>
      <c r="M1699" s="12">
        <v>2.1457989999999998</v>
      </c>
      <c r="N1699" s="11">
        <v>41236</v>
      </c>
      <c r="O1699" s="30" t="s">
        <v>14</v>
      </c>
      <c r="P1699" s="29">
        <v>120</v>
      </c>
      <c r="Q1699" s="54" t="s">
        <v>161</v>
      </c>
      <c r="R1699" s="15" t="s">
        <v>11</v>
      </c>
      <c r="S1699" s="16" t="s">
        <v>601</v>
      </c>
      <c r="T1699" s="53" t="s">
        <v>161</v>
      </c>
      <c r="U1699" s="12">
        <f t="shared" si="106"/>
        <v>120</v>
      </c>
      <c r="V1699" s="12">
        <f t="shared" si="107"/>
        <v>60</v>
      </c>
      <c r="W1699" s="12">
        <f t="shared" si="108"/>
        <v>3.3333333333333333E-2</v>
      </c>
      <c r="X1699" s="12">
        <f t="shared" si="109"/>
        <v>2.7777777777777778E-4</v>
      </c>
      <c r="AA1699" s="12"/>
      <c r="AD1699" s="12" t="s">
        <v>218</v>
      </c>
      <c r="AE1699" s="12" t="s">
        <v>409</v>
      </c>
      <c r="AF1699" s="12" t="s">
        <v>410</v>
      </c>
      <c r="AG1699" s="12" t="s">
        <v>373</v>
      </c>
      <c r="AH1699" s="12" t="s">
        <v>374</v>
      </c>
      <c r="AI1699" s="12" t="s">
        <v>375</v>
      </c>
      <c r="AJ1699" s="12" t="s">
        <v>376</v>
      </c>
      <c r="AK1699" s="12" t="s">
        <v>368</v>
      </c>
      <c r="AL1699" s="12">
        <v>17</v>
      </c>
      <c r="AM1699" s="12" t="s">
        <v>377</v>
      </c>
      <c r="AN1699" s="12" t="s">
        <v>378</v>
      </c>
    </row>
    <row r="1700" spans="1:40" ht="15" customHeight="1" x14ac:dyDescent="0.25">
      <c r="A1700" s="6" t="s">
        <v>209</v>
      </c>
      <c r="B1700" s="30" t="s">
        <v>577</v>
      </c>
      <c r="C1700" s="30" t="s">
        <v>576</v>
      </c>
      <c r="D1700" s="30"/>
      <c r="E1700" s="12" t="s">
        <v>51</v>
      </c>
      <c r="F1700" s="10" t="s">
        <v>218</v>
      </c>
      <c r="G1700" s="10" t="s">
        <v>218</v>
      </c>
      <c r="H1700" s="9" t="s">
        <v>8</v>
      </c>
      <c r="I1700" s="30"/>
      <c r="J1700" s="30"/>
      <c r="K1700" s="6" t="s">
        <v>96</v>
      </c>
      <c r="L1700" s="12">
        <v>45.136812999999997</v>
      </c>
      <c r="M1700" s="12">
        <v>2.1457989999999998</v>
      </c>
      <c r="N1700" s="11">
        <v>41236</v>
      </c>
      <c r="O1700" s="30" t="s">
        <v>16</v>
      </c>
      <c r="P1700" s="29">
        <v>245</v>
      </c>
      <c r="Q1700" s="16">
        <v>23</v>
      </c>
      <c r="R1700" s="15" t="s">
        <v>11</v>
      </c>
      <c r="S1700" s="48" t="s">
        <v>161</v>
      </c>
      <c r="T1700" s="53" t="s">
        <v>606</v>
      </c>
      <c r="U1700" s="12">
        <f t="shared" si="106"/>
        <v>245</v>
      </c>
      <c r="V1700" s="12">
        <f t="shared" si="107"/>
        <v>23</v>
      </c>
      <c r="W1700" s="12">
        <f t="shared" si="108"/>
        <v>0.46313799621928164</v>
      </c>
      <c r="X1700" s="12">
        <f t="shared" si="109"/>
        <v>1.890359168241966E-3</v>
      </c>
      <c r="AA1700" s="12"/>
      <c r="AD1700" s="12" t="s">
        <v>218</v>
      </c>
      <c r="AE1700" s="12" t="s">
        <v>409</v>
      </c>
      <c r="AF1700" s="12" t="s">
        <v>410</v>
      </c>
      <c r="AG1700" s="12" t="s">
        <v>373</v>
      </c>
      <c r="AH1700" s="12" t="s">
        <v>374</v>
      </c>
      <c r="AI1700" s="12" t="s">
        <v>375</v>
      </c>
      <c r="AJ1700" s="12" t="s">
        <v>376</v>
      </c>
      <c r="AK1700" s="12" t="s">
        <v>368</v>
      </c>
      <c r="AL1700" s="12">
        <v>17</v>
      </c>
      <c r="AM1700" s="12" t="s">
        <v>377</v>
      </c>
      <c r="AN1700" s="12" t="s">
        <v>378</v>
      </c>
    </row>
    <row r="1701" spans="1:40" ht="15" customHeight="1" x14ac:dyDescent="0.25">
      <c r="A1701" s="6" t="s">
        <v>209</v>
      </c>
      <c r="B1701" s="30" t="s">
        <v>577</v>
      </c>
      <c r="C1701" s="30" t="s">
        <v>576</v>
      </c>
      <c r="D1701" s="30"/>
      <c r="E1701" s="12" t="s">
        <v>51</v>
      </c>
      <c r="F1701" s="10" t="s">
        <v>218</v>
      </c>
      <c r="G1701" s="10" t="s">
        <v>218</v>
      </c>
      <c r="H1701" s="9" t="s">
        <v>8</v>
      </c>
      <c r="I1701" s="30"/>
      <c r="J1701" s="30"/>
      <c r="K1701" s="6" t="s">
        <v>96</v>
      </c>
      <c r="L1701" s="12">
        <v>45.136812999999997</v>
      </c>
      <c r="M1701" s="12">
        <v>2.1457989999999998</v>
      </c>
      <c r="N1701" s="11">
        <v>41236</v>
      </c>
      <c r="O1701" s="30" t="s">
        <v>17</v>
      </c>
      <c r="P1701" s="29">
        <v>246</v>
      </c>
      <c r="Q1701" s="16">
        <v>21</v>
      </c>
      <c r="R1701" s="15" t="s">
        <v>11</v>
      </c>
      <c r="S1701" s="48" t="s">
        <v>161</v>
      </c>
      <c r="T1701" s="53" t="s">
        <v>161</v>
      </c>
      <c r="U1701" s="12">
        <f t="shared" si="106"/>
        <v>246</v>
      </c>
      <c r="V1701" s="12">
        <f t="shared" si="107"/>
        <v>21</v>
      </c>
      <c r="W1701" s="12">
        <f t="shared" si="108"/>
        <v>0.55782312925170063</v>
      </c>
      <c r="X1701" s="12">
        <f t="shared" si="109"/>
        <v>2.2675736961451248E-3</v>
      </c>
      <c r="AA1701" s="12"/>
      <c r="AD1701" s="12" t="s">
        <v>218</v>
      </c>
      <c r="AE1701" s="12" t="s">
        <v>409</v>
      </c>
      <c r="AF1701" s="12" t="s">
        <v>410</v>
      </c>
      <c r="AG1701" s="12" t="s">
        <v>373</v>
      </c>
      <c r="AH1701" s="12" t="s">
        <v>374</v>
      </c>
      <c r="AI1701" s="12" t="s">
        <v>375</v>
      </c>
      <c r="AJ1701" s="12" t="s">
        <v>376</v>
      </c>
      <c r="AK1701" s="12" t="s">
        <v>368</v>
      </c>
      <c r="AL1701" s="12">
        <v>17</v>
      </c>
      <c r="AM1701" s="12" t="s">
        <v>377</v>
      </c>
      <c r="AN1701" s="12" t="s">
        <v>378</v>
      </c>
    </row>
    <row r="1702" spans="1:40" ht="15" customHeight="1" x14ac:dyDescent="0.25">
      <c r="A1702" s="6" t="s">
        <v>209</v>
      </c>
      <c r="B1702" s="30" t="s">
        <v>577</v>
      </c>
      <c r="C1702" s="30" t="s">
        <v>576</v>
      </c>
      <c r="D1702" s="30"/>
      <c r="E1702" s="12" t="s">
        <v>51</v>
      </c>
      <c r="F1702" s="10" t="s">
        <v>218</v>
      </c>
      <c r="G1702" s="10" t="s">
        <v>218</v>
      </c>
      <c r="H1702" s="9" t="s">
        <v>8</v>
      </c>
      <c r="I1702" s="30"/>
      <c r="J1702" s="30"/>
      <c r="K1702" s="6" t="s">
        <v>96</v>
      </c>
      <c r="L1702" s="12">
        <v>45.136812999999997</v>
      </c>
      <c r="M1702" s="12">
        <v>2.1457989999999998</v>
      </c>
      <c r="N1702" s="11">
        <v>41236</v>
      </c>
      <c r="O1702" s="30" t="s">
        <v>15</v>
      </c>
      <c r="P1702" s="29">
        <v>266</v>
      </c>
      <c r="Q1702" s="16">
        <v>28</v>
      </c>
      <c r="R1702" s="15" t="s">
        <v>11</v>
      </c>
      <c r="S1702" s="48" t="s">
        <v>161</v>
      </c>
      <c r="T1702" s="53" t="s">
        <v>161</v>
      </c>
      <c r="U1702" s="12">
        <f t="shared" si="106"/>
        <v>266</v>
      </c>
      <c r="V1702" s="12">
        <f t="shared" si="107"/>
        <v>28</v>
      </c>
      <c r="W1702" s="12">
        <f t="shared" si="108"/>
        <v>0.3392857142857143</v>
      </c>
      <c r="X1702" s="12">
        <f t="shared" si="109"/>
        <v>1.2755102040816326E-3</v>
      </c>
      <c r="AA1702" s="12"/>
      <c r="AD1702" s="12" t="s">
        <v>218</v>
      </c>
      <c r="AE1702" s="12" t="s">
        <v>409</v>
      </c>
      <c r="AF1702" s="12" t="s">
        <v>410</v>
      </c>
      <c r="AG1702" s="12" t="s">
        <v>373</v>
      </c>
      <c r="AH1702" s="12" t="s">
        <v>374</v>
      </c>
      <c r="AI1702" s="12" t="s">
        <v>375</v>
      </c>
      <c r="AJ1702" s="12" t="s">
        <v>376</v>
      </c>
      <c r="AK1702" s="12" t="s">
        <v>368</v>
      </c>
      <c r="AL1702" s="12">
        <v>17</v>
      </c>
      <c r="AM1702" s="12" t="s">
        <v>377</v>
      </c>
      <c r="AN1702" s="12" t="s">
        <v>378</v>
      </c>
    </row>
    <row r="1703" spans="1:40" ht="15" customHeight="1" x14ac:dyDescent="0.25">
      <c r="A1703" s="6" t="s">
        <v>209</v>
      </c>
      <c r="B1703" s="30" t="s">
        <v>577</v>
      </c>
      <c r="C1703" s="30" t="s">
        <v>576</v>
      </c>
      <c r="D1703" s="30"/>
      <c r="E1703" s="12" t="s">
        <v>51</v>
      </c>
      <c r="F1703" s="10" t="s">
        <v>218</v>
      </c>
      <c r="G1703" s="10" t="s">
        <v>218</v>
      </c>
      <c r="H1703" s="9" t="s">
        <v>8</v>
      </c>
      <c r="I1703" s="30"/>
      <c r="J1703" s="30"/>
      <c r="K1703" s="6" t="s">
        <v>96</v>
      </c>
      <c r="L1703" s="12">
        <v>45.136812999999997</v>
      </c>
      <c r="M1703" s="12">
        <v>2.1457989999999998</v>
      </c>
      <c r="N1703" s="11">
        <v>41236</v>
      </c>
      <c r="O1703" s="6" t="s">
        <v>10</v>
      </c>
      <c r="P1703" s="29">
        <v>850</v>
      </c>
      <c r="Q1703" s="16">
        <v>80</v>
      </c>
      <c r="R1703" s="15" t="s">
        <v>11</v>
      </c>
      <c r="S1703" s="48" t="s">
        <v>161</v>
      </c>
      <c r="T1703" s="53" t="s">
        <v>161</v>
      </c>
      <c r="U1703" s="12">
        <f t="shared" si="106"/>
        <v>850</v>
      </c>
      <c r="V1703" s="12">
        <f t="shared" si="107"/>
        <v>80</v>
      </c>
      <c r="W1703" s="12">
        <f t="shared" si="108"/>
        <v>0.1328125</v>
      </c>
      <c r="X1703" s="12">
        <f t="shared" si="109"/>
        <v>1.5625E-4</v>
      </c>
      <c r="AA1703" s="12"/>
      <c r="AD1703" s="12" t="s">
        <v>218</v>
      </c>
      <c r="AE1703" s="12" t="s">
        <v>409</v>
      </c>
      <c r="AF1703" s="12" t="s">
        <v>410</v>
      </c>
      <c r="AG1703" s="12" t="s">
        <v>373</v>
      </c>
      <c r="AH1703" s="12" t="s">
        <v>374</v>
      </c>
      <c r="AI1703" s="12" t="s">
        <v>375</v>
      </c>
      <c r="AJ1703" s="12" t="s">
        <v>376</v>
      </c>
      <c r="AK1703" s="12" t="s">
        <v>368</v>
      </c>
      <c r="AL1703" s="12">
        <v>17</v>
      </c>
      <c r="AM1703" s="12" t="s">
        <v>377</v>
      </c>
      <c r="AN1703" s="12" t="s">
        <v>378</v>
      </c>
    </row>
    <row r="1704" spans="1:40" ht="15" customHeight="1" x14ac:dyDescent="0.25">
      <c r="A1704" s="15">
        <v>131080017</v>
      </c>
      <c r="B1704" s="12" t="s">
        <v>593</v>
      </c>
      <c r="C1704" s="12" t="s">
        <v>175</v>
      </c>
      <c r="D1704" s="12" t="s">
        <v>161</v>
      </c>
      <c r="E1704" s="15" t="s">
        <v>192</v>
      </c>
      <c r="F1704" s="9" t="s">
        <v>214</v>
      </c>
      <c r="G1704" s="9" t="s">
        <v>214</v>
      </c>
      <c r="H1704" s="9"/>
      <c r="I1704" s="15"/>
      <c r="J1704" s="15"/>
      <c r="K1704" s="15" t="s">
        <v>174</v>
      </c>
      <c r="L1704" s="12">
        <v>45.608190999999998</v>
      </c>
      <c r="M1704" s="12">
        <v>2.2442980000000001</v>
      </c>
      <c r="N1704" s="11">
        <v>41186</v>
      </c>
      <c r="O1704" s="7" t="s">
        <v>149</v>
      </c>
      <c r="P1704" s="31">
        <v>0.13770311209033323</v>
      </c>
      <c r="Q1704" s="54" t="s">
        <v>161</v>
      </c>
      <c r="R1704" s="22" t="s">
        <v>193</v>
      </c>
      <c r="S1704" s="16" t="s">
        <v>601</v>
      </c>
      <c r="T1704" s="53" t="s">
        <v>161</v>
      </c>
      <c r="U1704" s="12">
        <f t="shared" si="106"/>
        <v>0.13770311209033323</v>
      </c>
      <c r="V1704" s="12">
        <f t="shared" si="107"/>
        <v>6.8851556045166615E-2</v>
      </c>
      <c r="W1704" s="12">
        <f t="shared" si="108"/>
        <v>29.048000000000005</v>
      </c>
      <c r="X1704" s="12">
        <f t="shared" si="109"/>
        <v>210.94657600000005</v>
      </c>
      <c r="Y1704" s="12">
        <v>9.67</v>
      </c>
      <c r="Z1704" s="12">
        <v>7.51</v>
      </c>
      <c r="AA1704" s="11">
        <v>72.62</v>
      </c>
      <c r="AB1704" s="31">
        <v>133380</v>
      </c>
      <c r="AC1704" s="12" t="s">
        <v>574</v>
      </c>
      <c r="AD1704" s="12" t="s">
        <v>214</v>
      </c>
      <c r="AE1704" s="12" t="s">
        <v>548</v>
      </c>
      <c r="AF1704" s="12" t="s">
        <v>549</v>
      </c>
      <c r="AG1704" s="12" t="s">
        <v>417</v>
      </c>
      <c r="AH1704" s="12" t="s">
        <v>366</v>
      </c>
      <c r="AI1704" s="12" t="s">
        <v>418</v>
      </c>
      <c r="AJ1704" s="12" t="s">
        <v>419</v>
      </c>
      <c r="AK1704" s="12" t="s">
        <v>368</v>
      </c>
      <c r="AL1704" s="12" t="s">
        <v>420</v>
      </c>
      <c r="AM1704" s="12" t="s">
        <v>347</v>
      </c>
      <c r="AN1704" s="12" t="s">
        <v>421</v>
      </c>
    </row>
    <row r="1705" spans="1:40" ht="15" customHeight="1" x14ac:dyDescent="0.25">
      <c r="A1705" s="15">
        <v>131080017</v>
      </c>
      <c r="B1705" s="12" t="s">
        <v>593</v>
      </c>
      <c r="C1705" s="12" t="s">
        <v>175</v>
      </c>
      <c r="D1705" s="12" t="s">
        <v>161</v>
      </c>
      <c r="E1705" s="15" t="s">
        <v>192</v>
      </c>
      <c r="F1705" s="9" t="s">
        <v>214</v>
      </c>
      <c r="G1705" s="9" t="s">
        <v>214</v>
      </c>
      <c r="H1705" s="9"/>
      <c r="I1705" s="15"/>
      <c r="J1705" s="15"/>
      <c r="K1705" s="15" t="s">
        <v>174</v>
      </c>
      <c r="L1705" s="12">
        <v>45.608190999999998</v>
      </c>
      <c r="M1705" s="12">
        <v>2.2442980000000001</v>
      </c>
      <c r="N1705" s="11">
        <v>41186</v>
      </c>
      <c r="O1705" s="7" t="s">
        <v>57</v>
      </c>
      <c r="P1705" s="31">
        <v>3.3048746901679978E-2</v>
      </c>
      <c r="Q1705" s="54" t="s">
        <v>161</v>
      </c>
      <c r="R1705" s="22" t="s">
        <v>193</v>
      </c>
      <c r="S1705" s="16" t="s">
        <v>601</v>
      </c>
      <c r="T1705" s="53" t="s">
        <v>161</v>
      </c>
      <c r="U1705" s="12">
        <f t="shared" si="106"/>
        <v>3.3048746901679978E-2</v>
      </c>
      <c r="V1705" s="12">
        <f t="shared" si="107"/>
        <v>1.6524373450839989E-2</v>
      </c>
      <c r="W1705" s="12">
        <f t="shared" si="108"/>
        <v>121.03333333333333</v>
      </c>
      <c r="X1705" s="12">
        <f t="shared" si="109"/>
        <v>3662.2669444444446</v>
      </c>
      <c r="Y1705" s="12">
        <v>9.67</v>
      </c>
      <c r="Z1705" s="12">
        <v>7.51</v>
      </c>
      <c r="AA1705" s="11">
        <v>72.62</v>
      </c>
      <c r="AB1705" s="31">
        <v>133380</v>
      </c>
      <c r="AC1705" s="12" t="s">
        <v>574</v>
      </c>
      <c r="AD1705" s="12" t="s">
        <v>214</v>
      </c>
      <c r="AE1705" s="12" t="s">
        <v>548</v>
      </c>
      <c r="AF1705" s="12" t="s">
        <v>549</v>
      </c>
      <c r="AG1705" s="12" t="s">
        <v>417</v>
      </c>
      <c r="AH1705" s="12" t="s">
        <v>366</v>
      </c>
      <c r="AI1705" s="12" t="s">
        <v>418</v>
      </c>
      <c r="AJ1705" s="12" t="s">
        <v>419</v>
      </c>
      <c r="AK1705" s="12" t="s">
        <v>368</v>
      </c>
      <c r="AL1705" s="12" t="s">
        <v>420</v>
      </c>
      <c r="AM1705" s="12" t="s">
        <v>347</v>
      </c>
      <c r="AN1705" s="12" t="s">
        <v>421</v>
      </c>
    </row>
    <row r="1706" spans="1:40" ht="15" customHeight="1" x14ac:dyDescent="0.25">
      <c r="A1706" s="15">
        <v>131080017</v>
      </c>
      <c r="B1706" s="12" t="s">
        <v>593</v>
      </c>
      <c r="C1706" s="12" t="s">
        <v>175</v>
      </c>
      <c r="D1706" s="12" t="s">
        <v>161</v>
      </c>
      <c r="E1706" s="15" t="s">
        <v>192</v>
      </c>
      <c r="F1706" s="9" t="s">
        <v>214</v>
      </c>
      <c r="G1706" s="9" t="s">
        <v>214</v>
      </c>
      <c r="H1706" s="9"/>
      <c r="I1706" s="15"/>
      <c r="J1706" s="15"/>
      <c r="K1706" s="15" t="s">
        <v>174</v>
      </c>
      <c r="L1706" s="12">
        <v>45.608190999999998</v>
      </c>
      <c r="M1706" s="12">
        <v>2.2442980000000001</v>
      </c>
      <c r="N1706" s="11">
        <v>41186</v>
      </c>
      <c r="O1706" s="7" t="s">
        <v>54</v>
      </c>
      <c r="P1706" s="31">
        <v>55.081244836133294</v>
      </c>
      <c r="Q1706" s="54" t="s">
        <v>161</v>
      </c>
      <c r="R1706" s="22" t="s">
        <v>193</v>
      </c>
      <c r="S1706" s="16" t="s">
        <v>601</v>
      </c>
      <c r="T1706" s="53" t="s">
        <v>161</v>
      </c>
      <c r="U1706" s="12">
        <f t="shared" si="106"/>
        <v>55.081244836133294</v>
      </c>
      <c r="V1706" s="12">
        <f t="shared" si="107"/>
        <v>27.540622418066647</v>
      </c>
      <c r="W1706" s="12">
        <f t="shared" si="108"/>
        <v>7.2620000000000004E-2</v>
      </c>
      <c r="X1706" s="12">
        <f t="shared" si="109"/>
        <v>1.3184161000000002E-3</v>
      </c>
      <c r="Y1706" s="12">
        <v>9.67</v>
      </c>
      <c r="Z1706" s="12">
        <v>7.51</v>
      </c>
      <c r="AA1706" s="11">
        <v>72.62</v>
      </c>
      <c r="AB1706" s="31">
        <v>133380</v>
      </c>
      <c r="AC1706" s="12" t="s">
        <v>574</v>
      </c>
      <c r="AD1706" s="12" t="s">
        <v>214</v>
      </c>
      <c r="AE1706" s="12" t="s">
        <v>548</v>
      </c>
      <c r="AF1706" s="12" t="s">
        <v>549</v>
      </c>
      <c r="AG1706" s="12" t="s">
        <v>417</v>
      </c>
      <c r="AH1706" s="12" t="s">
        <v>366</v>
      </c>
      <c r="AI1706" s="12" t="s">
        <v>418</v>
      </c>
      <c r="AJ1706" s="12" t="s">
        <v>419</v>
      </c>
      <c r="AK1706" s="12" t="s">
        <v>368</v>
      </c>
      <c r="AL1706" s="12" t="s">
        <v>420</v>
      </c>
      <c r="AM1706" s="12" t="s">
        <v>347</v>
      </c>
      <c r="AN1706" s="12" t="s">
        <v>421</v>
      </c>
    </row>
    <row r="1707" spans="1:40" ht="15" customHeight="1" x14ac:dyDescent="0.25">
      <c r="A1707" s="15">
        <v>131080017</v>
      </c>
      <c r="B1707" s="12" t="s">
        <v>593</v>
      </c>
      <c r="C1707" s="12" t="s">
        <v>175</v>
      </c>
      <c r="D1707" s="12" t="s">
        <v>161</v>
      </c>
      <c r="E1707" s="15" t="s">
        <v>192</v>
      </c>
      <c r="F1707" s="9" t="s">
        <v>214</v>
      </c>
      <c r="G1707" s="9" t="s">
        <v>214</v>
      </c>
      <c r="H1707" s="9"/>
      <c r="I1707" s="15"/>
      <c r="J1707" s="15"/>
      <c r="K1707" s="15" t="s">
        <v>174</v>
      </c>
      <c r="L1707" s="12">
        <v>45.608190999999998</v>
      </c>
      <c r="M1707" s="12">
        <v>2.2442980000000001</v>
      </c>
      <c r="N1707" s="11">
        <v>41186</v>
      </c>
      <c r="O1707" s="7" t="s">
        <v>150</v>
      </c>
      <c r="P1707" s="31">
        <v>3.7179840264389974E-2</v>
      </c>
      <c r="Q1707" s="54" t="s">
        <v>161</v>
      </c>
      <c r="R1707" s="22" t="s">
        <v>193</v>
      </c>
      <c r="S1707" s="16" t="s">
        <v>601</v>
      </c>
      <c r="T1707" s="53" t="s">
        <v>161</v>
      </c>
      <c r="U1707" s="12">
        <f t="shared" si="106"/>
        <v>3.7179840264389974E-2</v>
      </c>
      <c r="V1707" s="12">
        <f t="shared" si="107"/>
        <v>1.8589920132194987E-2</v>
      </c>
      <c r="W1707" s="12">
        <f t="shared" si="108"/>
        <v>107.58518518518518</v>
      </c>
      <c r="X1707" s="12">
        <f t="shared" si="109"/>
        <v>2893.6430178326477</v>
      </c>
      <c r="Y1707" s="12">
        <v>9.67</v>
      </c>
      <c r="Z1707" s="12">
        <v>7.51</v>
      </c>
      <c r="AA1707" s="11">
        <v>72.62</v>
      </c>
      <c r="AB1707" s="31">
        <v>133380</v>
      </c>
      <c r="AC1707" s="12" t="s">
        <v>574</v>
      </c>
      <c r="AD1707" s="12" t="s">
        <v>214</v>
      </c>
      <c r="AE1707" s="12" t="s">
        <v>548</v>
      </c>
      <c r="AF1707" s="12" t="s">
        <v>549</v>
      </c>
      <c r="AG1707" s="12" t="s">
        <v>417</v>
      </c>
      <c r="AH1707" s="12" t="s">
        <v>366</v>
      </c>
      <c r="AI1707" s="12" t="s">
        <v>418</v>
      </c>
      <c r="AJ1707" s="12" t="s">
        <v>419</v>
      </c>
      <c r="AK1707" s="12" t="s">
        <v>368</v>
      </c>
      <c r="AL1707" s="12" t="s">
        <v>420</v>
      </c>
      <c r="AM1707" s="12" t="s">
        <v>347</v>
      </c>
      <c r="AN1707" s="12" t="s">
        <v>421</v>
      </c>
    </row>
    <row r="1708" spans="1:40" ht="15" customHeight="1" x14ac:dyDescent="0.25">
      <c r="A1708" s="15">
        <v>131080017</v>
      </c>
      <c r="B1708" s="12" t="s">
        <v>593</v>
      </c>
      <c r="C1708" s="12" t="s">
        <v>175</v>
      </c>
      <c r="D1708" s="12" t="s">
        <v>161</v>
      </c>
      <c r="E1708" s="15" t="s">
        <v>192</v>
      </c>
      <c r="F1708" s="9" t="s">
        <v>214</v>
      </c>
      <c r="G1708" s="9" t="s">
        <v>214</v>
      </c>
      <c r="H1708" s="9"/>
      <c r="I1708" s="15"/>
      <c r="J1708" s="15"/>
      <c r="K1708" s="15" t="s">
        <v>174</v>
      </c>
      <c r="L1708" s="12">
        <v>45.608190999999998</v>
      </c>
      <c r="M1708" s="12">
        <v>2.2442980000000001</v>
      </c>
      <c r="N1708" s="11">
        <v>41186</v>
      </c>
      <c r="O1708" s="7" t="s">
        <v>151</v>
      </c>
      <c r="P1708" s="31">
        <v>2.0655466813549985</v>
      </c>
      <c r="Q1708" s="54" t="s">
        <v>161</v>
      </c>
      <c r="R1708" s="22" t="s">
        <v>193</v>
      </c>
      <c r="S1708" s="16" t="s">
        <v>601</v>
      </c>
      <c r="T1708" s="53" t="s">
        <v>161</v>
      </c>
      <c r="U1708" s="12">
        <f t="shared" si="106"/>
        <v>2.0655466813549985</v>
      </c>
      <c r="V1708" s="12">
        <f t="shared" si="107"/>
        <v>1.0327733406774993</v>
      </c>
      <c r="W1708" s="12">
        <f t="shared" si="108"/>
        <v>1.9365333333333334</v>
      </c>
      <c r="X1708" s="12">
        <f t="shared" si="109"/>
        <v>0.9375403377777779</v>
      </c>
      <c r="Y1708" s="12">
        <v>9.67</v>
      </c>
      <c r="Z1708" s="12">
        <v>7.51</v>
      </c>
      <c r="AA1708" s="11">
        <v>72.62</v>
      </c>
      <c r="AB1708" s="31">
        <v>133380</v>
      </c>
      <c r="AC1708" s="12" t="s">
        <v>574</v>
      </c>
      <c r="AD1708" s="12" t="s">
        <v>214</v>
      </c>
      <c r="AE1708" s="12" t="s">
        <v>548</v>
      </c>
      <c r="AF1708" s="12" t="s">
        <v>549</v>
      </c>
      <c r="AG1708" s="12" t="s">
        <v>417</v>
      </c>
      <c r="AH1708" s="12" t="s">
        <v>366</v>
      </c>
      <c r="AI1708" s="12" t="s">
        <v>418</v>
      </c>
      <c r="AJ1708" s="12" t="s">
        <v>419</v>
      </c>
      <c r="AK1708" s="12" t="s">
        <v>368</v>
      </c>
      <c r="AL1708" s="12" t="s">
        <v>420</v>
      </c>
      <c r="AM1708" s="12" t="s">
        <v>347</v>
      </c>
      <c r="AN1708" s="12" t="s">
        <v>421</v>
      </c>
    </row>
    <row r="1709" spans="1:40" ht="15" customHeight="1" x14ac:dyDescent="0.25">
      <c r="A1709" s="15">
        <v>131080017</v>
      </c>
      <c r="B1709" s="12" t="s">
        <v>593</v>
      </c>
      <c r="C1709" s="12" t="s">
        <v>175</v>
      </c>
      <c r="D1709" s="12" t="s">
        <v>161</v>
      </c>
      <c r="E1709" s="15" t="s">
        <v>192</v>
      </c>
      <c r="F1709" s="9" t="s">
        <v>214</v>
      </c>
      <c r="G1709" s="9" t="s">
        <v>214</v>
      </c>
      <c r="H1709" s="9"/>
      <c r="I1709" s="15"/>
      <c r="J1709" s="15"/>
      <c r="K1709" s="15" t="s">
        <v>174</v>
      </c>
      <c r="L1709" s="12">
        <v>45.608190999999998</v>
      </c>
      <c r="M1709" s="12">
        <v>2.2442980000000001</v>
      </c>
      <c r="N1709" s="11">
        <v>41186</v>
      </c>
      <c r="O1709" s="7" t="s">
        <v>55</v>
      </c>
      <c r="P1709" s="31">
        <v>5.5081244836133296E-2</v>
      </c>
      <c r="Q1709" s="54" t="s">
        <v>161</v>
      </c>
      <c r="R1709" s="22" t="s">
        <v>193</v>
      </c>
      <c r="S1709" s="16" t="s">
        <v>601</v>
      </c>
      <c r="T1709" s="53" t="s">
        <v>161</v>
      </c>
      <c r="U1709" s="12">
        <f t="shared" si="106"/>
        <v>5.5081244836133296E-2</v>
      </c>
      <c r="V1709" s="12">
        <f t="shared" si="107"/>
        <v>2.7540622418066648E-2</v>
      </c>
      <c r="W1709" s="12">
        <f t="shared" si="108"/>
        <v>72.62</v>
      </c>
      <c r="X1709" s="12">
        <f t="shared" si="109"/>
        <v>1318.4160999999999</v>
      </c>
      <c r="Y1709" s="12">
        <v>9.67</v>
      </c>
      <c r="Z1709" s="12">
        <v>7.51</v>
      </c>
      <c r="AA1709" s="11">
        <v>72.62</v>
      </c>
      <c r="AB1709" s="31">
        <v>133380</v>
      </c>
      <c r="AC1709" s="12" t="s">
        <v>574</v>
      </c>
      <c r="AD1709" s="12" t="s">
        <v>214</v>
      </c>
      <c r="AE1709" s="12" t="s">
        <v>548</v>
      </c>
      <c r="AF1709" s="12" t="s">
        <v>549</v>
      </c>
      <c r="AG1709" s="12" t="s">
        <v>417</v>
      </c>
      <c r="AH1709" s="12" t="s">
        <v>366</v>
      </c>
      <c r="AI1709" s="12" t="s">
        <v>418</v>
      </c>
      <c r="AJ1709" s="12" t="s">
        <v>419</v>
      </c>
      <c r="AK1709" s="12" t="s">
        <v>368</v>
      </c>
      <c r="AL1709" s="12" t="s">
        <v>420</v>
      </c>
      <c r="AM1709" s="12" t="s">
        <v>347</v>
      </c>
      <c r="AN1709" s="12" t="s">
        <v>421</v>
      </c>
    </row>
    <row r="1710" spans="1:40" ht="15" customHeight="1" x14ac:dyDescent="0.25">
      <c r="A1710" s="15">
        <v>131080017</v>
      </c>
      <c r="B1710" s="12" t="s">
        <v>593</v>
      </c>
      <c r="C1710" s="12" t="s">
        <v>175</v>
      </c>
      <c r="D1710" s="12" t="s">
        <v>161</v>
      </c>
      <c r="E1710" s="15" t="s">
        <v>192</v>
      </c>
      <c r="F1710" s="9" t="s">
        <v>214</v>
      </c>
      <c r="G1710" s="9" t="s">
        <v>214</v>
      </c>
      <c r="H1710" s="9"/>
      <c r="I1710" s="15"/>
      <c r="J1710" s="15"/>
      <c r="K1710" s="15" t="s">
        <v>174</v>
      </c>
      <c r="L1710" s="12">
        <v>45.608190999999998</v>
      </c>
      <c r="M1710" s="12">
        <v>2.2442980000000001</v>
      </c>
      <c r="N1710" s="11">
        <v>41186</v>
      </c>
      <c r="O1710" s="7" t="s">
        <v>61</v>
      </c>
      <c r="P1710" s="31">
        <v>4.5442026989809967E-2</v>
      </c>
      <c r="Q1710" s="54" t="s">
        <v>161</v>
      </c>
      <c r="R1710" s="22" t="s">
        <v>193</v>
      </c>
      <c r="S1710" s="16" t="s">
        <v>601</v>
      </c>
      <c r="T1710" s="53" t="s">
        <v>161</v>
      </c>
      <c r="U1710" s="12">
        <f t="shared" si="106"/>
        <v>4.5442026989809967E-2</v>
      </c>
      <c r="V1710" s="12">
        <f t="shared" si="107"/>
        <v>2.2721013494904983E-2</v>
      </c>
      <c r="W1710" s="12">
        <f t="shared" si="108"/>
        <v>88.024242424242445</v>
      </c>
      <c r="X1710" s="12">
        <f t="shared" si="109"/>
        <v>1937.0668135904505</v>
      </c>
      <c r="Y1710" s="12">
        <v>9.67</v>
      </c>
      <c r="Z1710" s="12">
        <v>7.51</v>
      </c>
      <c r="AA1710" s="11">
        <v>72.62</v>
      </c>
      <c r="AB1710" s="31">
        <v>133380</v>
      </c>
      <c r="AC1710" s="12" t="s">
        <v>574</v>
      </c>
      <c r="AD1710" s="12" t="s">
        <v>214</v>
      </c>
      <c r="AE1710" s="12" t="s">
        <v>548</v>
      </c>
      <c r="AF1710" s="12" t="s">
        <v>549</v>
      </c>
      <c r="AG1710" s="12" t="s">
        <v>417</v>
      </c>
      <c r="AH1710" s="12" t="s">
        <v>366</v>
      </c>
      <c r="AI1710" s="12" t="s">
        <v>418</v>
      </c>
      <c r="AJ1710" s="12" t="s">
        <v>419</v>
      </c>
      <c r="AK1710" s="12" t="s">
        <v>368</v>
      </c>
      <c r="AL1710" s="12" t="s">
        <v>420</v>
      </c>
      <c r="AM1710" s="12" t="s">
        <v>347</v>
      </c>
      <c r="AN1710" s="12" t="s">
        <v>421</v>
      </c>
    </row>
    <row r="1711" spans="1:40" ht="15" customHeight="1" x14ac:dyDescent="0.25">
      <c r="A1711" s="15">
        <v>131080017</v>
      </c>
      <c r="B1711" s="12" t="s">
        <v>593</v>
      </c>
      <c r="C1711" s="12" t="s">
        <v>175</v>
      </c>
      <c r="D1711" s="12" t="s">
        <v>161</v>
      </c>
      <c r="E1711" s="15" t="s">
        <v>192</v>
      </c>
      <c r="F1711" s="9" t="s">
        <v>214</v>
      </c>
      <c r="G1711" s="9" t="s">
        <v>214</v>
      </c>
      <c r="H1711" s="9"/>
      <c r="I1711" s="15"/>
      <c r="J1711" s="15"/>
      <c r="K1711" s="15" t="s">
        <v>174</v>
      </c>
      <c r="L1711" s="12">
        <v>45.608190999999998</v>
      </c>
      <c r="M1711" s="12">
        <v>2.2442980000000001</v>
      </c>
      <c r="N1711" s="11">
        <v>41186</v>
      </c>
      <c r="O1711" s="7" t="s">
        <v>12</v>
      </c>
      <c r="P1711" s="31">
        <v>8.262186725419994E-2</v>
      </c>
      <c r="Q1711" s="12">
        <v>1.7901404571743322E-2</v>
      </c>
      <c r="R1711" s="22" t="s">
        <v>193</v>
      </c>
      <c r="S1711" s="48" t="s">
        <v>161</v>
      </c>
      <c r="T1711" s="53" t="s">
        <v>161</v>
      </c>
      <c r="U1711" s="12">
        <f t="shared" si="106"/>
        <v>8.262186725419994E-2</v>
      </c>
      <c r="V1711" s="12">
        <f t="shared" si="107"/>
        <v>1.7901404571743322E-2</v>
      </c>
      <c r="W1711" s="12">
        <f t="shared" si="108"/>
        <v>257.82248520710056</v>
      </c>
      <c r="X1711" s="12">
        <f t="shared" si="109"/>
        <v>3120.5114792899403</v>
      </c>
      <c r="Y1711" s="12">
        <v>9.67</v>
      </c>
      <c r="Z1711" s="12">
        <v>7.51</v>
      </c>
      <c r="AA1711" s="11">
        <v>72.62</v>
      </c>
      <c r="AB1711" s="31">
        <v>133380</v>
      </c>
      <c r="AC1711" s="12" t="s">
        <v>574</v>
      </c>
      <c r="AD1711" s="12" t="s">
        <v>214</v>
      </c>
      <c r="AE1711" s="12" t="s">
        <v>548</v>
      </c>
      <c r="AF1711" s="12" t="s">
        <v>549</v>
      </c>
      <c r="AG1711" s="12" t="s">
        <v>417</v>
      </c>
      <c r="AH1711" s="12" t="s">
        <v>366</v>
      </c>
      <c r="AI1711" s="12" t="s">
        <v>418</v>
      </c>
      <c r="AJ1711" s="12" t="s">
        <v>419</v>
      </c>
      <c r="AK1711" s="12" t="s">
        <v>368</v>
      </c>
      <c r="AL1711" s="12" t="s">
        <v>420</v>
      </c>
      <c r="AM1711" s="12" t="s">
        <v>347</v>
      </c>
      <c r="AN1711" s="12" t="s">
        <v>421</v>
      </c>
    </row>
    <row r="1712" spans="1:40" ht="15" customHeight="1" x14ac:dyDescent="0.25">
      <c r="A1712" s="15">
        <v>131080017</v>
      </c>
      <c r="B1712" s="12" t="s">
        <v>593</v>
      </c>
      <c r="C1712" s="12" t="s">
        <v>175</v>
      </c>
      <c r="D1712" s="12" t="s">
        <v>161</v>
      </c>
      <c r="E1712" s="15" t="s">
        <v>192</v>
      </c>
      <c r="F1712" s="9" t="s">
        <v>214</v>
      </c>
      <c r="G1712" s="9" t="s">
        <v>214</v>
      </c>
      <c r="H1712" s="9"/>
      <c r="I1712" s="15"/>
      <c r="J1712" s="15"/>
      <c r="K1712" s="15" t="s">
        <v>174</v>
      </c>
      <c r="L1712" s="12">
        <v>45.608190999999998</v>
      </c>
      <c r="M1712" s="12">
        <v>2.2442980000000001</v>
      </c>
      <c r="N1712" s="11">
        <v>41186</v>
      </c>
      <c r="O1712" s="7" t="s">
        <v>152</v>
      </c>
      <c r="P1712" s="31">
        <v>3.4425778022583307E-2</v>
      </c>
      <c r="Q1712" s="54" t="s">
        <v>161</v>
      </c>
      <c r="R1712" s="22" t="s">
        <v>193</v>
      </c>
      <c r="S1712" s="16" t="s">
        <v>601</v>
      </c>
      <c r="T1712" s="53" t="s">
        <v>161</v>
      </c>
      <c r="U1712" s="12">
        <f t="shared" si="106"/>
        <v>3.4425778022583307E-2</v>
      </c>
      <c r="V1712" s="12">
        <f t="shared" si="107"/>
        <v>1.7212889011291654E-2</v>
      </c>
      <c r="W1712" s="12">
        <f t="shared" si="108"/>
        <v>116.19200000000002</v>
      </c>
      <c r="X1712" s="12">
        <f t="shared" si="109"/>
        <v>3375.1452160000008</v>
      </c>
      <c r="Y1712" s="12">
        <v>9.67</v>
      </c>
      <c r="Z1712" s="12">
        <v>7.51</v>
      </c>
      <c r="AA1712" s="11">
        <v>72.62</v>
      </c>
      <c r="AB1712" s="31">
        <v>133380</v>
      </c>
      <c r="AC1712" s="12" t="s">
        <v>574</v>
      </c>
      <c r="AD1712" s="12" t="s">
        <v>214</v>
      </c>
      <c r="AE1712" s="12" t="s">
        <v>548</v>
      </c>
      <c r="AF1712" s="12" t="s">
        <v>549</v>
      </c>
      <c r="AG1712" s="12" t="s">
        <v>417</v>
      </c>
      <c r="AH1712" s="12" t="s">
        <v>366</v>
      </c>
      <c r="AI1712" s="12" t="s">
        <v>418</v>
      </c>
      <c r="AJ1712" s="12" t="s">
        <v>419</v>
      </c>
      <c r="AK1712" s="12" t="s">
        <v>368</v>
      </c>
      <c r="AL1712" s="12" t="s">
        <v>420</v>
      </c>
      <c r="AM1712" s="12" t="s">
        <v>347</v>
      </c>
      <c r="AN1712" s="12" t="s">
        <v>421</v>
      </c>
    </row>
    <row r="1713" spans="1:40" ht="15" customHeight="1" x14ac:dyDescent="0.25">
      <c r="A1713" s="15">
        <v>131080017</v>
      </c>
      <c r="B1713" s="12" t="s">
        <v>593</v>
      </c>
      <c r="C1713" s="12" t="s">
        <v>175</v>
      </c>
      <c r="D1713" s="12" t="s">
        <v>161</v>
      </c>
      <c r="E1713" s="15" t="s">
        <v>192</v>
      </c>
      <c r="F1713" s="9" t="s">
        <v>214</v>
      </c>
      <c r="G1713" s="9" t="s">
        <v>214</v>
      </c>
      <c r="H1713" s="9"/>
      <c r="I1713" s="15"/>
      <c r="J1713" s="15"/>
      <c r="K1713" s="15" t="s">
        <v>174</v>
      </c>
      <c r="L1713" s="12">
        <v>45.608190999999998</v>
      </c>
      <c r="M1713" s="12">
        <v>2.2442980000000001</v>
      </c>
      <c r="N1713" s="11">
        <v>41186</v>
      </c>
      <c r="O1713" s="7" t="s">
        <v>10</v>
      </c>
      <c r="P1713" s="31">
        <v>117.04764527678324</v>
      </c>
      <c r="Q1713" s="12">
        <v>12.393280088129991</v>
      </c>
      <c r="R1713" s="22" t="s">
        <v>193</v>
      </c>
      <c r="S1713" s="48" t="s">
        <v>161</v>
      </c>
      <c r="T1713" s="53" t="s">
        <v>161</v>
      </c>
      <c r="U1713" s="12">
        <f t="shared" si="106"/>
        <v>117.04764527678324</v>
      </c>
      <c r="V1713" s="12">
        <f t="shared" si="107"/>
        <v>12.393280088129991</v>
      </c>
      <c r="W1713" s="12">
        <f t="shared" si="108"/>
        <v>0.76206172839506181</v>
      </c>
      <c r="X1713" s="12">
        <f t="shared" si="109"/>
        <v>6.5106967901234578E-3</v>
      </c>
      <c r="Y1713" s="12">
        <v>9.67</v>
      </c>
      <c r="Z1713" s="12">
        <v>7.51</v>
      </c>
      <c r="AA1713" s="11">
        <v>72.62</v>
      </c>
      <c r="AB1713" s="31">
        <v>133380</v>
      </c>
      <c r="AC1713" s="12" t="s">
        <v>574</v>
      </c>
      <c r="AD1713" s="12" t="s">
        <v>214</v>
      </c>
      <c r="AE1713" s="12" t="s">
        <v>548</v>
      </c>
      <c r="AF1713" s="12" t="s">
        <v>549</v>
      </c>
      <c r="AG1713" s="12" t="s">
        <v>417</v>
      </c>
      <c r="AH1713" s="12" t="s">
        <v>366</v>
      </c>
      <c r="AI1713" s="12" t="s">
        <v>418</v>
      </c>
      <c r="AJ1713" s="12" t="s">
        <v>419</v>
      </c>
      <c r="AK1713" s="12" t="s">
        <v>368</v>
      </c>
      <c r="AL1713" s="12" t="s">
        <v>420</v>
      </c>
      <c r="AM1713" s="12" t="s">
        <v>347</v>
      </c>
      <c r="AN1713" s="12" t="s">
        <v>421</v>
      </c>
    </row>
    <row r="1714" spans="1:40" ht="15" customHeight="1" x14ac:dyDescent="0.25">
      <c r="A1714" s="15">
        <v>131080017</v>
      </c>
      <c r="B1714" s="12" t="s">
        <v>593</v>
      </c>
      <c r="C1714" s="12" t="s">
        <v>175</v>
      </c>
      <c r="D1714" s="12" t="s">
        <v>161</v>
      </c>
      <c r="E1714" s="15" t="s">
        <v>192</v>
      </c>
      <c r="F1714" s="9" t="s">
        <v>214</v>
      </c>
      <c r="G1714" s="9" t="s">
        <v>214</v>
      </c>
      <c r="H1714" s="9"/>
      <c r="I1714" s="15"/>
      <c r="J1714" s="15"/>
      <c r="K1714" s="15" t="s">
        <v>174</v>
      </c>
      <c r="L1714" s="12">
        <v>45.608190999999998</v>
      </c>
      <c r="M1714" s="12">
        <v>2.2442980000000001</v>
      </c>
      <c r="N1714" s="11">
        <v>41186</v>
      </c>
      <c r="O1714" s="7" t="s">
        <v>56</v>
      </c>
      <c r="P1714" s="31">
        <v>9.6392178463233266E-2</v>
      </c>
      <c r="Q1714" s="54" t="s">
        <v>161</v>
      </c>
      <c r="R1714" s="22" t="s">
        <v>193</v>
      </c>
      <c r="S1714" s="16" t="s">
        <v>601</v>
      </c>
      <c r="T1714" s="53" t="s">
        <v>161</v>
      </c>
      <c r="U1714" s="12">
        <f t="shared" si="106"/>
        <v>9.6392178463233266E-2</v>
      </c>
      <c r="V1714" s="12">
        <f t="shared" si="107"/>
        <v>4.8196089231616633E-2</v>
      </c>
      <c r="W1714" s="12">
        <f t="shared" si="108"/>
        <v>41.497142857142862</v>
      </c>
      <c r="X1714" s="12">
        <f t="shared" si="109"/>
        <v>430.50321632653066</v>
      </c>
      <c r="Y1714" s="12">
        <v>9.67</v>
      </c>
      <c r="Z1714" s="12">
        <v>7.51</v>
      </c>
      <c r="AA1714" s="11">
        <v>72.62</v>
      </c>
      <c r="AB1714" s="31">
        <v>133380</v>
      </c>
      <c r="AC1714" s="12" t="s">
        <v>574</v>
      </c>
      <c r="AD1714" s="12" t="s">
        <v>214</v>
      </c>
      <c r="AE1714" s="12" t="s">
        <v>548</v>
      </c>
      <c r="AF1714" s="12" t="s">
        <v>549</v>
      </c>
      <c r="AG1714" s="12" t="s">
        <v>417</v>
      </c>
      <c r="AH1714" s="12" t="s">
        <v>366</v>
      </c>
      <c r="AI1714" s="12" t="s">
        <v>418</v>
      </c>
      <c r="AJ1714" s="12" t="s">
        <v>419</v>
      </c>
      <c r="AK1714" s="12" t="s">
        <v>368</v>
      </c>
      <c r="AL1714" s="12" t="s">
        <v>420</v>
      </c>
      <c r="AM1714" s="12" t="s">
        <v>347</v>
      </c>
      <c r="AN1714" s="12" t="s">
        <v>421</v>
      </c>
    </row>
    <row r="1715" spans="1:40" ht="15" customHeight="1" x14ac:dyDescent="0.25">
      <c r="A1715" s="15">
        <v>131080017</v>
      </c>
      <c r="B1715" s="12" t="s">
        <v>593</v>
      </c>
      <c r="C1715" s="12" t="s">
        <v>175</v>
      </c>
      <c r="D1715" s="12" t="s">
        <v>161</v>
      </c>
      <c r="E1715" s="15" t="s">
        <v>192</v>
      </c>
      <c r="F1715" s="9" t="s">
        <v>214</v>
      </c>
      <c r="G1715" s="9" t="s">
        <v>214</v>
      </c>
      <c r="H1715" s="9"/>
      <c r="I1715" s="15"/>
      <c r="J1715" s="15"/>
      <c r="K1715" s="15" t="s">
        <v>174</v>
      </c>
      <c r="L1715" s="15">
        <v>45.608190999999998</v>
      </c>
      <c r="M1715" s="15">
        <v>2.2442980000000001</v>
      </c>
      <c r="N1715" s="11">
        <v>41186</v>
      </c>
      <c r="O1715" s="7" t="s">
        <v>153</v>
      </c>
      <c r="P1715" s="31">
        <v>9.6392178463233266E-2</v>
      </c>
      <c r="Q1715" s="54" t="s">
        <v>161</v>
      </c>
      <c r="R1715" s="22" t="s">
        <v>193</v>
      </c>
      <c r="S1715" s="16" t="s">
        <v>601</v>
      </c>
      <c r="T1715" s="53" t="s">
        <v>161</v>
      </c>
      <c r="U1715" s="12">
        <f t="shared" si="106"/>
        <v>9.6392178463233266E-2</v>
      </c>
      <c r="V1715" s="12">
        <f t="shared" si="107"/>
        <v>4.8196089231616633E-2</v>
      </c>
      <c r="W1715" s="12">
        <f t="shared" si="108"/>
        <v>41.497142857142862</v>
      </c>
      <c r="X1715" s="12">
        <f t="shared" si="109"/>
        <v>430.50321632653066</v>
      </c>
      <c r="Y1715" s="12">
        <v>9.67</v>
      </c>
      <c r="Z1715" s="12">
        <v>7.51</v>
      </c>
      <c r="AA1715" s="11">
        <v>72.62</v>
      </c>
      <c r="AB1715" s="31">
        <v>133380</v>
      </c>
      <c r="AC1715" s="12" t="s">
        <v>574</v>
      </c>
      <c r="AD1715" s="12" t="s">
        <v>214</v>
      </c>
      <c r="AE1715" s="12" t="s">
        <v>548</v>
      </c>
      <c r="AF1715" s="12" t="s">
        <v>549</v>
      </c>
      <c r="AG1715" s="12" t="s">
        <v>417</v>
      </c>
      <c r="AH1715" s="12" t="s">
        <v>366</v>
      </c>
      <c r="AI1715" s="12" t="s">
        <v>418</v>
      </c>
      <c r="AJ1715" s="12" t="s">
        <v>419</v>
      </c>
      <c r="AK1715" s="12" t="s">
        <v>368</v>
      </c>
      <c r="AL1715" s="12" t="s">
        <v>420</v>
      </c>
      <c r="AM1715" s="12" t="s">
        <v>347</v>
      </c>
      <c r="AN1715" s="12" t="s">
        <v>421</v>
      </c>
    </row>
    <row r="1716" spans="1:40" ht="15" customHeight="1" x14ac:dyDescent="0.25">
      <c r="A1716" s="15">
        <v>131080017</v>
      </c>
      <c r="B1716" s="12" t="s">
        <v>593</v>
      </c>
      <c r="C1716" s="12" t="s">
        <v>175</v>
      </c>
      <c r="D1716" s="12" t="s">
        <v>161</v>
      </c>
      <c r="E1716" s="15" t="s">
        <v>192</v>
      </c>
      <c r="F1716" s="9" t="s">
        <v>214</v>
      </c>
      <c r="G1716" s="9" t="s">
        <v>214</v>
      </c>
      <c r="H1716" s="9"/>
      <c r="I1716" s="15"/>
      <c r="J1716" s="15"/>
      <c r="K1716" s="15" t="s">
        <v>174</v>
      </c>
      <c r="L1716" s="15">
        <v>45.608190999999998</v>
      </c>
      <c r="M1716" s="15">
        <v>2.2442980000000001</v>
      </c>
      <c r="N1716" s="11">
        <v>41186</v>
      </c>
      <c r="O1716" s="7" t="s">
        <v>154</v>
      </c>
      <c r="P1716" s="31">
        <v>0.68851556045166618</v>
      </c>
      <c r="Q1716" s="54" t="s">
        <v>161</v>
      </c>
      <c r="R1716" s="22" t="s">
        <v>193</v>
      </c>
      <c r="S1716" s="16" t="s">
        <v>601</v>
      </c>
      <c r="T1716" s="53" t="s">
        <v>161</v>
      </c>
      <c r="U1716" s="12">
        <f t="shared" si="106"/>
        <v>0.68851556045166618</v>
      </c>
      <c r="V1716" s="12">
        <f t="shared" si="107"/>
        <v>0.34425778022583309</v>
      </c>
      <c r="W1716" s="12">
        <f t="shared" si="108"/>
        <v>5.8096000000000005</v>
      </c>
      <c r="X1716" s="12">
        <f t="shared" si="109"/>
        <v>8.4378630400000016</v>
      </c>
      <c r="Y1716" s="12">
        <v>9.67</v>
      </c>
      <c r="Z1716" s="12">
        <v>7.51</v>
      </c>
      <c r="AA1716" s="11">
        <v>72.62</v>
      </c>
      <c r="AB1716" s="31">
        <v>133380</v>
      </c>
      <c r="AC1716" s="12" t="s">
        <v>574</v>
      </c>
      <c r="AD1716" s="12" t="s">
        <v>214</v>
      </c>
      <c r="AE1716" s="12" t="s">
        <v>548</v>
      </c>
      <c r="AF1716" s="12" t="s">
        <v>549</v>
      </c>
      <c r="AG1716" s="12" t="s">
        <v>417</v>
      </c>
      <c r="AH1716" s="12" t="s">
        <v>366</v>
      </c>
      <c r="AI1716" s="12" t="s">
        <v>418</v>
      </c>
      <c r="AJ1716" s="12" t="s">
        <v>419</v>
      </c>
      <c r="AK1716" s="12" t="s">
        <v>368</v>
      </c>
      <c r="AL1716" s="12" t="s">
        <v>420</v>
      </c>
      <c r="AM1716" s="12" t="s">
        <v>347</v>
      </c>
      <c r="AN1716" s="12" t="s">
        <v>421</v>
      </c>
    </row>
    <row r="1717" spans="1:40" ht="15" customHeight="1" x14ac:dyDescent="0.25">
      <c r="A1717" s="15">
        <v>131080017</v>
      </c>
      <c r="B1717" s="12" t="s">
        <v>593</v>
      </c>
      <c r="C1717" s="12" t="s">
        <v>175</v>
      </c>
      <c r="D1717" s="12" t="s">
        <v>161</v>
      </c>
      <c r="E1717" s="15" t="s">
        <v>192</v>
      </c>
      <c r="F1717" s="9" t="s">
        <v>214</v>
      </c>
      <c r="G1717" s="9" t="s">
        <v>214</v>
      </c>
      <c r="H1717" s="9"/>
      <c r="I1717" s="15"/>
      <c r="J1717" s="15"/>
      <c r="K1717" s="15" t="s">
        <v>174</v>
      </c>
      <c r="L1717" s="15">
        <v>45.608190999999998</v>
      </c>
      <c r="M1717" s="15">
        <v>2.2442980000000001</v>
      </c>
      <c r="N1717" s="11">
        <v>41186</v>
      </c>
      <c r="O1717" s="7" t="s">
        <v>155</v>
      </c>
      <c r="P1717" s="31">
        <v>3.7179840264389972</v>
      </c>
      <c r="Q1717" s="54" t="s">
        <v>161</v>
      </c>
      <c r="R1717" s="22" t="s">
        <v>193</v>
      </c>
      <c r="S1717" s="16" t="s">
        <v>601</v>
      </c>
      <c r="T1717" s="53" t="s">
        <v>161</v>
      </c>
      <c r="U1717" s="12">
        <f t="shared" si="106"/>
        <v>3.7179840264389972</v>
      </c>
      <c r="V1717" s="12">
        <f t="shared" si="107"/>
        <v>1.8589920132194986</v>
      </c>
      <c r="W1717" s="12">
        <f t="shared" si="108"/>
        <v>1.0758518518518521</v>
      </c>
      <c r="X1717" s="12">
        <f t="shared" si="109"/>
        <v>0.28936430178326478</v>
      </c>
      <c r="Y1717" s="12">
        <v>9.67</v>
      </c>
      <c r="Z1717" s="12">
        <v>7.51</v>
      </c>
      <c r="AA1717" s="11">
        <v>72.62</v>
      </c>
      <c r="AB1717" s="31">
        <v>133380</v>
      </c>
      <c r="AC1717" s="12" t="s">
        <v>574</v>
      </c>
      <c r="AD1717" s="12" t="s">
        <v>214</v>
      </c>
      <c r="AE1717" s="12" t="s">
        <v>548</v>
      </c>
      <c r="AF1717" s="12" t="s">
        <v>549</v>
      </c>
      <c r="AG1717" s="12" t="s">
        <v>417</v>
      </c>
      <c r="AH1717" s="12" t="s">
        <v>366</v>
      </c>
      <c r="AI1717" s="12" t="s">
        <v>418</v>
      </c>
      <c r="AJ1717" s="12" t="s">
        <v>419</v>
      </c>
      <c r="AK1717" s="12" t="s">
        <v>368</v>
      </c>
      <c r="AL1717" s="12" t="s">
        <v>420</v>
      </c>
      <c r="AM1717" s="12" t="s">
        <v>347</v>
      </c>
      <c r="AN1717" s="12" t="s">
        <v>421</v>
      </c>
    </row>
    <row r="1718" spans="1:40" ht="15" customHeight="1" x14ac:dyDescent="0.25">
      <c r="A1718" s="15">
        <v>131080017</v>
      </c>
      <c r="B1718" s="12" t="s">
        <v>593</v>
      </c>
      <c r="C1718" s="12" t="s">
        <v>175</v>
      </c>
      <c r="D1718" s="12" t="s">
        <v>161</v>
      </c>
      <c r="E1718" s="15" t="s">
        <v>192</v>
      </c>
      <c r="F1718" s="9" t="s">
        <v>214</v>
      </c>
      <c r="G1718" s="9" t="s">
        <v>214</v>
      </c>
      <c r="H1718" s="9"/>
      <c r="I1718" s="15"/>
      <c r="J1718" s="15"/>
      <c r="K1718" s="15" t="s">
        <v>174</v>
      </c>
      <c r="L1718" s="15">
        <v>45.608190999999998</v>
      </c>
      <c r="M1718" s="15">
        <v>2.2442980000000001</v>
      </c>
      <c r="N1718" s="11">
        <v>41186</v>
      </c>
      <c r="O1718" s="7" t="s">
        <v>156</v>
      </c>
      <c r="P1718" s="31">
        <v>0.11016248967226659</v>
      </c>
      <c r="Q1718" s="54" t="s">
        <v>161</v>
      </c>
      <c r="R1718" s="22" t="s">
        <v>193</v>
      </c>
      <c r="S1718" s="16" t="s">
        <v>601</v>
      </c>
      <c r="T1718" s="53" t="s">
        <v>161</v>
      </c>
      <c r="U1718" s="12">
        <f t="shared" si="106"/>
        <v>0.11016248967226659</v>
      </c>
      <c r="V1718" s="12">
        <f t="shared" si="107"/>
        <v>5.5081244836133296E-2</v>
      </c>
      <c r="W1718" s="12">
        <f t="shared" si="108"/>
        <v>36.31</v>
      </c>
      <c r="X1718" s="12">
        <f t="shared" si="109"/>
        <v>329.60402499999998</v>
      </c>
      <c r="Y1718" s="12">
        <v>9.67</v>
      </c>
      <c r="Z1718" s="12">
        <v>7.51</v>
      </c>
      <c r="AA1718" s="11">
        <v>72.62</v>
      </c>
      <c r="AB1718" s="31">
        <v>133380</v>
      </c>
      <c r="AC1718" s="12" t="s">
        <v>574</v>
      </c>
      <c r="AD1718" s="12" t="s">
        <v>214</v>
      </c>
      <c r="AE1718" s="12" t="s">
        <v>548</v>
      </c>
      <c r="AF1718" s="12" t="s">
        <v>549</v>
      </c>
      <c r="AG1718" s="12" t="s">
        <v>417</v>
      </c>
      <c r="AH1718" s="12" t="s">
        <v>366</v>
      </c>
      <c r="AI1718" s="12" t="s">
        <v>418</v>
      </c>
      <c r="AJ1718" s="12" t="s">
        <v>419</v>
      </c>
      <c r="AK1718" s="12" t="s">
        <v>368</v>
      </c>
      <c r="AL1718" s="12" t="s">
        <v>420</v>
      </c>
      <c r="AM1718" s="12" t="s">
        <v>347</v>
      </c>
      <c r="AN1718" s="12" t="s">
        <v>421</v>
      </c>
    </row>
    <row r="1719" spans="1:40" ht="15" customHeight="1" x14ac:dyDescent="0.25">
      <c r="A1719" s="15">
        <v>131080017</v>
      </c>
      <c r="B1719" s="12" t="s">
        <v>593</v>
      </c>
      <c r="C1719" s="12" t="s">
        <v>175</v>
      </c>
      <c r="D1719" s="12" t="s">
        <v>161</v>
      </c>
      <c r="E1719" s="15" t="s">
        <v>192</v>
      </c>
      <c r="F1719" s="9" t="s">
        <v>214</v>
      </c>
      <c r="G1719" s="9" t="s">
        <v>214</v>
      </c>
      <c r="H1719" s="9"/>
      <c r="I1719" s="15"/>
      <c r="J1719" s="15"/>
      <c r="K1719" s="15" t="s">
        <v>174</v>
      </c>
      <c r="L1719" s="15">
        <v>45.608190999999998</v>
      </c>
      <c r="M1719" s="15">
        <v>2.2442980000000001</v>
      </c>
      <c r="N1719" s="11">
        <v>41186</v>
      </c>
      <c r="O1719" s="7" t="s">
        <v>18</v>
      </c>
      <c r="P1719" s="31">
        <v>0.7298264940787661</v>
      </c>
      <c r="Q1719" s="12">
        <v>0.1239328008812999</v>
      </c>
      <c r="R1719" s="22" t="s">
        <v>193</v>
      </c>
      <c r="S1719" s="48" t="s">
        <v>161</v>
      </c>
      <c r="T1719" s="53" t="s">
        <v>161</v>
      </c>
      <c r="U1719" s="12">
        <f t="shared" si="106"/>
        <v>0.7298264940787661</v>
      </c>
      <c r="V1719" s="12">
        <f t="shared" si="107"/>
        <v>0.1239328008812999</v>
      </c>
      <c r="W1719" s="12">
        <f t="shared" si="108"/>
        <v>47.516790123456794</v>
      </c>
      <c r="X1719" s="12">
        <f t="shared" si="109"/>
        <v>65.106967901234583</v>
      </c>
      <c r="Y1719" s="12">
        <v>9.67</v>
      </c>
      <c r="Z1719" s="12">
        <v>7.51</v>
      </c>
      <c r="AA1719" s="11">
        <v>72.62</v>
      </c>
      <c r="AB1719" s="31">
        <v>133380</v>
      </c>
      <c r="AC1719" s="12" t="s">
        <v>574</v>
      </c>
      <c r="AD1719" s="12" t="s">
        <v>214</v>
      </c>
      <c r="AE1719" s="12" t="s">
        <v>548</v>
      </c>
      <c r="AF1719" s="12" t="s">
        <v>549</v>
      </c>
      <c r="AG1719" s="12" t="s">
        <v>417</v>
      </c>
      <c r="AH1719" s="12" t="s">
        <v>366</v>
      </c>
      <c r="AI1719" s="12" t="s">
        <v>418</v>
      </c>
      <c r="AJ1719" s="12" t="s">
        <v>419</v>
      </c>
      <c r="AK1719" s="12" t="s">
        <v>368</v>
      </c>
      <c r="AL1719" s="12" t="s">
        <v>420</v>
      </c>
      <c r="AM1719" s="12" t="s">
        <v>347</v>
      </c>
      <c r="AN1719" s="12" t="s">
        <v>421</v>
      </c>
    </row>
    <row r="1720" spans="1:40" ht="15" customHeight="1" x14ac:dyDescent="0.25">
      <c r="A1720" s="15">
        <v>131080017</v>
      </c>
      <c r="B1720" s="12" t="s">
        <v>593</v>
      </c>
      <c r="C1720" s="12" t="s">
        <v>175</v>
      </c>
      <c r="D1720" s="12" t="s">
        <v>161</v>
      </c>
      <c r="E1720" s="15" t="s">
        <v>192</v>
      </c>
      <c r="F1720" s="9" t="s">
        <v>214</v>
      </c>
      <c r="G1720" s="9" t="s">
        <v>214</v>
      </c>
      <c r="H1720" s="9"/>
      <c r="I1720" s="15"/>
      <c r="J1720" s="15"/>
      <c r="K1720" s="15" t="s">
        <v>174</v>
      </c>
      <c r="L1720" s="15">
        <v>45.608190999999998</v>
      </c>
      <c r="M1720" s="15">
        <v>2.2442980000000001</v>
      </c>
      <c r="N1720" s="11">
        <v>41186</v>
      </c>
      <c r="O1720" s="7" t="s">
        <v>19</v>
      </c>
      <c r="P1720" s="31">
        <v>0.49573120352519962</v>
      </c>
      <c r="Q1720" s="12">
        <v>5.5081244836133296E-2</v>
      </c>
      <c r="R1720" s="22" t="s">
        <v>193</v>
      </c>
      <c r="S1720" s="48" t="s">
        <v>161</v>
      </c>
      <c r="T1720" s="53" t="s">
        <v>161</v>
      </c>
      <c r="U1720" s="12">
        <f t="shared" si="106"/>
        <v>0.49573120352519962</v>
      </c>
      <c r="V1720" s="12">
        <f t="shared" si="107"/>
        <v>5.5081244836133296E-2</v>
      </c>
      <c r="W1720" s="12">
        <f t="shared" si="108"/>
        <v>163.39499999999998</v>
      </c>
      <c r="X1720" s="12">
        <f t="shared" si="109"/>
        <v>329.60402499999998</v>
      </c>
      <c r="Y1720" s="12">
        <v>9.67</v>
      </c>
      <c r="Z1720" s="12">
        <v>7.51</v>
      </c>
      <c r="AA1720" s="11">
        <v>72.62</v>
      </c>
      <c r="AB1720" s="31">
        <v>133380</v>
      </c>
      <c r="AC1720" s="12" t="s">
        <v>574</v>
      </c>
      <c r="AD1720" s="12" t="s">
        <v>214</v>
      </c>
      <c r="AE1720" s="12" t="s">
        <v>548</v>
      </c>
      <c r="AF1720" s="12" t="s">
        <v>549</v>
      </c>
      <c r="AG1720" s="12" t="s">
        <v>417</v>
      </c>
      <c r="AH1720" s="12" t="s">
        <v>366</v>
      </c>
      <c r="AI1720" s="12" t="s">
        <v>418</v>
      </c>
      <c r="AJ1720" s="12" t="s">
        <v>419</v>
      </c>
      <c r="AK1720" s="12" t="s">
        <v>368</v>
      </c>
      <c r="AL1720" s="12" t="s">
        <v>420</v>
      </c>
      <c r="AM1720" s="12" t="s">
        <v>347</v>
      </c>
      <c r="AN1720" s="12" t="s">
        <v>421</v>
      </c>
    </row>
    <row r="1721" spans="1:40" ht="15" customHeight="1" x14ac:dyDescent="0.25">
      <c r="A1721" s="15">
        <v>131080017</v>
      </c>
      <c r="B1721" s="12" t="s">
        <v>593</v>
      </c>
      <c r="C1721" s="12" t="s">
        <v>175</v>
      </c>
      <c r="D1721" s="12" t="s">
        <v>161</v>
      </c>
      <c r="E1721" s="15" t="s">
        <v>192</v>
      </c>
      <c r="F1721" s="9" t="s">
        <v>214</v>
      </c>
      <c r="G1721" s="9" t="s">
        <v>214</v>
      </c>
      <c r="H1721" s="9"/>
      <c r="I1721" s="15"/>
      <c r="J1721" s="15"/>
      <c r="K1721" s="15" t="s">
        <v>174</v>
      </c>
      <c r="L1721" s="15">
        <v>45.608190999999998</v>
      </c>
      <c r="M1721" s="15">
        <v>2.2442980000000001</v>
      </c>
      <c r="N1721" s="11">
        <v>41186</v>
      </c>
      <c r="O1721" s="7" t="s">
        <v>20</v>
      </c>
      <c r="P1721" s="31">
        <v>0.46819058110713302</v>
      </c>
      <c r="Q1721" s="12">
        <v>0.19278435692646653</v>
      </c>
      <c r="R1721" s="22" t="s">
        <v>193</v>
      </c>
      <c r="S1721" s="48" t="s">
        <v>161</v>
      </c>
      <c r="T1721" s="53" t="s">
        <v>161</v>
      </c>
      <c r="U1721" s="12">
        <f t="shared" si="106"/>
        <v>0.46819058110713302</v>
      </c>
      <c r="V1721" s="12">
        <f t="shared" si="107"/>
        <v>0.19278435692646653</v>
      </c>
      <c r="W1721" s="12">
        <f t="shared" si="108"/>
        <v>12.597346938775511</v>
      </c>
      <c r="X1721" s="12">
        <f t="shared" si="109"/>
        <v>26.906451020408166</v>
      </c>
      <c r="Y1721" s="12">
        <v>9.67</v>
      </c>
      <c r="Z1721" s="12">
        <v>7.51</v>
      </c>
      <c r="AA1721" s="11">
        <v>72.62</v>
      </c>
      <c r="AB1721" s="31">
        <v>133380</v>
      </c>
      <c r="AC1721" s="12" t="s">
        <v>574</v>
      </c>
      <c r="AD1721" s="12" t="s">
        <v>214</v>
      </c>
      <c r="AE1721" s="12" t="s">
        <v>548</v>
      </c>
      <c r="AF1721" s="12" t="s">
        <v>549</v>
      </c>
      <c r="AG1721" s="12" t="s">
        <v>417</v>
      </c>
      <c r="AH1721" s="12" t="s">
        <v>366</v>
      </c>
      <c r="AI1721" s="12" t="s">
        <v>418</v>
      </c>
      <c r="AJ1721" s="12" t="s">
        <v>419</v>
      </c>
      <c r="AK1721" s="12" t="s">
        <v>368</v>
      </c>
      <c r="AL1721" s="12" t="s">
        <v>420</v>
      </c>
      <c r="AM1721" s="12" t="s">
        <v>347</v>
      </c>
      <c r="AN1721" s="12" t="s">
        <v>421</v>
      </c>
    </row>
    <row r="1722" spans="1:40" ht="15" customHeight="1" x14ac:dyDescent="0.25">
      <c r="A1722" s="15">
        <v>131080017</v>
      </c>
      <c r="B1722" s="12" t="s">
        <v>593</v>
      </c>
      <c r="C1722" s="12" t="s">
        <v>175</v>
      </c>
      <c r="D1722" s="12" t="s">
        <v>161</v>
      </c>
      <c r="E1722" s="15" t="s">
        <v>192</v>
      </c>
      <c r="F1722" s="9" t="s">
        <v>214</v>
      </c>
      <c r="G1722" s="9" t="s">
        <v>214</v>
      </c>
      <c r="H1722" s="9"/>
      <c r="I1722" s="15"/>
      <c r="J1722" s="15"/>
      <c r="K1722" s="15" t="s">
        <v>174</v>
      </c>
      <c r="L1722" s="15">
        <v>45.608190999999998</v>
      </c>
      <c r="M1722" s="15">
        <v>2.2442980000000001</v>
      </c>
      <c r="N1722" s="11">
        <v>41186</v>
      </c>
      <c r="O1722" s="7" t="s">
        <v>21</v>
      </c>
      <c r="P1722" s="31">
        <v>0.17763701459652986</v>
      </c>
      <c r="Q1722" s="12">
        <v>2.8917653538969981E-2</v>
      </c>
      <c r="R1722" s="22" t="s">
        <v>193</v>
      </c>
      <c r="S1722" s="48" t="s">
        <v>161</v>
      </c>
      <c r="T1722" s="53" t="s">
        <v>161</v>
      </c>
      <c r="U1722" s="12">
        <f t="shared" si="106"/>
        <v>0.17763701459652986</v>
      </c>
      <c r="V1722" s="12">
        <f t="shared" si="107"/>
        <v>2.8917653538969981E-2</v>
      </c>
      <c r="W1722" s="12">
        <f t="shared" si="108"/>
        <v>212.42585034013601</v>
      </c>
      <c r="X1722" s="12">
        <f t="shared" si="109"/>
        <v>1195.8422675736961</v>
      </c>
      <c r="Y1722" s="12">
        <v>9.67</v>
      </c>
      <c r="Z1722" s="12">
        <v>7.51</v>
      </c>
      <c r="AA1722" s="11">
        <v>72.62</v>
      </c>
      <c r="AB1722" s="31">
        <v>133380</v>
      </c>
      <c r="AC1722" s="12" t="s">
        <v>574</v>
      </c>
      <c r="AD1722" s="12" t="s">
        <v>214</v>
      </c>
      <c r="AE1722" s="12" t="s">
        <v>548</v>
      </c>
      <c r="AF1722" s="12" t="s">
        <v>549</v>
      </c>
      <c r="AG1722" s="12" t="s">
        <v>417</v>
      </c>
      <c r="AH1722" s="12" t="s">
        <v>366</v>
      </c>
      <c r="AI1722" s="12" t="s">
        <v>418</v>
      </c>
      <c r="AJ1722" s="12" t="s">
        <v>419</v>
      </c>
      <c r="AK1722" s="12" t="s">
        <v>368</v>
      </c>
      <c r="AL1722" s="12" t="s">
        <v>420</v>
      </c>
      <c r="AM1722" s="12" t="s">
        <v>347</v>
      </c>
      <c r="AN1722" s="12" t="s">
        <v>421</v>
      </c>
    </row>
    <row r="1723" spans="1:40" ht="15" customHeight="1" x14ac:dyDescent="0.25">
      <c r="A1723" s="15">
        <v>131080017</v>
      </c>
      <c r="B1723" s="12" t="s">
        <v>593</v>
      </c>
      <c r="C1723" s="12" t="s">
        <v>175</v>
      </c>
      <c r="D1723" s="12" t="s">
        <v>161</v>
      </c>
      <c r="E1723" s="15" t="s">
        <v>192</v>
      </c>
      <c r="F1723" s="9" t="s">
        <v>214</v>
      </c>
      <c r="G1723" s="9" t="s">
        <v>214</v>
      </c>
      <c r="H1723" s="9"/>
      <c r="I1723" s="15"/>
      <c r="J1723" s="15"/>
      <c r="K1723" s="15" t="s">
        <v>174</v>
      </c>
      <c r="L1723" s="12">
        <v>45.608190999999998</v>
      </c>
      <c r="M1723" s="12">
        <v>2.2442980000000001</v>
      </c>
      <c r="N1723" s="11">
        <v>41186</v>
      </c>
      <c r="O1723" s="7" t="s">
        <v>157</v>
      </c>
      <c r="P1723" s="31">
        <v>0.35802809143486641</v>
      </c>
      <c r="Q1723" s="12">
        <v>0.1239328008812999</v>
      </c>
      <c r="R1723" s="22" t="s">
        <v>193</v>
      </c>
      <c r="S1723" s="48" t="s">
        <v>161</v>
      </c>
      <c r="T1723" s="53" t="s">
        <v>161</v>
      </c>
      <c r="U1723" s="12">
        <f t="shared" si="106"/>
        <v>0.35802809143486641</v>
      </c>
      <c r="V1723" s="12">
        <f t="shared" si="107"/>
        <v>0.1239328008812999</v>
      </c>
      <c r="W1723" s="12">
        <f t="shared" si="108"/>
        <v>23.310123456790127</v>
      </c>
      <c r="X1723" s="12">
        <f t="shared" si="109"/>
        <v>65.106967901234583</v>
      </c>
      <c r="Y1723" s="12">
        <v>9.67</v>
      </c>
      <c r="Z1723" s="12">
        <v>7.51</v>
      </c>
      <c r="AA1723" s="11">
        <v>72.62</v>
      </c>
      <c r="AB1723" s="31">
        <v>133380</v>
      </c>
      <c r="AC1723" s="12" t="s">
        <v>574</v>
      </c>
      <c r="AD1723" s="12" t="s">
        <v>214</v>
      </c>
      <c r="AE1723" s="12" t="s">
        <v>548</v>
      </c>
      <c r="AF1723" s="12" t="s">
        <v>549</v>
      </c>
      <c r="AG1723" s="12" t="s">
        <v>417</v>
      </c>
      <c r="AH1723" s="12" t="s">
        <v>366</v>
      </c>
      <c r="AI1723" s="12" t="s">
        <v>418</v>
      </c>
      <c r="AJ1723" s="12" t="s">
        <v>419</v>
      </c>
      <c r="AK1723" s="12" t="s">
        <v>368</v>
      </c>
      <c r="AL1723" s="12" t="s">
        <v>420</v>
      </c>
      <c r="AM1723" s="12" t="s">
        <v>347</v>
      </c>
      <c r="AN1723" s="12" t="s">
        <v>421</v>
      </c>
    </row>
    <row r="1724" spans="1:40" ht="15" customHeight="1" x14ac:dyDescent="0.25">
      <c r="A1724" s="15">
        <v>131080017</v>
      </c>
      <c r="B1724" s="12" t="s">
        <v>593</v>
      </c>
      <c r="C1724" s="12" t="s">
        <v>175</v>
      </c>
      <c r="D1724" s="12" t="s">
        <v>161</v>
      </c>
      <c r="E1724" s="15" t="s">
        <v>192</v>
      </c>
      <c r="F1724" s="9" t="s">
        <v>214</v>
      </c>
      <c r="G1724" s="9" t="s">
        <v>214</v>
      </c>
      <c r="H1724" s="9"/>
      <c r="I1724" s="15"/>
      <c r="J1724" s="15"/>
      <c r="K1724" s="15" t="s">
        <v>174</v>
      </c>
      <c r="L1724" s="12">
        <v>45.608190999999998</v>
      </c>
      <c r="M1724" s="12">
        <v>2.2442980000000001</v>
      </c>
      <c r="N1724" s="11">
        <v>41186</v>
      </c>
      <c r="O1724" s="7" t="s">
        <v>158</v>
      </c>
      <c r="P1724" s="31">
        <v>4.2687964748003306</v>
      </c>
      <c r="Q1724" s="54" t="s">
        <v>161</v>
      </c>
      <c r="R1724" s="22" t="s">
        <v>193</v>
      </c>
      <c r="S1724" s="16" t="s">
        <v>601</v>
      </c>
      <c r="T1724" s="53" t="s">
        <v>161</v>
      </c>
      <c r="U1724" s="12">
        <f t="shared" si="106"/>
        <v>4.2687964748003306</v>
      </c>
      <c r="V1724" s="12">
        <f t="shared" si="107"/>
        <v>2.1343982374001653</v>
      </c>
      <c r="W1724" s="12">
        <f t="shared" si="108"/>
        <v>0.93703225806451607</v>
      </c>
      <c r="X1724" s="12">
        <f t="shared" si="109"/>
        <v>0.21950736316337147</v>
      </c>
      <c r="Y1724" s="12">
        <v>9.67</v>
      </c>
      <c r="Z1724" s="12">
        <v>7.51</v>
      </c>
      <c r="AA1724" s="11">
        <v>72.62</v>
      </c>
      <c r="AB1724" s="31">
        <v>133380</v>
      </c>
      <c r="AC1724" s="12" t="s">
        <v>574</v>
      </c>
      <c r="AD1724" s="12" t="s">
        <v>214</v>
      </c>
      <c r="AE1724" s="12" t="s">
        <v>548</v>
      </c>
      <c r="AF1724" s="12" t="s">
        <v>549</v>
      </c>
      <c r="AG1724" s="12" t="s">
        <v>417</v>
      </c>
      <c r="AH1724" s="12" t="s">
        <v>366</v>
      </c>
      <c r="AI1724" s="12" t="s">
        <v>418</v>
      </c>
      <c r="AJ1724" s="12" t="s">
        <v>419</v>
      </c>
      <c r="AK1724" s="12" t="s">
        <v>368</v>
      </c>
      <c r="AL1724" s="12" t="s">
        <v>420</v>
      </c>
      <c r="AM1724" s="12" t="s">
        <v>347</v>
      </c>
      <c r="AN1724" s="12" t="s">
        <v>421</v>
      </c>
    </row>
    <row r="1725" spans="1:40" ht="15" customHeight="1" x14ac:dyDescent="0.25">
      <c r="A1725" s="15">
        <v>131080017</v>
      </c>
      <c r="B1725" s="12" t="s">
        <v>593</v>
      </c>
      <c r="C1725" s="12" t="s">
        <v>175</v>
      </c>
      <c r="D1725" s="12" t="s">
        <v>161</v>
      </c>
      <c r="E1725" s="15" t="s">
        <v>192</v>
      </c>
      <c r="F1725" s="9" t="s">
        <v>214</v>
      </c>
      <c r="G1725" s="9" t="s">
        <v>214</v>
      </c>
      <c r="H1725" s="9"/>
      <c r="I1725" s="15"/>
      <c r="J1725" s="15"/>
      <c r="K1725" s="15" t="s">
        <v>174</v>
      </c>
      <c r="L1725" s="12">
        <v>45.608190999999998</v>
      </c>
      <c r="M1725" s="12">
        <v>2.2442980000000001</v>
      </c>
      <c r="N1725" s="11">
        <v>41186</v>
      </c>
      <c r="O1725" s="7" t="s">
        <v>28</v>
      </c>
      <c r="P1725" s="31">
        <v>26.163591297163315</v>
      </c>
      <c r="Q1725" s="54" t="s">
        <v>161</v>
      </c>
      <c r="R1725" s="22" t="s">
        <v>193</v>
      </c>
      <c r="S1725" s="16" t="s">
        <v>601</v>
      </c>
      <c r="T1725" s="53" t="s">
        <v>161</v>
      </c>
      <c r="U1725" s="12">
        <f t="shared" si="106"/>
        <v>26.163591297163315</v>
      </c>
      <c r="V1725" s="12">
        <f t="shared" si="107"/>
        <v>13.081795648581657</v>
      </c>
      <c r="W1725" s="12">
        <f t="shared" si="108"/>
        <v>0.15288421052631579</v>
      </c>
      <c r="X1725" s="12">
        <f t="shared" si="109"/>
        <v>5.8433954570637128E-3</v>
      </c>
      <c r="Y1725" s="12">
        <v>9.67</v>
      </c>
      <c r="Z1725" s="12">
        <v>7.51</v>
      </c>
      <c r="AA1725" s="11">
        <v>72.62</v>
      </c>
      <c r="AB1725" s="31">
        <v>133380</v>
      </c>
      <c r="AC1725" s="12" t="s">
        <v>574</v>
      </c>
      <c r="AD1725" s="12" t="s">
        <v>214</v>
      </c>
      <c r="AE1725" s="12" t="s">
        <v>548</v>
      </c>
      <c r="AF1725" s="12" t="s">
        <v>549</v>
      </c>
      <c r="AG1725" s="12" t="s">
        <v>417</v>
      </c>
      <c r="AH1725" s="12" t="s">
        <v>366</v>
      </c>
      <c r="AI1725" s="12" t="s">
        <v>418</v>
      </c>
      <c r="AJ1725" s="12" t="s">
        <v>419</v>
      </c>
      <c r="AK1725" s="12" t="s">
        <v>368</v>
      </c>
      <c r="AL1725" s="12" t="s">
        <v>420</v>
      </c>
      <c r="AM1725" s="12" t="s">
        <v>347</v>
      </c>
      <c r="AN1725" s="12" t="s">
        <v>421</v>
      </c>
    </row>
    <row r="1726" spans="1:40" ht="15" customHeight="1" x14ac:dyDescent="0.25">
      <c r="A1726" s="15">
        <v>131080017</v>
      </c>
      <c r="B1726" s="12" t="s">
        <v>593</v>
      </c>
      <c r="C1726" s="12" t="s">
        <v>175</v>
      </c>
      <c r="D1726" s="12" t="s">
        <v>161</v>
      </c>
      <c r="E1726" s="15" t="s">
        <v>192</v>
      </c>
      <c r="F1726" s="9" t="s">
        <v>214</v>
      </c>
      <c r="G1726" s="9" t="s">
        <v>214</v>
      </c>
      <c r="H1726" s="9"/>
      <c r="I1726" s="15"/>
      <c r="J1726" s="15"/>
      <c r="K1726" s="15" t="s">
        <v>174</v>
      </c>
      <c r="L1726" s="15">
        <v>45.608190999999998</v>
      </c>
      <c r="M1726" s="15">
        <v>2.2442980000000001</v>
      </c>
      <c r="N1726" s="11">
        <v>41186</v>
      </c>
      <c r="O1726" s="7" t="s">
        <v>16</v>
      </c>
      <c r="P1726" s="31">
        <v>1.790140457174332</v>
      </c>
      <c r="Q1726" s="54" t="s">
        <v>161</v>
      </c>
      <c r="R1726" s="22" t="s">
        <v>193</v>
      </c>
      <c r="S1726" s="16" t="s">
        <v>601</v>
      </c>
      <c r="T1726" s="53" t="s">
        <v>161</v>
      </c>
      <c r="U1726" s="12">
        <f t="shared" si="106"/>
        <v>1.790140457174332</v>
      </c>
      <c r="V1726" s="12">
        <f t="shared" si="107"/>
        <v>0.89507022858716601</v>
      </c>
      <c r="W1726" s="12">
        <f t="shared" si="108"/>
        <v>2.2344615384615385</v>
      </c>
      <c r="X1726" s="12">
        <f t="shared" si="109"/>
        <v>1.2482045917159765</v>
      </c>
      <c r="Y1726" s="12">
        <v>9.67</v>
      </c>
      <c r="Z1726" s="12">
        <v>7.51</v>
      </c>
      <c r="AA1726" s="11">
        <v>72.62</v>
      </c>
      <c r="AB1726" s="31">
        <v>133380</v>
      </c>
      <c r="AC1726" s="12" t="s">
        <v>574</v>
      </c>
      <c r="AD1726" s="12" t="s">
        <v>214</v>
      </c>
      <c r="AE1726" s="12" t="s">
        <v>548</v>
      </c>
      <c r="AF1726" s="12" t="s">
        <v>549</v>
      </c>
      <c r="AG1726" s="12" t="s">
        <v>417</v>
      </c>
      <c r="AH1726" s="12" t="s">
        <v>366</v>
      </c>
      <c r="AI1726" s="12" t="s">
        <v>418</v>
      </c>
      <c r="AJ1726" s="12" t="s">
        <v>419</v>
      </c>
      <c r="AK1726" s="12" t="s">
        <v>368</v>
      </c>
      <c r="AL1726" s="12" t="s">
        <v>420</v>
      </c>
      <c r="AM1726" s="12" t="s">
        <v>347</v>
      </c>
      <c r="AN1726" s="12" t="s">
        <v>421</v>
      </c>
    </row>
    <row r="1727" spans="1:40" ht="15" customHeight="1" x14ac:dyDescent="0.25">
      <c r="A1727" s="15">
        <v>131080017</v>
      </c>
      <c r="B1727" s="12" t="s">
        <v>593</v>
      </c>
      <c r="C1727" s="12" t="s">
        <v>175</v>
      </c>
      <c r="D1727" s="12" t="s">
        <v>161</v>
      </c>
      <c r="E1727" s="15" t="s">
        <v>192</v>
      </c>
      <c r="F1727" s="9" t="s">
        <v>214</v>
      </c>
      <c r="G1727" s="9" t="s">
        <v>214</v>
      </c>
      <c r="H1727" s="9"/>
      <c r="I1727" s="15"/>
      <c r="J1727" s="15"/>
      <c r="K1727" s="15" t="s">
        <v>174</v>
      </c>
      <c r="L1727" s="15">
        <v>45.608190999999998</v>
      </c>
      <c r="M1727" s="15">
        <v>2.2442980000000001</v>
      </c>
      <c r="N1727" s="11">
        <v>41186</v>
      </c>
      <c r="O1727" s="7" t="s">
        <v>15</v>
      </c>
      <c r="P1727" s="31">
        <v>0.96392178463233258</v>
      </c>
      <c r="Q1727" s="12">
        <v>0.11016248967226659</v>
      </c>
      <c r="R1727" s="22" t="s">
        <v>193</v>
      </c>
      <c r="S1727" s="48" t="s">
        <v>161</v>
      </c>
      <c r="T1727" s="53" t="s">
        <v>161</v>
      </c>
      <c r="U1727" s="12">
        <f t="shared" si="106"/>
        <v>0.96392178463233258</v>
      </c>
      <c r="V1727" s="12">
        <f t="shared" si="107"/>
        <v>0.11016248967226659</v>
      </c>
      <c r="W1727" s="12">
        <f t="shared" si="108"/>
        <v>79.428124999999994</v>
      </c>
      <c r="X1727" s="12">
        <f t="shared" si="109"/>
        <v>82.401006249999995</v>
      </c>
      <c r="Y1727" s="12">
        <v>9.67</v>
      </c>
      <c r="Z1727" s="12">
        <v>7.51</v>
      </c>
      <c r="AA1727" s="11">
        <v>72.62</v>
      </c>
      <c r="AB1727" s="31">
        <v>133380</v>
      </c>
      <c r="AC1727" s="12" t="s">
        <v>574</v>
      </c>
      <c r="AD1727" s="12" t="s">
        <v>214</v>
      </c>
      <c r="AE1727" s="12" t="s">
        <v>548</v>
      </c>
      <c r="AF1727" s="12" t="s">
        <v>549</v>
      </c>
      <c r="AG1727" s="12" t="s">
        <v>417</v>
      </c>
      <c r="AH1727" s="12" t="s">
        <v>366</v>
      </c>
      <c r="AI1727" s="12" t="s">
        <v>418</v>
      </c>
      <c r="AJ1727" s="12" t="s">
        <v>419</v>
      </c>
      <c r="AK1727" s="12" t="s">
        <v>368</v>
      </c>
      <c r="AL1727" s="12" t="s">
        <v>420</v>
      </c>
      <c r="AM1727" s="12" t="s">
        <v>347</v>
      </c>
      <c r="AN1727" s="12" t="s">
        <v>421</v>
      </c>
    </row>
    <row r="1728" spans="1:40" ht="15" customHeight="1" x14ac:dyDescent="0.25">
      <c r="A1728" s="15">
        <v>131080017</v>
      </c>
      <c r="B1728" s="12" t="s">
        <v>593</v>
      </c>
      <c r="C1728" s="12" t="s">
        <v>175</v>
      </c>
      <c r="D1728" s="12" t="s">
        <v>161</v>
      </c>
      <c r="E1728" s="15" t="s">
        <v>192</v>
      </c>
      <c r="F1728" s="9" t="s">
        <v>214</v>
      </c>
      <c r="G1728" s="9" t="s">
        <v>214</v>
      </c>
      <c r="H1728" s="9"/>
      <c r="I1728" s="15"/>
      <c r="J1728" s="15"/>
      <c r="K1728" s="15" t="s">
        <v>174</v>
      </c>
      <c r="L1728" s="15">
        <v>45.608190999999998</v>
      </c>
      <c r="M1728" s="15">
        <v>2.2442980000000001</v>
      </c>
      <c r="N1728" s="11">
        <v>41186</v>
      </c>
      <c r="O1728" s="7" t="s">
        <v>159</v>
      </c>
      <c r="P1728" s="31">
        <v>0.95015147342329931</v>
      </c>
      <c r="Q1728" s="12">
        <v>0.1239328008812999</v>
      </c>
      <c r="R1728" s="22" t="s">
        <v>193</v>
      </c>
      <c r="S1728" s="48" t="s">
        <v>161</v>
      </c>
      <c r="T1728" s="53" t="s">
        <v>161</v>
      </c>
      <c r="U1728" s="12">
        <f t="shared" si="106"/>
        <v>0.95015147342329931</v>
      </c>
      <c r="V1728" s="12">
        <f t="shared" si="107"/>
        <v>0.1239328008812999</v>
      </c>
      <c r="W1728" s="12">
        <f t="shared" si="108"/>
        <v>61.861481481481491</v>
      </c>
      <c r="X1728" s="12">
        <f t="shared" si="109"/>
        <v>65.106967901234583</v>
      </c>
      <c r="Y1728" s="12">
        <v>9.67</v>
      </c>
      <c r="Z1728" s="12">
        <v>7.51</v>
      </c>
      <c r="AA1728" s="11">
        <v>72.62</v>
      </c>
      <c r="AB1728" s="31">
        <v>133380</v>
      </c>
      <c r="AC1728" s="12" t="s">
        <v>574</v>
      </c>
      <c r="AD1728" s="12" t="s">
        <v>214</v>
      </c>
      <c r="AE1728" s="12" t="s">
        <v>548</v>
      </c>
      <c r="AF1728" s="12" t="s">
        <v>549</v>
      </c>
      <c r="AG1728" s="12" t="s">
        <v>417</v>
      </c>
      <c r="AH1728" s="12" t="s">
        <v>366</v>
      </c>
      <c r="AI1728" s="12" t="s">
        <v>418</v>
      </c>
      <c r="AJ1728" s="12" t="s">
        <v>419</v>
      </c>
      <c r="AK1728" s="12" t="s">
        <v>368</v>
      </c>
      <c r="AL1728" s="12" t="s">
        <v>420</v>
      </c>
      <c r="AM1728" s="12" t="s">
        <v>347</v>
      </c>
      <c r="AN1728" s="12" t="s">
        <v>421</v>
      </c>
    </row>
    <row r="1729" spans="1:40" ht="15" customHeight="1" x14ac:dyDescent="0.25">
      <c r="A1729" s="15">
        <v>131080017</v>
      </c>
      <c r="B1729" s="12" t="s">
        <v>593</v>
      </c>
      <c r="C1729" s="12" t="s">
        <v>175</v>
      </c>
      <c r="D1729" s="12" t="s">
        <v>161</v>
      </c>
      <c r="E1729" s="15" t="s">
        <v>192</v>
      </c>
      <c r="F1729" s="9" t="s">
        <v>214</v>
      </c>
      <c r="G1729" s="9" t="s">
        <v>214</v>
      </c>
      <c r="H1729" s="9"/>
      <c r="I1729" s="15"/>
      <c r="J1729" s="15"/>
      <c r="K1729" s="15" t="s">
        <v>174</v>
      </c>
      <c r="L1729" s="15">
        <v>45.608190999999998</v>
      </c>
      <c r="M1729" s="15">
        <v>2.2442980000000001</v>
      </c>
      <c r="N1729" s="11">
        <v>41186</v>
      </c>
      <c r="O1729" s="7" t="s">
        <v>17</v>
      </c>
      <c r="P1729" s="31">
        <v>0.52327182594326627</v>
      </c>
      <c r="Q1729" s="12">
        <v>0.13770311209033323</v>
      </c>
      <c r="R1729" s="22" t="s">
        <v>193</v>
      </c>
      <c r="S1729" s="48" t="s">
        <v>161</v>
      </c>
      <c r="T1729" s="53" t="s">
        <v>161</v>
      </c>
      <c r="U1729" s="12">
        <f t="shared" si="106"/>
        <v>0.52327182594326627</v>
      </c>
      <c r="V1729" s="12">
        <f t="shared" si="107"/>
        <v>0.13770311209033323</v>
      </c>
      <c r="W1729" s="12">
        <f t="shared" si="108"/>
        <v>27.595600000000005</v>
      </c>
      <c r="X1729" s="12">
        <f t="shared" si="109"/>
        <v>52.736644000000013</v>
      </c>
      <c r="Y1729" s="12">
        <v>9.67</v>
      </c>
      <c r="Z1729" s="12">
        <v>7.51</v>
      </c>
      <c r="AA1729" s="11">
        <v>72.62</v>
      </c>
      <c r="AB1729" s="31">
        <v>133380</v>
      </c>
      <c r="AC1729" s="12" t="s">
        <v>574</v>
      </c>
      <c r="AD1729" s="12" t="s">
        <v>214</v>
      </c>
      <c r="AE1729" s="12" t="s">
        <v>548</v>
      </c>
      <c r="AF1729" s="12" t="s">
        <v>549</v>
      </c>
      <c r="AG1729" s="12" t="s">
        <v>417</v>
      </c>
      <c r="AH1729" s="12" t="s">
        <v>366</v>
      </c>
      <c r="AI1729" s="12" t="s">
        <v>418</v>
      </c>
      <c r="AJ1729" s="12" t="s">
        <v>419</v>
      </c>
      <c r="AK1729" s="12" t="s">
        <v>368</v>
      </c>
      <c r="AL1729" s="12" t="s">
        <v>420</v>
      </c>
      <c r="AM1729" s="12" t="s">
        <v>347</v>
      </c>
      <c r="AN1729" s="12" t="s">
        <v>421</v>
      </c>
    </row>
    <row r="1730" spans="1:40" ht="15" customHeight="1" x14ac:dyDescent="0.25">
      <c r="A1730" s="12">
        <v>131080019</v>
      </c>
      <c r="B1730" s="15" t="s">
        <v>580</v>
      </c>
      <c r="C1730" s="12" t="s">
        <v>583</v>
      </c>
      <c r="D1730" s="12" t="s">
        <v>173</v>
      </c>
      <c r="E1730" s="12" t="s">
        <v>210</v>
      </c>
      <c r="F1730" s="10">
        <v>8</v>
      </c>
      <c r="G1730" s="17" t="s">
        <v>280</v>
      </c>
      <c r="H1730" s="9" t="s">
        <v>24</v>
      </c>
      <c r="I1730" s="15" t="s">
        <v>224</v>
      </c>
      <c r="J1730" s="18" t="s">
        <v>328</v>
      </c>
      <c r="K1730" s="15" t="s">
        <v>223</v>
      </c>
      <c r="L1730" s="4">
        <v>45.545433000000003</v>
      </c>
      <c r="M1730" s="12">
        <v>2.2820200000000002</v>
      </c>
      <c r="N1730" s="11">
        <v>41187</v>
      </c>
      <c r="O1730" s="6" t="s">
        <v>149</v>
      </c>
      <c r="P1730" s="29">
        <f t="shared" ref="P1730:P1751" si="110">P461/$Z461</f>
        <v>1.3636363636363638</v>
      </c>
      <c r="Q1730" s="54" t="s">
        <v>161</v>
      </c>
      <c r="R1730" s="12" t="s">
        <v>11</v>
      </c>
      <c r="S1730" s="16" t="s">
        <v>601</v>
      </c>
      <c r="T1730" s="12" t="s">
        <v>571</v>
      </c>
      <c r="U1730" s="12">
        <f t="shared" ref="U1730:U1793" si="111">IF(Q1730="",P1730,P1730)</f>
        <v>1.3636363636363638</v>
      </c>
      <c r="V1730" s="12">
        <f t="shared" ref="V1730:V1793" si="112">IF(Q1730="",P1730/2,Q1730)</f>
        <v>0.68181818181818188</v>
      </c>
      <c r="W1730" s="12">
        <f t="shared" si="108"/>
        <v>2.9333333333333331</v>
      </c>
      <c r="X1730" s="12">
        <f t="shared" si="109"/>
        <v>2.1511111111111108</v>
      </c>
      <c r="Y1730" s="12">
        <v>5.62</v>
      </c>
      <c r="Z1730" s="12">
        <v>1.54</v>
      </c>
      <c r="AA1730" s="12">
        <v>8.65</v>
      </c>
      <c r="AB1730" s="12">
        <v>133382</v>
      </c>
      <c r="AC1730" s="12" t="s">
        <v>574</v>
      </c>
      <c r="AD1730" s="12" t="s">
        <v>280</v>
      </c>
      <c r="AE1730" s="12" t="s">
        <v>537</v>
      </c>
      <c r="AF1730" s="12" t="s">
        <v>538</v>
      </c>
      <c r="AG1730" s="12" t="s">
        <v>402</v>
      </c>
      <c r="AH1730" s="12" t="s">
        <v>374</v>
      </c>
      <c r="AI1730" s="12" t="s">
        <v>403</v>
      </c>
      <c r="AJ1730" s="12" t="s">
        <v>376</v>
      </c>
      <c r="AK1730" s="12" t="s">
        <v>368</v>
      </c>
      <c r="AL1730" s="12">
        <v>14</v>
      </c>
      <c r="AM1730" s="12" t="s">
        <v>404</v>
      </c>
      <c r="AN1730" s="12" t="s">
        <v>405</v>
      </c>
    </row>
    <row r="1731" spans="1:40" ht="15" customHeight="1" x14ac:dyDescent="0.25">
      <c r="A1731" s="12">
        <v>131080019</v>
      </c>
      <c r="B1731" s="15" t="s">
        <v>580</v>
      </c>
      <c r="C1731" s="12" t="s">
        <v>583</v>
      </c>
      <c r="D1731" s="12" t="s">
        <v>173</v>
      </c>
      <c r="E1731" s="12" t="s">
        <v>210</v>
      </c>
      <c r="F1731" s="10">
        <v>8</v>
      </c>
      <c r="G1731" s="17" t="s">
        <v>280</v>
      </c>
      <c r="H1731" s="9" t="s">
        <v>24</v>
      </c>
      <c r="I1731" s="15" t="s">
        <v>224</v>
      </c>
      <c r="J1731" s="18" t="s">
        <v>328</v>
      </c>
      <c r="K1731" s="15" t="s">
        <v>223</v>
      </c>
      <c r="L1731" s="4">
        <v>45.545433000000003</v>
      </c>
      <c r="M1731" s="12">
        <v>2.2820200000000002</v>
      </c>
      <c r="N1731" s="11">
        <v>41187</v>
      </c>
      <c r="O1731" s="6" t="s">
        <v>54</v>
      </c>
      <c r="P1731" s="29">
        <f t="shared" si="110"/>
        <v>649.35064935064929</v>
      </c>
      <c r="Q1731" s="54" t="s">
        <v>161</v>
      </c>
      <c r="R1731" s="12" t="s">
        <v>11</v>
      </c>
      <c r="S1731" s="16" t="s">
        <v>601</v>
      </c>
      <c r="T1731" s="12" t="s">
        <v>571</v>
      </c>
      <c r="U1731" s="12">
        <f t="shared" si="111"/>
        <v>649.35064935064929</v>
      </c>
      <c r="V1731" s="12">
        <f t="shared" si="112"/>
        <v>324.67532467532465</v>
      </c>
      <c r="W1731" s="12">
        <f t="shared" si="108"/>
        <v>6.1600000000000005E-3</v>
      </c>
      <c r="X1731" s="12">
        <f t="shared" si="109"/>
        <v>9.4864000000000029E-6</v>
      </c>
      <c r="Y1731" s="12">
        <v>5.62</v>
      </c>
      <c r="Z1731" s="12">
        <v>1.54</v>
      </c>
      <c r="AA1731" s="12">
        <v>8.65</v>
      </c>
      <c r="AB1731" s="12">
        <v>133382</v>
      </c>
      <c r="AC1731" s="12" t="s">
        <v>574</v>
      </c>
      <c r="AD1731" s="12" t="s">
        <v>280</v>
      </c>
      <c r="AE1731" s="12" t="s">
        <v>537</v>
      </c>
      <c r="AF1731" s="12" t="s">
        <v>538</v>
      </c>
      <c r="AG1731" s="12" t="s">
        <v>402</v>
      </c>
      <c r="AH1731" s="12" t="s">
        <v>374</v>
      </c>
      <c r="AI1731" s="12" t="s">
        <v>403</v>
      </c>
      <c r="AJ1731" s="12" t="s">
        <v>376</v>
      </c>
      <c r="AK1731" s="12" t="s">
        <v>368</v>
      </c>
      <c r="AL1731" s="12">
        <v>14</v>
      </c>
      <c r="AM1731" s="12" t="s">
        <v>404</v>
      </c>
      <c r="AN1731" s="12" t="s">
        <v>405</v>
      </c>
    </row>
    <row r="1732" spans="1:40" ht="15" customHeight="1" x14ac:dyDescent="0.25">
      <c r="A1732" s="12">
        <v>131080019</v>
      </c>
      <c r="B1732" s="15" t="s">
        <v>580</v>
      </c>
      <c r="C1732" s="12" t="s">
        <v>583</v>
      </c>
      <c r="D1732" s="12" t="s">
        <v>173</v>
      </c>
      <c r="E1732" s="12" t="s">
        <v>210</v>
      </c>
      <c r="F1732" s="10">
        <v>8</v>
      </c>
      <c r="G1732" s="17" t="s">
        <v>280</v>
      </c>
      <c r="H1732" s="9" t="s">
        <v>24</v>
      </c>
      <c r="I1732" s="15" t="s">
        <v>224</v>
      </c>
      <c r="J1732" s="18" t="s">
        <v>328</v>
      </c>
      <c r="K1732" s="15" t="s">
        <v>223</v>
      </c>
      <c r="L1732" s="4">
        <v>45.545433000000003</v>
      </c>
      <c r="M1732" s="12">
        <v>2.2820200000000002</v>
      </c>
      <c r="N1732" s="11">
        <v>41187</v>
      </c>
      <c r="O1732" s="6" t="s">
        <v>150</v>
      </c>
      <c r="P1732" s="29">
        <f t="shared" si="110"/>
        <v>0.58441558441558439</v>
      </c>
      <c r="Q1732" s="54" t="s">
        <v>161</v>
      </c>
      <c r="R1732" s="12" t="s">
        <v>11</v>
      </c>
      <c r="S1732" s="16" t="s">
        <v>601</v>
      </c>
      <c r="T1732" s="12" t="s">
        <v>571</v>
      </c>
      <c r="U1732" s="12">
        <f t="shared" si="111"/>
        <v>0.58441558441558439</v>
      </c>
      <c r="V1732" s="12">
        <f t="shared" si="112"/>
        <v>0.29220779220779219</v>
      </c>
      <c r="W1732" s="12">
        <f t="shared" si="108"/>
        <v>6.844444444444445</v>
      </c>
      <c r="X1732" s="12">
        <f t="shared" si="109"/>
        <v>11.711604938271606</v>
      </c>
      <c r="Y1732" s="12">
        <v>5.62</v>
      </c>
      <c r="Z1732" s="12">
        <v>1.54</v>
      </c>
      <c r="AA1732" s="12">
        <v>8.65</v>
      </c>
      <c r="AB1732" s="12">
        <v>133382</v>
      </c>
      <c r="AC1732" s="12" t="s">
        <v>574</v>
      </c>
      <c r="AD1732" s="12" t="s">
        <v>280</v>
      </c>
      <c r="AE1732" s="12" t="s">
        <v>537</v>
      </c>
      <c r="AF1732" s="12" t="s">
        <v>538</v>
      </c>
      <c r="AG1732" s="12" t="s">
        <v>402</v>
      </c>
      <c r="AH1732" s="12" t="s">
        <v>374</v>
      </c>
      <c r="AI1732" s="12" t="s">
        <v>403</v>
      </c>
      <c r="AJ1732" s="12" t="s">
        <v>376</v>
      </c>
      <c r="AK1732" s="12" t="s">
        <v>368</v>
      </c>
      <c r="AL1732" s="12">
        <v>14</v>
      </c>
      <c r="AM1732" s="12" t="s">
        <v>404</v>
      </c>
      <c r="AN1732" s="12" t="s">
        <v>405</v>
      </c>
    </row>
    <row r="1733" spans="1:40" ht="15" customHeight="1" x14ac:dyDescent="0.25">
      <c r="A1733" s="12">
        <v>131080019</v>
      </c>
      <c r="B1733" s="15" t="s">
        <v>580</v>
      </c>
      <c r="C1733" s="12" t="s">
        <v>583</v>
      </c>
      <c r="D1733" s="12" t="s">
        <v>173</v>
      </c>
      <c r="E1733" s="12" t="s">
        <v>210</v>
      </c>
      <c r="F1733" s="10">
        <v>8</v>
      </c>
      <c r="G1733" s="17" t="s">
        <v>280</v>
      </c>
      <c r="H1733" s="9" t="s">
        <v>24</v>
      </c>
      <c r="I1733" s="15" t="s">
        <v>224</v>
      </c>
      <c r="J1733" s="18" t="s">
        <v>328</v>
      </c>
      <c r="K1733" s="15" t="s">
        <v>223</v>
      </c>
      <c r="L1733" s="4">
        <v>45.545433000000003</v>
      </c>
      <c r="M1733" s="12">
        <v>2.2820200000000002</v>
      </c>
      <c r="N1733" s="11">
        <v>41187</v>
      </c>
      <c r="O1733" s="6" t="s">
        <v>151</v>
      </c>
      <c r="P1733" s="29">
        <f t="shared" si="110"/>
        <v>21.428571428571427</v>
      </c>
      <c r="Q1733" s="54" t="s">
        <v>161</v>
      </c>
      <c r="R1733" s="12" t="s">
        <v>11</v>
      </c>
      <c r="S1733" s="16" t="s">
        <v>601</v>
      </c>
      <c r="T1733" s="12" t="s">
        <v>571</v>
      </c>
      <c r="U1733" s="12">
        <f t="shared" si="111"/>
        <v>21.428571428571427</v>
      </c>
      <c r="V1733" s="12">
        <f t="shared" si="112"/>
        <v>10.714285714285714</v>
      </c>
      <c r="W1733" s="12">
        <f t="shared" si="108"/>
        <v>0.18666666666666668</v>
      </c>
      <c r="X1733" s="12">
        <f t="shared" si="109"/>
        <v>8.7111111111111122E-3</v>
      </c>
      <c r="Y1733" s="12">
        <v>5.62</v>
      </c>
      <c r="Z1733" s="12">
        <v>1.54</v>
      </c>
      <c r="AA1733" s="12">
        <v>8.65</v>
      </c>
      <c r="AB1733" s="12">
        <v>133382</v>
      </c>
      <c r="AC1733" s="12" t="s">
        <v>574</v>
      </c>
      <c r="AD1733" s="12" t="s">
        <v>280</v>
      </c>
      <c r="AE1733" s="12" t="s">
        <v>537</v>
      </c>
      <c r="AF1733" s="12" t="s">
        <v>538</v>
      </c>
      <c r="AG1733" s="12" t="s">
        <v>402</v>
      </c>
      <c r="AH1733" s="12" t="s">
        <v>374</v>
      </c>
      <c r="AI1733" s="12" t="s">
        <v>403</v>
      </c>
      <c r="AJ1733" s="12" t="s">
        <v>376</v>
      </c>
      <c r="AK1733" s="12" t="s">
        <v>368</v>
      </c>
      <c r="AL1733" s="12">
        <v>14</v>
      </c>
      <c r="AM1733" s="12" t="s">
        <v>404</v>
      </c>
      <c r="AN1733" s="12" t="s">
        <v>405</v>
      </c>
    </row>
    <row r="1734" spans="1:40" ht="15" customHeight="1" x14ac:dyDescent="0.25">
      <c r="A1734" s="12">
        <v>131080019</v>
      </c>
      <c r="B1734" s="15" t="s">
        <v>580</v>
      </c>
      <c r="C1734" s="12" t="s">
        <v>583</v>
      </c>
      <c r="D1734" s="12" t="s">
        <v>173</v>
      </c>
      <c r="E1734" s="12" t="s">
        <v>210</v>
      </c>
      <c r="F1734" s="10">
        <v>8</v>
      </c>
      <c r="G1734" s="17" t="s">
        <v>280</v>
      </c>
      <c r="H1734" s="9" t="s">
        <v>24</v>
      </c>
      <c r="I1734" s="15" t="s">
        <v>224</v>
      </c>
      <c r="J1734" s="18" t="s">
        <v>328</v>
      </c>
      <c r="K1734" s="15" t="s">
        <v>223</v>
      </c>
      <c r="L1734" s="4">
        <v>45.545433000000003</v>
      </c>
      <c r="M1734" s="12">
        <v>2.2820200000000002</v>
      </c>
      <c r="N1734" s="11">
        <v>41187</v>
      </c>
      <c r="O1734" s="6" t="s">
        <v>55</v>
      </c>
      <c r="P1734" s="29">
        <f t="shared" si="110"/>
        <v>0.51948051948051954</v>
      </c>
      <c r="Q1734" s="54" t="s">
        <v>161</v>
      </c>
      <c r="R1734" s="12" t="s">
        <v>11</v>
      </c>
      <c r="S1734" s="16" t="s">
        <v>601</v>
      </c>
      <c r="T1734" s="12" t="s">
        <v>571</v>
      </c>
      <c r="U1734" s="12">
        <f t="shared" si="111"/>
        <v>0.51948051948051954</v>
      </c>
      <c r="V1734" s="12">
        <f t="shared" si="112"/>
        <v>0.25974025974025977</v>
      </c>
      <c r="W1734" s="12">
        <f t="shared" ref="W1734:W1797" si="113">U1734/V1734^2</f>
        <v>7.6999999999999984</v>
      </c>
      <c r="X1734" s="12">
        <f t="shared" ref="X1734:X1797" si="114">1/V1734^2</f>
        <v>14.822499999999994</v>
      </c>
      <c r="Y1734" s="12">
        <v>5.62</v>
      </c>
      <c r="Z1734" s="12">
        <v>1.54</v>
      </c>
      <c r="AA1734" s="12">
        <v>8.65</v>
      </c>
      <c r="AB1734" s="12">
        <v>133382</v>
      </c>
      <c r="AC1734" s="12" t="s">
        <v>574</v>
      </c>
      <c r="AD1734" s="12" t="s">
        <v>280</v>
      </c>
      <c r="AE1734" s="12" t="s">
        <v>537</v>
      </c>
      <c r="AF1734" s="12" t="s">
        <v>538</v>
      </c>
      <c r="AG1734" s="12" t="s">
        <v>402</v>
      </c>
      <c r="AH1734" s="12" t="s">
        <v>374</v>
      </c>
      <c r="AI1734" s="12" t="s">
        <v>403</v>
      </c>
      <c r="AJ1734" s="12" t="s">
        <v>376</v>
      </c>
      <c r="AK1734" s="12" t="s">
        <v>368</v>
      </c>
      <c r="AL1734" s="12">
        <v>14</v>
      </c>
      <c r="AM1734" s="12" t="s">
        <v>404</v>
      </c>
      <c r="AN1734" s="12" t="s">
        <v>405</v>
      </c>
    </row>
    <row r="1735" spans="1:40" ht="15" customHeight="1" x14ac:dyDescent="0.25">
      <c r="A1735" s="12">
        <v>131080019</v>
      </c>
      <c r="B1735" s="15" t="s">
        <v>580</v>
      </c>
      <c r="C1735" s="12" t="s">
        <v>583</v>
      </c>
      <c r="D1735" s="12" t="s">
        <v>173</v>
      </c>
      <c r="E1735" s="12" t="s">
        <v>210</v>
      </c>
      <c r="F1735" s="10">
        <v>8</v>
      </c>
      <c r="G1735" s="17" t="s">
        <v>280</v>
      </c>
      <c r="H1735" s="9" t="s">
        <v>24</v>
      </c>
      <c r="I1735" s="15" t="s">
        <v>224</v>
      </c>
      <c r="J1735" s="18" t="s">
        <v>328</v>
      </c>
      <c r="K1735" s="15" t="s">
        <v>223</v>
      </c>
      <c r="L1735" s="4">
        <v>45.545433000000003</v>
      </c>
      <c r="M1735" s="12">
        <v>2.2820200000000002</v>
      </c>
      <c r="N1735" s="11">
        <v>41187</v>
      </c>
      <c r="O1735" s="6" t="s">
        <v>61</v>
      </c>
      <c r="P1735" s="29">
        <f t="shared" si="110"/>
        <v>0.51948051948051954</v>
      </c>
      <c r="Q1735" s="54" t="s">
        <v>161</v>
      </c>
      <c r="R1735" s="12" t="s">
        <v>11</v>
      </c>
      <c r="S1735" s="16" t="s">
        <v>601</v>
      </c>
      <c r="T1735" s="12" t="s">
        <v>571</v>
      </c>
      <c r="U1735" s="12">
        <f t="shared" si="111"/>
        <v>0.51948051948051954</v>
      </c>
      <c r="V1735" s="12">
        <f t="shared" si="112"/>
        <v>0.25974025974025977</v>
      </c>
      <c r="W1735" s="12">
        <f t="shared" si="113"/>
        <v>7.6999999999999984</v>
      </c>
      <c r="X1735" s="12">
        <f t="shared" si="114"/>
        <v>14.822499999999994</v>
      </c>
      <c r="Y1735" s="12">
        <v>5.62</v>
      </c>
      <c r="Z1735" s="12">
        <v>1.54</v>
      </c>
      <c r="AA1735" s="12">
        <v>8.65</v>
      </c>
      <c r="AB1735" s="12">
        <v>133382</v>
      </c>
      <c r="AC1735" s="12" t="s">
        <v>574</v>
      </c>
      <c r="AD1735" s="12" t="s">
        <v>280</v>
      </c>
      <c r="AE1735" s="12" t="s">
        <v>537</v>
      </c>
      <c r="AF1735" s="12" t="s">
        <v>538</v>
      </c>
      <c r="AG1735" s="12" t="s">
        <v>402</v>
      </c>
      <c r="AH1735" s="12" t="s">
        <v>374</v>
      </c>
      <c r="AI1735" s="12" t="s">
        <v>403</v>
      </c>
      <c r="AJ1735" s="12" t="s">
        <v>376</v>
      </c>
      <c r="AK1735" s="12" t="s">
        <v>368</v>
      </c>
      <c r="AL1735" s="12">
        <v>14</v>
      </c>
      <c r="AM1735" s="12" t="s">
        <v>404</v>
      </c>
      <c r="AN1735" s="12" t="s">
        <v>405</v>
      </c>
    </row>
    <row r="1736" spans="1:40" ht="15" customHeight="1" x14ac:dyDescent="0.25">
      <c r="A1736" s="12">
        <v>131080019</v>
      </c>
      <c r="B1736" s="15" t="s">
        <v>580</v>
      </c>
      <c r="C1736" s="12" t="s">
        <v>583</v>
      </c>
      <c r="D1736" s="12" t="s">
        <v>173</v>
      </c>
      <c r="E1736" s="12" t="s">
        <v>210</v>
      </c>
      <c r="F1736" s="10">
        <v>8</v>
      </c>
      <c r="G1736" s="17" t="s">
        <v>280</v>
      </c>
      <c r="H1736" s="9" t="s">
        <v>24</v>
      </c>
      <c r="I1736" s="15" t="s">
        <v>224</v>
      </c>
      <c r="J1736" s="18" t="s">
        <v>328</v>
      </c>
      <c r="K1736" s="15" t="s">
        <v>223</v>
      </c>
      <c r="L1736" s="4">
        <v>45.545433000000003</v>
      </c>
      <c r="M1736" s="12">
        <v>2.2820200000000002</v>
      </c>
      <c r="N1736" s="11">
        <v>41187</v>
      </c>
      <c r="O1736" s="6" t="s">
        <v>12</v>
      </c>
      <c r="P1736" s="29">
        <f t="shared" si="110"/>
        <v>5.8441558441558437</v>
      </c>
      <c r="Q1736" s="19">
        <f>Q467/$Z467</f>
        <v>0.51948051948051954</v>
      </c>
      <c r="R1736" s="12" t="s">
        <v>11</v>
      </c>
      <c r="S1736" s="48" t="s">
        <v>161</v>
      </c>
      <c r="T1736" s="12" t="s">
        <v>571</v>
      </c>
      <c r="U1736" s="12">
        <f t="shared" si="111"/>
        <v>5.8441558441558437</v>
      </c>
      <c r="V1736" s="12">
        <f t="shared" si="112"/>
        <v>0.51948051948051954</v>
      </c>
      <c r="W1736" s="12">
        <f t="shared" si="113"/>
        <v>21.656249999999989</v>
      </c>
      <c r="X1736" s="12">
        <f t="shared" si="114"/>
        <v>3.7056249999999986</v>
      </c>
      <c r="Y1736" s="12">
        <v>5.62</v>
      </c>
      <c r="Z1736" s="12">
        <v>1.54</v>
      </c>
      <c r="AA1736" s="12">
        <v>8.65</v>
      </c>
      <c r="AB1736" s="12">
        <v>133382</v>
      </c>
      <c r="AC1736" s="12" t="s">
        <v>574</v>
      </c>
      <c r="AD1736" s="12" t="s">
        <v>280</v>
      </c>
      <c r="AE1736" s="12" t="s">
        <v>537</v>
      </c>
      <c r="AF1736" s="12" t="s">
        <v>538</v>
      </c>
      <c r="AG1736" s="12" t="s">
        <v>402</v>
      </c>
      <c r="AH1736" s="12" t="s">
        <v>374</v>
      </c>
      <c r="AI1736" s="12" t="s">
        <v>403</v>
      </c>
      <c r="AJ1736" s="12" t="s">
        <v>376</v>
      </c>
      <c r="AK1736" s="12" t="s">
        <v>368</v>
      </c>
      <c r="AL1736" s="12">
        <v>14</v>
      </c>
      <c r="AM1736" s="12" t="s">
        <v>404</v>
      </c>
      <c r="AN1736" s="12" t="s">
        <v>405</v>
      </c>
    </row>
    <row r="1737" spans="1:40" ht="15" customHeight="1" x14ac:dyDescent="0.25">
      <c r="A1737" s="12">
        <v>131080019</v>
      </c>
      <c r="B1737" s="15" t="s">
        <v>580</v>
      </c>
      <c r="C1737" s="12" t="s">
        <v>583</v>
      </c>
      <c r="D1737" s="12" t="s">
        <v>173</v>
      </c>
      <c r="E1737" s="12" t="s">
        <v>210</v>
      </c>
      <c r="F1737" s="10">
        <v>8</v>
      </c>
      <c r="G1737" s="17" t="s">
        <v>280</v>
      </c>
      <c r="H1737" s="9" t="s">
        <v>24</v>
      </c>
      <c r="I1737" s="15" t="s">
        <v>224</v>
      </c>
      <c r="J1737" s="18" t="s">
        <v>328</v>
      </c>
      <c r="K1737" s="15" t="s">
        <v>223</v>
      </c>
      <c r="L1737" s="4">
        <v>45.545433000000003</v>
      </c>
      <c r="M1737" s="12">
        <v>2.2820200000000002</v>
      </c>
      <c r="N1737" s="11">
        <v>41187</v>
      </c>
      <c r="O1737" s="6" t="s">
        <v>152</v>
      </c>
      <c r="P1737" s="29">
        <f t="shared" si="110"/>
        <v>0.51948051948051954</v>
      </c>
      <c r="Q1737" s="54" t="s">
        <v>161</v>
      </c>
      <c r="R1737" s="12" t="s">
        <v>11</v>
      </c>
      <c r="S1737" s="16" t="s">
        <v>601</v>
      </c>
      <c r="T1737" s="12" t="s">
        <v>571</v>
      </c>
      <c r="U1737" s="12">
        <f t="shared" si="111"/>
        <v>0.51948051948051954</v>
      </c>
      <c r="V1737" s="12">
        <f t="shared" si="112"/>
        <v>0.25974025974025977</v>
      </c>
      <c r="W1737" s="12">
        <f t="shared" si="113"/>
        <v>7.6999999999999984</v>
      </c>
      <c r="X1737" s="12">
        <f t="shared" si="114"/>
        <v>14.822499999999994</v>
      </c>
      <c r="Y1737" s="12">
        <v>5.62</v>
      </c>
      <c r="Z1737" s="12">
        <v>1.54</v>
      </c>
      <c r="AA1737" s="12">
        <v>8.65</v>
      </c>
      <c r="AB1737" s="12">
        <v>133382</v>
      </c>
      <c r="AC1737" s="12" t="s">
        <v>574</v>
      </c>
      <c r="AD1737" s="12" t="s">
        <v>280</v>
      </c>
      <c r="AE1737" s="12" t="s">
        <v>537</v>
      </c>
      <c r="AF1737" s="12" t="s">
        <v>538</v>
      </c>
      <c r="AG1737" s="12" t="s">
        <v>402</v>
      </c>
      <c r="AH1737" s="12" t="s">
        <v>374</v>
      </c>
      <c r="AI1737" s="12" t="s">
        <v>403</v>
      </c>
      <c r="AJ1737" s="12" t="s">
        <v>376</v>
      </c>
      <c r="AK1737" s="12" t="s">
        <v>368</v>
      </c>
      <c r="AL1737" s="12">
        <v>14</v>
      </c>
      <c r="AM1737" s="12" t="s">
        <v>404</v>
      </c>
      <c r="AN1737" s="12" t="s">
        <v>405</v>
      </c>
    </row>
    <row r="1738" spans="1:40" ht="15" customHeight="1" x14ac:dyDescent="0.25">
      <c r="A1738" s="12">
        <v>131080019</v>
      </c>
      <c r="B1738" s="15" t="s">
        <v>580</v>
      </c>
      <c r="C1738" s="12" t="s">
        <v>583</v>
      </c>
      <c r="D1738" s="12" t="s">
        <v>173</v>
      </c>
      <c r="E1738" s="12" t="s">
        <v>210</v>
      </c>
      <c r="F1738" s="10">
        <v>8</v>
      </c>
      <c r="G1738" s="17" t="s">
        <v>280</v>
      </c>
      <c r="H1738" s="9" t="s">
        <v>24</v>
      </c>
      <c r="I1738" s="15" t="s">
        <v>224</v>
      </c>
      <c r="J1738" s="18" t="s">
        <v>328</v>
      </c>
      <c r="K1738" s="15" t="s">
        <v>223</v>
      </c>
      <c r="L1738" s="4">
        <v>45.545433000000003</v>
      </c>
      <c r="M1738" s="12">
        <v>2.2820200000000002</v>
      </c>
      <c r="N1738" s="11">
        <v>41187</v>
      </c>
      <c r="O1738" s="6" t="s">
        <v>10</v>
      </c>
      <c r="P1738" s="29">
        <f t="shared" si="110"/>
        <v>850.64935064935059</v>
      </c>
      <c r="Q1738" s="19">
        <f>Q469/$Z469</f>
        <v>77.922077922077918</v>
      </c>
      <c r="R1738" s="12" t="s">
        <v>11</v>
      </c>
      <c r="S1738" s="48" t="s">
        <v>161</v>
      </c>
      <c r="T1738" s="12" t="s">
        <v>571</v>
      </c>
      <c r="U1738" s="12">
        <f t="shared" si="111"/>
        <v>850.64935064935059</v>
      </c>
      <c r="V1738" s="12">
        <f t="shared" si="112"/>
        <v>77.922077922077918</v>
      </c>
      <c r="W1738" s="12">
        <f t="shared" si="113"/>
        <v>0.14009722222222223</v>
      </c>
      <c r="X1738" s="12">
        <f t="shared" si="114"/>
        <v>1.6469444444444447E-4</v>
      </c>
      <c r="Y1738" s="12">
        <v>5.62</v>
      </c>
      <c r="Z1738" s="12">
        <v>1.54</v>
      </c>
      <c r="AA1738" s="12">
        <v>8.65</v>
      </c>
      <c r="AB1738" s="12">
        <v>133382</v>
      </c>
      <c r="AC1738" s="12" t="s">
        <v>574</v>
      </c>
      <c r="AD1738" s="12" t="s">
        <v>280</v>
      </c>
      <c r="AE1738" s="12" t="s">
        <v>537</v>
      </c>
      <c r="AF1738" s="12" t="s">
        <v>538</v>
      </c>
      <c r="AG1738" s="12" t="s">
        <v>402</v>
      </c>
      <c r="AH1738" s="12" t="s">
        <v>374</v>
      </c>
      <c r="AI1738" s="12" t="s">
        <v>403</v>
      </c>
      <c r="AJ1738" s="12" t="s">
        <v>376</v>
      </c>
      <c r="AK1738" s="12" t="s">
        <v>368</v>
      </c>
      <c r="AL1738" s="12">
        <v>14</v>
      </c>
      <c r="AM1738" s="12" t="s">
        <v>404</v>
      </c>
      <c r="AN1738" s="12" t="s">
        <v>405</v>
      </c>
    </row>
    <row r="1739" spans="1:40" ht="15" customHeight="1" x14ac:dyDescent="0.25">
      <c r="A1739" s="12">
        <v>131080019</v>
      </c>
      <c r="B1739" s="15" t="s">
        <v>580</v>
      </c>
      <c r="C1739" s="12" t="s">
        <v>583</v>
      </c>
      <c r="D1739" s="12" t="s">
        <v>173</v>
      </c>
      <c r="E1739" s="12" t="s">
        <v>210</v>
      </c>
      <c r="F1739" s="10">
        <v>8</v>
      </c>
      <c r="G1739" s="17" t="s">
        <v>280</v>
      </c>
      <c r="H1739" s="9" t="s">
        <v>24</v>
      </c>
      <c r="I1739" s="15" t="s">
        <v>224</v>
      </c>
      <c r="J1739" s="18" t="s">
        <v>328</v>
      </c>
      <c r="K1739" s="15" t="s">
        <v>223</v>
      </c>
      <c r="L1739" s="4">
        <v>45.545433000000003</v>
      </c>
      <c r="M1739" s="12">
        <v>2.2820200000000002</v>
      </c>
      <c r="N1739" s="11">
        <v>41187</v>
      </c>
      <c r="O1739" s="6" t="s">
        <v>56</v>
      </c>
      <c r="P1739" s="29">
        <f t="shared" si="110"/>
        <v>1.5584415584415583</v>
      </c>
      <c r="Q1739" s="54" t="s">
        <v>161</v>
      </c>
      <c r="R1739" s="12" t="s">
        <v>11</v>
      </c>
      <c r="S1739" s="16" t="s">
        <v>601</v>
      </c>
      <c r="T1739" s="12" t="s">
        <v>571</v>
      </c>
      <c r="U1739" s="12">
        <f t="shared" si="111"/>
        <v>1.5584415584415583</v>
      </c>
      <c r="V1739" s="12">
        <f t="shared" si="112"/>
        <v>0.77922077922077915</v>
      </c>
      <c r="W1739" s="12">
        <f t="shared" si="113"/>
        <v>2.5666666666666669</v>
      </c>
      <c r="X1739" s="12">
        <f t="shared" si="114"/>
        <v>1.6469444444444448</v>
      </c>
      <c r="Y1739" s="12">
        <v>5.62</v>
      </c>
      <c r="Z1739" s="12">
        <v>1.54</v>
      </c>
      <c r="AA1739" s="12">
        <v>8.65</v>
      </c>
      <c r="AB1739" s="12">
        <v>133382</v>
      </c>
      <c r="AC1739" s="12" t="s">
        <v>574</v>
      </c>
      <c r="AD1739" s="12" t="s">
        <v>280</v>
      </c>
      <c r="AE1739" s="12" t="s">
        <v>537</v>
      </c>
      <c r="AF1739" s="12" t="s">
        <v>538</v>
      </c>
      <c r="AG1739" s="12" t="s">
        <v>402</v>
      </c>
      <c r="AH1739" s="12" t="s">
        <v>374</v>
      </c>
      <c r="AI1739" s="12" t="s">
        <v>403</v>
      </c>
      <c r="AJ1739" s="12" t="s">
        <v>376</v>
      </c>
      <c r="AK1739" s="12" t="s">
        <v>368</v>
      </c>
      <c r="AL1739" s="12">
        <v>14</v>
      </c>
      <c r="AM1739" s="12" t="s">
        <v>404</v>
      </c>
      <c r="AN1739" s="12" t="s">
        <v>405</v>
      </c>
    </row>
    <row r="1740" spans="1:40" ht="15" customHeight="1" x14ac:dyDescent="0.25">
      <c r="A1740" s="12">
        <v>131080019</v>
      </c>
      <c r="B1740" s="15" t="s">
        <v>580</v>
      </c>
      <c r="C1740" s="12" t="s">
        <v>583</v>
      </c>
      <c r="D1740" s="12" t="s">
        <v>173</v>
      </c>
      <c r="E1740" s="12" t="s">
        <v>210</v>
      </c>
      <c r="F1740" s="10">
        <v>8</v>
      </c>
      <c r="G1740" s="17" t="s">
        <v>280</v>
      </c>
      <c r="H1740" s="9" t="s">
        <v>24</v>
      </c>
      <c r="I1740" s="15" t="s">
        <v>224</v>
      </c>
      <c r="J1740" s="18" t="s">
        <v>328</v>
      </c>
      <c r="K1740" s="15" t="s">
        <v>223</v>
      </c>
      <c r="L1740" s="4">
        <v>45.545433000000003</v>
      </c>
      <c r="M1740" s="12">
        <v>2.2820200000000002</v>
      </c>
      <c r="N1740" s="11">
        <v>41187</v>
      </c>
      <c r="O1740" s="6" t="s">
        <v>153</v>
      </c>
      <c r="P1740" s="29">
        <f t="shared" si="110"/>
        <v>0.77922077922077915</v>
      </c>
      <c r="Q1740" s="54" t="s">
        <v>161</v>
      </c>
      <c r="R1740" s="12" t="s">
        <v>11</v>
      </c>
      <c r="S1740" s="16" t="s">
        <v>601</v>
      </c>
      <c r="T1740" s="12" t="s">
        <v>571</v>
      </c>
      <c r="U1740" s="12">
        <f t="shared" si="111"/>
        <v>0.77922077922077915</v>
      </c>
      <c r="V1740" s="12">
        <f t="shared" si="112"/>
        <v>0.38961038961038957</v>
      </c>
      <c r="W1740" s="12">
        <f t="shared" si="113"/>
        <v>5.1333333333333337</v>
      </c>
      <c r="X1740" s="12">
        <f t="shared" si="114"/>
        <v>6.5877777777777791</v>
      </c>
      <c r="Y1740" s="12">
        <v>5.62</v>
      </c>
      <c r="Z1740" s="12">
        <v>1.54</v>
      </c>
      <c r="AA1740" s="12">
        <v>8.65</v>
      </c>
      <c r="AB1740" s="12">
        <v>133382</v>
      </c>
      <c r="AC1740" s="12" t="s">
        <v>574</v>
      </c>
      <c r="AD1740" s="12" t="s">
        <v>280</v>
      </c>
      <c r="AE1740" s="12" t="s">
        <v>537</v>
      </c>
      <c r="AF1740" s="12" t="s">
        <v>538</v>
      </c>
      <c r="AG1740" s="12" t="s">
        <v>402</v>
      </c>
      <c r="AH1740" s="12" t="s">
        <v>374</v>
      </c>
      <c r="AI1740" s="12" t="s">
        <v>403</v>
      </c>
      <c r="AJ1740" s="12" t="s">
        <v>376</v>
      </c>
      <c r="AK1740" s="12" t="s">
        <v>368</v>
      </c>
      <c r="AL1740" s="12">
        <v>14</v>
      </c>
      <c r="AM1740" s="12" t="s">
        <v>404</v>
      </c>
      <c r="AN1740" s="12" t="s">
        <v>405</v>
      </c>
    </row>
    <row r="1741" spans="1:40" ht="15" customHeight="1" x14ac:dyDescent="0.25">
      <c r="A1741" s="12">
        <v>131080019</v>
      </c>
      <c r="B1741" s="15" t="s">
        <v>580</v>
      </c>
      <c r="C1741" s="12" t="s">
        <v>583</v>
      </c>
      <c r="D1741" s="12" t="s">
        <v>173</v>
      </c>
      <c r="E1741" s="12" t="s">
        <v>210</v>
      </c>
      <c r="F1741" s="10">
        <v>8</v>
      </c>
      <c r="G1741" s="17" t="s">
        <v>280</v>
      </c>
      <c r="H1741" s="9" t="s">
        <v>24</v>
      </c>
      <c r="I1741" s="15" t="s">
        <v>224</v>
      </c>
      <c r="J1741" s="18" t="s">
        <v>328</v>
      </c>
      <c r="K1741" s="15" t="s">
        <v>223</v>
      </c>
      <c r="L1741" s="4">
        <v>45.545433000000003</v>
      </c>
      <c r="M1741" s="12">
        <v>2.2820200000000002</v>
      </c>
      <c r="N1741" s="11">
        <v>41187</v>
      </c>
      <c r="O1741" s="6" t="s">
        <v>154</v>
      </c>
      <c r="P1741" s="29">
        <f t="shared" si="110"/>
        <v>7.1428571428571423</v>
      </c>
      <c r="Q1741" s="54" t="s">
        <v>161</v>
      </c>
      <c r="R1741" s="12" t="s">
        <v>11</v>
      </c>
      <c r="S1741" s="16" t="s">
        <v>601</v>
      </c>
      <c r="T1741" s="12" t="s">
        <v>571</v>
      </c>
      <c r="U1741" s="12">
        <f t="shared" si="111"/>
        <v>7.1428571428571423</v>
      </c>
      <c r="V1741" s="12">
        <f t="shared" si="112"/>
        <v>3.5714285714285712</v>
      </c>
      <c r="W1741" s="12">
        <f t="shared" si="113"/>
        <v>0.56000000000000005</v>
      </c>
      <c r="X1741" s="12">
        <f t="shared" si="114"/>
        <v>7.8400000000000011E-2</v>
      </c>
      <c r="Y1741" s="12">
        <v>5.62</v>
      </c>
      <c r="Z1741" s="12">
        <v>1.54</v>
      </c>
      <c r="AA1741" s="12">
        <v>8.65</v>
      </c>
      <c r="AB1741" s="12">
        <v>133382</v>
      </c>
      <c r="AC1741" s="12" t="s">
        <v>574</v>
      </c>
      <c r="AD1741" s="12" t="s">
        <v>280</v>
      </c>
      <c r="AE1741" s="12" t="s">
        <v>537</v>
      </c>
      <c r="AF1741" s="12" t="s">
        <v>538</v>
      </c>
      <c r="AG1741" s="12" t="s">
        <v>402</v>
      </c>
      <c r="AH1741" s="12" t="s">
        <v>374</v>
      </c>
      <c r="AI1741" s="12" t="s">
        <v>403</v>
      </c>
      <c r="AJ1741" s="12" t="s">
        <v>376</v>
      </c>
      <c r="AK1741" s="12" t="s">
        <v>368</v>
      </c>
      <c r="AL1741" s="12">
        <v>14</v>
      </c>
      <c r="AM1741" s="12" t="s">
        <v>404</v>
      </c>
      <c r="AN1741" s="12" t="s">
        <v>405</v>
      </c>
    </row>
    <row r="1742" spans="1:40" ht="15" customHeight="1" x14ac:dyDescent="0.25">
      <c r="A1742" s="12">
        <v>131080019</v>
      </c>
      <c r="B1742" s="15" t="s">
        <v>580</v>
      </c>
      <c r="C1742" s="12" t="s">
        <v>583</v>
      </c>
      <c r="D1742" s="12" t="s">
        <v>173</v>
      </c>
      <c r="E1742" s="12" t="s">
        <v>210</v>
      </c>
      <c r="F1742" s="10">
        <v>8</v>
      </c>
      <c r="G1742" s="17" t="s">
        <v>280</v>
      </c>
      <c r="H1742" s="9" t="s">
        <v>24</v>
      </c>
      <c r="I1742" s="15" t="s">
        <v>224</v>
      </c>
      <c r="J1742" s="18" t="s">
        <v>328</v>
      </c>
      <c r="K1742" s="15" t="s">
        <v>223</v>
      </c>
      <c r="L1742" s="4">
        <v>45.545433000000003</v>
      </c>
      <c r="M1742" s="12">
        <v>2.2820200000000002</v>
      </c>
      <c r="N1742" s="11">
        <v>41187</v>
      </c>
      <c r="O1742" s="6" t="s">
        <v>155</v>
      </c>
      <c r="P1742" s="29">
        <f t="shared" si="110"/>
        <v>45.454545454545453</v>
      </c>
      <c r="Q1742" s="54" t="s">
        <v>161</v>
      </c>
      <c r="R1742" s="12" t="s">
        <v>11</v>
      </c>
      <c r="S1742" s="16" t="s">
        <v>601</v>
      </c>
      <c r="T1742" s="12" t="s">
        <v>571</v>
      </c>
      <c r="U1742" s="12">
        <f t="shared" si="111"/>
        <v>45.454545454545453</v>
      </c>
      <c r="V1742" s="12">
        <f t="shared" si="112"/>
        <v>22.727272727272727</v>
      </c>
      <c r="W1742" s="12">
        <f t="shared" si="113"/>
        <v>8.7999999999999995E-2</v>
      </c>
      <c r="X1742" s="12">
        <f t="shared" si="114"/>
        <v>1.936E-3</v>
      </c>
      <c r="Y1742" s="12">
        <v>5.62</v>
      </c>
      <c r="Z1742" s="12">
        <v>1.54</v>
      </c>
      <c r="AA1742" s="12">
        <v>8.65</v>
      </c>
      <c r="AB1742" s="12">
        <v>133382</v>
      </c>
      <c r="AC1742" s="12" t="s">
        <v>574</v>
      </c>
      <c r="AD1742" s="12" t="s">
        <v>280</v>
      </c>
      <c r="AE1742" s="12" t="s">
        <v>537</v>
      </c>
      <c r="AF1742" s="12" t="s">
        <v>538</v>
      </c>
      <c r="AG1742" s="12" t="s">
        <v>402</v>
      </c>
      <c r="AH1742" s="12" t="s">
        <v>374</v>
      </c>
      <c r="AI1742" s="12" t="s">
        <v>403</v>
      </c>
      <c r="AJ1742" s="12" t="s">
        <v>376</v>
      </c>
      <c r="AK1742" s="12" t="s">
        <v>368</v>
      </c>
      <c r="AL1742" s="12">
        <v>14</v>
      </c>
      <c r="AM1742" s="12" t="s">
        <v>404</v>
      </c>
      <c r="AN1742" s="12" t="s">
        <v>405</v>
      </c>
    </row>
    <row r="1743" spans="1:40" ht="15" customHeight="1" x14ac:dyDescent="0.25">
      <c r="A1743" s="12">
        <v>131080019</v>
      </c>
      <c r="B1743" s="15" t="s">
        <v>580</v>
      </c>
      <c r="C1743" s="12" t="s">
        <v>583</v>
      </c>
      <c r="D1743" s="12" t="s">
        <v>173</v>
      </c>
      <c r="E1743" s="12" t="s">
        <v>210</v>
      </c>
      <c r="F1743" s="10">
        <v>8</v>
      </c>
      <c r="G1743" s="17" t="s">
        <v>280</v>
      </c>
      <c r="H1743" s="9" t="s">
        <v>24</v>
      </c>
      <c r="I1743" s="15" t="s">
        <v>224</v>
      </c>
      <c r="J1743" s="18" t="s">
        <v>328</v>
      </c>
      <c r="K1743" s="15" t="s">
        <v>223</v>
      </c>
      <c r="L1743" s="4">
        <v>45.545433000000003</v>
      </c>
      <c r="M1743" s="12">
        <v>2.2820200000000002</v>
      </c>
      <c r="N1743" s="11">
        <v>41187</v>
      </c>
      <c r="O1743" s="6" t="s">
        <v>156</v>
      </c>
      <c r="P1743" s="29">
        <f t="shared" si="110"/>
        <v>1.2987012987012987</v>
      </c>
      <c r="Q1743" s="54" t="s">
        <v>161</v>
      </c>
      <c r="R1743" s="12" t="s">
        <v>11</v>
      </c>
      <c r="S1743" s="16" t="s">
        <v>601</v>
      </c>
      <c r="T1743" s="12" t="s">
        <v>571</v>
      </c>
      <c r="U1743" s="12">
        <f t="shared" si="111"/>
        <v>1.2987012987012987</v>
      </c>
      <c r="V1743" s="12">
        <f t="shared" si="112"/>
        <v>0.64935064935064934</v>
      </c>
      <c r="W1743" s="12">
        <f t="shared" si="113"/>
        <v>3.08</v>
      </c>
      <c r="X1743" s="12">
        <f t="shared" si="114"/>
        <v>2.3715999999999999</v>
      </c>
      <c r="Y1743" s="12">
        <v>5.62</v>
      </c>
      <c r="Z1743" s="12">
        <v>1.54</v>
      </c>
      <c r="AA1743" s="12">
        <v>8.65</v>
      </c>
      <c r="AB1743" s="12">
        <v>133382</v>
      </c>
      <c r="AC1743" s="12" t="s">
        <v>574</v>
      </c>
      <c r="AD1743" s="12" t="s">
        <v>280</v>
      </c>
      <c r="AE1743" s="12" t="s">
        <v>537</v>
      </c>
      <c r="AF1743" s="12" t="s">
        <v>538</v>
      </c>
      <c r="AG1743" s="12" t="s">
        <v>402</v>
      </c>
      <c r="AH1743" s="12" t="s">
        <v>374</v>
      </c>
      <c r="AI1743" s="12" t="s">
        <v>403</v>
      </c>
      <c r="AJ1743" s="12" t="s">
        <v>376</v>
      </c>
      <c r="AK1743" s="12" t="s">
        <v>368</v>
      </c>
      <c r="AL1743" s="12">
        <v>14</v>
      </c>
      <c r="AM1743" s="12" t="s">
        <v>404</v>
      </c>
      <c r="AN1743" s="12" t="s">
        <v>405</v>
      </c>
    </row>
    <row r="1744" spans="1:40" ht="15" customHeight="1" x14ac:dyDescent="0.25">
      <c r="A1744" s="12">
        <v>131080019</v>
      </c>
      <c r="B1744" s="15" t="s">
        <v>580</v>
      </c>
      <c r="C1744" s="12" t="s">
        <v>583</v>
      </c>
      <c r="D1744" s="12" t="s">
        <v>173</v>
      </c>
      <c r="E1744" s="12" t="s">
        <v>210</v>
      </c>
      <c r="F1744" s="10">
        <v>8</v>
      </c>
      <c r="G1744" s="17" t="s">
        <v>280</v>
      </c>
      <c r="H1744" s="9" t="s">
        <v>24</v>
      </c>
      <c r="I1744" s="15" t="s">
        <v>224</v>
      </c>
      <c r="J1744" s="18" t="s">
        <v>328</v>
      </c>
      <c r="K1744" s="15" t="s">
        <v>223</v>
      </c>
      <c r="L1744" s="4">
        <v>45.545433000000003</v>
      </c>
      <c r="M1744" s="12">
        <v>2.2820200000000002</v>
      </c>
      <c r="N1744" s="11">
        <v>41187</v>
      </c>
      <c r="O1744" s="6" t="s">
        <v>18</v>
      </c>
      <c r="P1744" s="29">
        <f t="shared" si="110"/>
        <v>75.974025974025977</v>
      </c>
      <c r="Q1744" s="19">
        <f t="shared" ref="Q1744:Q1751" si="115">Q475/$Z475</f>
        <v>8.4415584415584419</v>
      </c>
      <c r="R1744" s="12" t="s">
        <v>11</v>
      </c>
      <c r="S1744" s="48" t="s">
        <v>161</v>
      </c>
      <c r="T1744" s="12" t="s">
        <v>571</v>
      </c>
      <c r="U1744" s="12">
        <f t="shared" si="111"/>
        <v>75.974025974025977</v>
      </c>
      <c r="V1744" s="12">
        <f t="shared" si="112"/>
        <v>8.4415584415584419</v>
      </c>
      <c r="W1744" s="12">
        <f t="shared" si="113"/>
        <v>1.066153846153846</v>
      </c>
      <c r="X1744" s="12">
        <f t="shared" si="114"/>
        <v>1.4033136094674555E-2</v>
      </c>
      <c r="Y1744" s="12">
        <v>5.62</v>
      </c>
      <c r="Z1744" s="12">
        <v>1.54</v>
      </c>
      <c r="AA1744" s="12">
        <v>8.65</v>
      </c>
      <c r="AB1744" s="12">
        <v>133382</v>
      </c>
      <c r="AC1744" s="12" t="s">
        <v>574</v>
      </c>
      <c r="AD1744" s="12" t="s">
        <v>280</v>
      </c>
      <c r="AE1744" s="12" t="s">
        <v>537</v>
      </c>
      <c r="AF1744" s="12" t="s">
        <v>538</v>
      </c>
      <c r="AG1744" s="12" t="s">
        <v>402</v>
      </c>
      <c r="AH1744" s="12" t="s">
        <v>374</v>
      </c>
      <c r="AI1744" s="12" t="s">
        <v>403</v>
      </c>
      <c r="AJ1744" s="12" t="s">
        <v>376</v>
      </c>
      <c r="AK1744" s="12" t="s">
        <v>368</v>
      </c>
      <c r="AL1744" s="12">
        <v>14</v>
      </c>
      <c r="AM1744" s="12" t="s">
        <v>404</v>
      </c>
      <c r="AN1744" s="12" t="s">
        <v>405</v>
      </c>
    </row>
    <row r="1745" spans="1:40" ht="15" customHeight="1" x14ac:dyDescent="0.25">
      <c r="A1745" s="12">
        <v>131080019</v>
      </c>
      <c r="B1745" s="15" t="s">
        <v>580</v>
      </c>
      <c r="C1745" s="12" t="s">
        <v>583</v>
      </c>
      <c r="D1745" s="12" t="s">
        <v>173</v>
      </c>
      <c r="E1745" s="12" t="s">
        <v>210</v>
      </c>
      <c r="F1745" s="10">
        <v>8</v>
      </c>
      <c r="G1745" s="17" t="s">
        <v>280</v>
      </c>
      <c r="H1745" s="9" t="s">
        <v>24</v>
      </c>
      <c r="I1745" s="15" t="s">
        <v>224</v>
      </c>
      <c r="J1745" s="18" t="s">
        <v>328</v>
      </c>
      <c r="K1745" s="15" t="s">
        <v>223</v>
      </c>
      <c r="L1745" s="4">
        <v>45.545433000000003</v>
      </c>
      <c r="M1745" s="12">
        <v>2.2820200000000002</v>
      </c>
      <c r="N1745" s="11">
        <v>41187</v>
      </c>
      <c r="O1745" s="6" t="s">
        <v>19</v>
      </c>
      <c r="P1745" s="29">
        <f t="shared" si="110"/>
        <v>58.441558441558442</v>
      </c>
      <c r="Q1745" s="19">
        <f t="shared" si="115"/>
        <v>5.1948051948051948</v>
      </c>
      <c r="R1745" s="12" t="s">
        <v>11</v>
      </c>
      <c r="S1745" s="48" t="s">
        <v>161</v>
      </c>
      <c r="T1745" s="12" t="s">
        <v>571</v>
      </c>
      <c r="U1745" s="12">
        <f t="shared" si="111"/>
        <v>58.441558441558442</v>
      </c>
      <c r="V1745" s="12">
        <f t="shared" si="112"/>
        <v>5.1948051948051948</v>
      </c>
      <c r="W1745" s="12">
        <f t="shared" si="113"/>
        <v>2.1656249999999999</v>
      </c>
      <c r="X1745" s="12">
        <f t="shared" si="114"/>
        <v>3.7056249999999999E-2</v>
      </c>
      <c r="Y1745" s="12">
        <v>5.62</v>
      </c>
      <c r="Z1745" s="12">
        <v>1.54</v>
      </c>
      <c r="AA1745" s="12">
        <v>8.65</v>
      </c>
      <c r="AB1745" s="12">
        <v>133382</v>
      </c>
      <c r="AC1745" s="12" t="s">
        <v>574</v>
      </c>
      <c r="AD1745" s="12" t="s">
        <v>280</v>
      </c>
      <c r="AE1745" s="12" t="s">
        <v>537</v>
      </c>
      <c r="AF1745" s="12" t="s">
        <v>538</v>
      </c>
      <c r="AG1745" s="12" t="s">
        <v>402</v>
      </c>
      <c r="AH1745" s="12" t="s">
        <v>374</v>
      </c>
      <c r="AI1745" s="12" t="s">
        <v>403</v>
      </c>
      <c r="AJ1745" s="12" t="s">
        <v>376</v>
      </c>
      <c r="AK1745" s="12" t="s">
        <v>368</v>
      </c>
      <c r="AL1745" s="12">
        <v>14</v>
      </c>
      <c r="AM1745" s="12" t="s">
        <v>404</v>
      </c>
      <c r="AN1745" s="12" t="s">
        <v>405</v>
      </c>
    </row>
    <row r="1746" spans="1:40" ht="15" customHeight="1" x14ac:dyDescent="0.25">
      <c r="A1746" s="12">
        <v>131080019</v>
      </c>
      <c r="B1746" s="15" t="s">
        <v>580</v>
      </c>
      <c r="C1746" s="12" t="s">
        <v>583</v>
      </c>
      <c r="D1746" s="12" t="s">
        <v>173</v>
      </c>
      <c r="E1746" s="12" t="s">
        <v>210</v>
      </c>
      <c r="F1746" s="10">
        <v>8</v>
      </c>
      <c r="G1746" s="17" t="s">
        <v>280</v>
      </c>
      <c r="H1746" s="9" t="s">
        <v>24</v>
      </c>
      <c r="I1746" s="15" t="s">
        <v>224</v>
      </c>
      <c r="J1746" s="18" t="s">
        <v>328</v>
      </c>
      <c r="K1746" s="15" t="s">
        <v>223</v>
      </c>
      <c r="L1746" s="4">
        <v>45.545433000000003</v>
      </c>
      <c r="M1746" s="12">
        <v>2.2820200000000002</v>
      </c>
      <c r="N1746" s="11">
        <v>41187</v>
      </c>
      <c r="O1746" s="6" t="s">
        <v>20</v>
      </c>
      <c r="P1746" s="29">
        <f t="shared" si="110"/>
        <v>58.441558441558442</v>
      </c>
      <c r="Q1746" s="19">
        <f t="shared" si="115"/>
        <v>7.1428571428571423</v>
      </c>
      <c r="R1746" s="12" t="s">
        <v>11</v>
      </c>
      <c r="S1746" s="48" t="s">
        <v>161</v>
      </c>
      <c r="T1746" s="12" t="s">
        <v>571</v>
      </c>
      <c r="U1746" s="12">
        <f t="shared" si="111"/>
        <v>58.441558441558442</v>
      </c>
      <c r="V1746" s="12">
        <f t="shared" si="112"/>
        <v>7.1428571428571423</v>
      </c>
      <c r="W1746" s="12">
        <f t="shared" si="113"/>
        <v>1.1454545454545455</v>
      </c>
      <c r="X1746" s="12">
        <f t="shared" si="114"/>
        <v>1.9600000000000003E-2</v>
      </c>
      <c r="Y1746" s="12">
        <v>5.62</v>
      </c>
      <c r="Z1746" s="12">
        <v>1.54</v>
      </c>
      <c r="AA1746" s="12">
        <v>8.65</v>
      </c>
      <c r="AB1746" s="12">
        <v>133382</v>
      </c>
      <c r="AC1746" s="12" t="s">
        <v>574</v>
      </c>
      <c r="AD1746" s="12" t="s">
        <v>280</v>
      </c>
      <c r="AE1746" s="12" t="s">
        <v>537</v>
      </c>
      <c r="AF1746" s="12" t="s">
        <v>538</v>
      </c>
      <c r="AG1746" s="12" t="s">
        <v>402</v>
      </c>
      <c r="AH1746" s="12" t="s">
        <v>374</v>
      </c>
      <c r="AI1746" s="12" t="s">
        <v>403</v>
      </c>
      <c r="AJ1746" s="12" t="s">
        <v>376</v>
      </c>
      <c r="AK1746" s="12" t="s">
        <v>368</v>
      </c>
      <c r="AL1746" s="12">
        <v>14</v>
      </c>
      <c r="AM1746" s="12" t="s">
        <v>404</v>
      </c>
      <c r="AN1746" s="12" t="s">
        <v>405</v>
      </c>
    </row>
    <row r="1747" spans="1:40" ht="15" customHeight="1" x14ac:dyDescent="0.25">
      <c r="A1747" s="12">
        <v>131080019</v>
      </c>
      <c r="B1747" s="15" t="s">
        <v>580</v>
      </c>
      <c r="C1747" s="12" t="s">
        <v>583</v>
      </c>
      <c r="D1747" s="12" t="s">
        <v>173</v>
      </c>
      <c r="E1747" s="12" t="s">
        <v>210</v>
      </c>
      <c r="F1747" s="10">
        <v>8</v>
      </c>
      <c r="G1747" s="17" t="s">
        <v>280</v>
      </c>
      <c r="H1747" s="9" t="s">
        <v>24</v>
      </c>
      <c r="I1747" s="15" t="s">
        <v>224</v>
      </c>
      <c r="J1747" s="18" t="s">
        <v>328</v>
      </c>
      <c r="K1747" s="15" t="s">
        <v>223</v>
      </c>
      <c r="L1747" s="4">
        <v>45.545433000000003</v>
      </c>
      <c r="M1747" s="12">
        <v>2.2820200000000002</v>
      </c>
      <c r="N1747" s="11">
        <v>41187</v>
      </c>
      <c r="O1747" s="6" t="s">
        <v>21</v>
      </c>
      <c r="P1747" s="29">
        <f t="shared" si="110"/>
        <v>21.038961038961038</v>
      </c>
      <c r="Q1747" s="19">
        <f t="shared" si="115"/>
        <v>2.1428571428571428</v>
      </c>
      <c r="R1747" s="12" t="s">
        <v>11</v>
      </c>
      <c r="S1747" s="48" t="s">
        <v>161</v>
      </c>
      <c r="T1747" s="12" t="s">
        <v>571</v>
      </c>
      <c r="U1747" s="12">
        <f t="shared" si="111"/>
        <v>21.038961038961038</v>
      </c>
      <c r="V1747" s="12">
        <f t="shared" si="112"/>
        <v>2.1428571428571428</v>
      </c>
      <c r="W1747" s="12">
        <f t="shared" si="113"/>
        <v>4.581818181818182</v>
      </c>
      <c r="X1747" s="12">
        <f t="shared" si="114"/>
        <v>0.21777777777777779</v>
      </c>
      <c r="Y1747" s="12">
        <v>5.62</v>
      </c>
      <c r="Z1747" s="12">
        <v>1.54</v>
      </c>
      <c r="AA1747" s="12">
        <v>8.65</v>
      </c>
      <c r="AB1747" s="12">
        <v>133382</v>
      </c>
      <c r="AC1747" s="12" t="s">
        <v>574</v>
      </c>
      <c r="AD1747" s="12" t="s">
        <v>280</v>
      </c>
      <c r="AE1747" s="12" t="s">
        <v>537</v>
      </c>
      <c r="AF1747" s="12" t="s">
        <v>538</v>
      </c>
      <c r="AG1747" s="12" t="s">
        <v>402</v>
      </c>
      <c r="AH1747" s="12" t="s">
        <v>374</v>
      </c>
      <c r="AI1747" s="12" t="s">
        <v>403</v>
      </c>
      <c r="AJ1747" s="12" t="s">
        <v>376</v>
      </c>
      <c r="AK1747" s="12" t="s">
        <v>368</v>
      </c>
      <c r="AL1747" s="12">
        <v>14</v>
      </c>
      <c r="AM1747" s="12" t="s">
        <v>404</v>
      </c>
      <c r="AN1747" s="12" t="s">
        <v>405</v>
      </c>
    </row>
    <row r="1748" spans="1:40" ht="15" customHeight="1" x14ac:dyDescent="0.25">
      <c r="A1748" s="12">
        <v>131080019</v>
      </c>
      <c r="B1748" s="15" t="s">
        <v>580</v>
      </c>
      <c r="C1748" s="12" t="s">
        <v>583</v>
      </c>
      <c r="D1748" s="12" t="s">
        <v>173</v>
      </c>
      <c r="E1748" s="12" t="s">
        <v>210</v>
      </c>
      <c r="F1748" s="10">
        <v>8</v>
      </c>
      <c r="G1748" s="17" t="s">
        <v>280</v>
      </c>
      <c r="H1748" s="9" t="s">
        <v>24</v>
      </c>
      <c r="I1748" s="15" t="s">
        <v>224</v>
      </c>
      <c r="J1748" s="18" t="s">
        <v>328</v>
      </c>
      <c r="K1748" s="15" t="s">
        <v>223</v>
      </c>
      <c r="L1748" s="4">
        <v>45.545433000000003</v>
      </c>
      <c r="M1748" s="12">
        <v>2.2820200000000002</v>
      </c>
      <c r="N1748" s="11">
        <v>41187</v>
      </c>
      <c r="O1748" s="6" t="s">
        <v>158</v>
      </c>
      <c r="P1748" s="29">
        <f t="shared" si="110"/>
        <v>74.025974025974023</v>
      </c>
      <c r="Q1748" s="19">
        <f t="shared" si="115"/>
        <v>17.532467532467532</v>
      </c>
      <c r="R1748" s="12" t="s">
        <v>11</v>
      </c>
      <c r="S1748" s="48" t="s">
        <v>161</v>
      </c>
      <c r="T1748" s="12" t="s">
        <v>571</v>
      </c>
      <c r="U1748" s="12">
        <f t="shared" si="111"/>
        <v>74.025974025974023</v>
      </c>
      <c r="V1748" s="12">
        <f t="shared" si="112"/>
        <v>17.532467532467532</v>
      </c>
      <c r="W1748" s="12">
        <f t="shared" si="113"/>
        <v>0.24082304526748974</v>
      </c>
      <c r="X1748" s="12">
        <f t="shared" si="114"/>
        <v>3.2532235939643351E-3</v>
      </c>
      <c r="Y1748" s="12">
        <v>5.62</v>
      </c>
      <c r="Z1748" s="12">
        <v>1.54</v>
      </c>
      <c r="AA1748" s="12">
        <v>8.65</v>
      </c>
      <c r="AB1748" s="12">
        <v>133382</v>
      </c>
      <c r="AC1748" s="12" t="s">
        <v>574</v>
      </c>
      <c r="AD1748" s="12" t="s">
        <v>280</v>
      </c>
      <c r="AE1748" s="12" t="s">
        <v>537</v>
      </c>
      <c r="AF1748" s="12" t="s">
        <v>538</v>
      </c>
      <c r="AG1748" s="12" t="s">
        <v>402</v>
      </c>
      <c r="AH1748" s="12" t="s">
        <v>374</v>
      </c>
      <c r="AI1748" s="12" t="s">
        <v>403</v>
      </c>
      <c r="AJ1748" s="12" t="s">
        <v>376</v>
      </c>
      <c r="AK1748" s="12" t="s">
        <v>368</v>
      </c>
      <c r="AL1748" s="12">
        <v>14</v>
      </c>
      <c r="AM1748" s="12" t="s">
        <v>404</v>
      </c>
      <c r="AN1748" s="12" t="s">
        <v>405</v>
      </c>
    </row>
    <row r="1749" spans="1:40" ht="15" customHeight="1" x14ac:dyDescent="0.25">
      <c r="A1749" s="12">
        <v>131080019</v>
      </c>
      <c r="B1749" s="15" t="s">
        <v>580</v>
      </c>
      <c r="C1749" s="12" t="s">
        <v>583</v>
      </c>
      <c r="D1749" s="12" t="s">
        <v>173</v>
      </c>
      <c r="E1749" s="12" t="s">
        <v>210</v>
      </c>
      <c r="F1749" s="10">
        <v>8</v>
      </c>
      <c r="G1749" s="17" t="s">
        <v>280</v>
      </c>
      <c r="H1749" s="9" t="s">
        <v>24</v>
      </c>
      <c r="I1749" s="15" t="s">
        <v>224</v>
      </c>
      <c r="J1749" s="18" t="s">
        <v>328</v>
      </c>
      <c r="K1749" s="15" t="s">
        <v>223</v>
      </c>
      <c r="L1749" s="4">
        <v>45.545433000000003</v>
      </c>
      <c r="M1749" s="12">
        <v>2.2820200000000002</v>
      </c>
      <c r="N1749" s="11">
        <v>41187</v>
      </c>
      <c r="O1749" s="6" t="s">
        <v>16</v>
      </c>
      <c r="P1749" s="29">
        <f t="shared" si="110"/>
        <v>181.81818181818181</v>
      </c>
      <c r="Q1749" s="19">
        <f t="shared" si="115"/>
        <v>18.831168831168831</v>
      </c>
      <c r="R1749" s="12" t="s">
        <v>11</v>
      </c>
      <c r="S1749" s="48" t="s">
        <v>161</v>
      </c>
      <c r="T1749" s="12" t="s">
        <v>571</v>
      </c>
      <c r="U1749" s="12">
        <f t="shared" si="111"/>
        <v>181.81818181818181</v>
      </c>
      <c r="V1749" s="12">
        <f t="shared" si="112"/>
        <v>18.831168831168831</v>
      </c>
      <c r="W1749" s="12">
        <f t="shared" si="113"/>
        <v>0.51272294887039227</v>
      </c>
      <c r="X1749" s="12">
        <f t="shared" si="114"/>
        <v>2.8199762187871577E-3</v>
      </c>
      <c r="Y1749" s="12">
        <v>5.62</v>
      </c>
      <c r="Z1749" s="12">
        <v>1.54</v>
      </c>
      <c r="AA1749" s="12">
        <v>8.65</v>
      </c>
      <c r="AB1749" s="12">
        <v>133382</v>
      </c>
      <c r="AC1749" s="12" t="s">
        <v>574</v>
      </c>
      <c r="AD1749" s="12" t="s">
        <v>280</v>
      </c>
      <c r="AE1749" s="12" t="s">
        <v>537</v>
      </c>
      <c r="AF1749" s="12" t="s">
        <v>538</v>
      </c>
      <c r="AG1749" s="12" t="s">
        <v>402</v>
      </c>
      <c r="AH1749" s="12" t="s">
        <v>374</v>
      </c>
      <c r="AI1749" s="12" t="s">
        <v>403</v>
      </c>
      <c r="AJ1749" s="12" t="s">
        <v>376</v>
      </c>
      <c r="AK1749" s="12" t="s">
        <v>368</v>
      </c>
      <c r="AL1749" s="12">
        <v>14</v>
      </c>
      <c r="AM1749" s="12" t="s">
        <v>404</v>
      </c>
      <c r="AN1749" s="12" t="s">
        <v>405</v>
      </c>
    </row>
    <row r="1750" spans="1:40" ht="15" customHeight="1" x14ac:dyDescent="0.25">
      <c r="A1750" s="12">
        <v>131080019</v>
      </c>
      <c r="B1750" s="15" t="s">
        <v>580</v>
      </c>
      <c r="C1750" s="12" t="s">
        <v>583</v>
      </c>
      <c r="D1750" s="12" t="s">
        <v>173</v>
      </c>
      <c r="E1750" s="12" t="s">
        <v>210</v>
      </c>
      <c r="F1750" s="10">
        <v>8</v>
      </c>
      <c r="G1750" s="17" t="s">
        <v>280</v>
      </c>
      <c r="H1750" s="9" t="s">
        <v>24</v>
      </c>
      <c r="I1750" s="15" t="s">
        <v>224</v>
      </c>
      <c r="J1750" s="18" t="s">
        <v>328</v>
      </c>
      <c r="K1750" s="15" t="s">
        <v>223</v>
      </c>
      <c r="L1750" s="4">
        <v>45.545433000000003</v>
      </c>
      <c r="M1750" s="12">
        <v>2.2820200000000002</v>
      </c>
      <c r="N1750" s="11">
        <v>41187</v>
      </c>
      <c r="O1750" s="6" t="s">
        <v>15</v>
      </c>
      <c r="P1750" s="29">
        <f t="shared" si="110"/>
        <v>131.16883116883116</v>
      </c>
      <c r="Q1750" s="19">
        <f t="shared" si="115"/>
        <v>11.038961038961039</v>
      </c>
      <c r="R1750" s="12" t="s">
        <v>11</v>
      </c>
      <c r="S1750" s="48" t="s">
        <v>161</v>
      </c>
      <c r="T1750" s="12" t="s">
        <v>571</v>
      </c>
      <c r="U1750" s="12">
        <f t="shared" si="111"/>
        <v>131.16883116883116</v>
      </c>
      <c r="V1750" s="12">
        <f t="shared" si="112"/>
        <v>11.038961038961039</v>
      </c>
      <c r="W1750" s="12">
        <f t="shared" si="113"/>
        <v>1.0764013840830449</v>
      </c>
      <c r="X1750" s="12">
        <f t="shared" si="114"/>
        <v>8.2062283737024209E-3</v>
      </c>
      <c r="Y1750" s="12">
        <v>5.62</v>
      </c>
      <c r="Z1750" s="12">
        <v>1.54</v>
      </c>
      <c r="AA1750" s="12">
        <v>8.65</v>
      </c>
      <c r="AB1750" s="12">
        <v>133382</v>
      </c>
      <c r="AC1750" s="12" t="s">
        <v>574</v>
      </c>
      <c r="AD1750" s="12" t="s">
        <v>280</v>
      </c>
      <c r="AE1750" s="12" t="s">
        <v>537</v>
      </c>
      <c r="AF1750" s="12" t="s">
        <v>538</v>
      </c>
      <c r="AG1750" s="12" t="s">
        <v>402</v>
      </c>
      <c r="AH1750" s="12" t="s">
        <v>374</v>
      </c>
      <c r="AI1750" s="12" t="s">
        <v>403</v>
      </c>
      <c r="AJ1750" s="12" t="s">
        <v>376</v>
      </c>
      <c r="AK1750" s="12" t="s">
        <v>368</v>
      </c>
      <c r="AL1750" s="12">
        <v>14</v>
      </c>
      <c r="AM1750" s="12" t="s">
        <v>404</v>
      </c>
      <c r="AN1750" s="12" t="s">
        <v>405</v>
      </c>
    </row>
    <row r="1751" spans="1:40" ht="15" customHeight="1" x14ac:dyDescent="0.25">
      <c r="A1751" s="12">
        <v>131080019</v>
      </c>
      <c r="B1751" s="15" t="s">
        <v>580</v>
      </c>
      <c r="C1751" s="12" t="s">
        <v>583</v>
      </c>
      <c r="D1751" s="12" t="s">
        <v>173</v>
      </c>
      <c r="E1751" s="12" t="s">
        <v>210</v>
      </c>
      <c r="F1751" s="10">
        <v>8</v>
      </c>
      <c r="G1751" s="17" t="s">
        <v>280</v>
      </c>
      <c r="H1751" s="9" t="s">
        <v>24</v>
      </c>
      <c r="I1751" s="15" t="s">
        <v>224</v>
      </c>
      <c r="J1751" s="18" t="s">
        <v>328</v>
      </c>
      <c r="K1751" s="15" t="s">
        <v>223</v>
      </c>
      <c r="L1751" s="4">
        <v>45.545433000000003</v>
      </c>
      <c r="M1751" s="12">
        <v>2.2820200000000002</v>
      </c>
      <c r="N1751" s="11">
        <v>41187</v>
      </c>
      <c r="O1751" s="6" t="s">
        <v>159</v>
      </c>
      <c r="P1751" s="29">
        <f t="shared" si="110"/>
        <v>128.57142857142856</v>
      </c>
      <c r="Q1751" s="19">
        <f t="shared" si="115"/>
        <v>12.987012987012987</v>
      </c>
      <c r="R1751" s="12" t="s">
        <v>11</v>
      </c>
      <c r="S1751" s="48" t="s">
        <v>161</v>
      </c>
      <c r="T1751" s="12" t="s">
        <v>571</v>
      </c>
      <c r="U1751" s="12">
        <f t="shared" si="111"/>
        <v>128.57142857142856</v>
      </c>
      <c r="V1751" s="12">
        <f t="shared" si="112"/>
        <v>12.987012987012987</v>
      </c>
      <c r="W1751" s="12">
        <f t="shared" si="113"/>
        <v>0.76229999999999998</v>
      </c>
      <c r="X1751" s="12">
        <f t="shared" si="114"/>
        <v>5.9290000000000002E-3</v>
      </c>
      <c r="Y1751" s="12">
        <v>5.62</v>
      </c>
      <c r="Z1751" s="12">
        <v>1.54</v>
      </c>
      <c r="AA1751" s="12">
        <v>8.65</v>
      </c>
      <c r="AB1751" s="12">
        <v>133382</v>
      </c>
      <c r="AC1751" s="12" t="s">
        <v>574</v>
      </c>
      <c r="AD1751" s="12" t="s">
        <v>280</v>
      </c>
      <c r="AE1751" s="12" t="s">
        <v>537</v>
      </c>
      <c r="AF1751" s="12" t="s">
        <v>538</v>
      </c>
      <c r="AG1751" s="12" t="s">
        <v>402</v>
      </c>
      <c r="AH1751" s="12" t="s">
        <v>374</v>
      </c>
      <c r="AI1751" s="12" t="s">
        <v>403</v>
      </c>
      <c r="AJ1751" s="12" t="s">
        <v>376</v>
      </c>
      <c r="AK1751" s="12" t="s">
        <v>368</v>
      </c>
      <c r="AL1751" s="12">
        <v>14</v>
      </c>
      <c r="AM1751" s="12" t="s">
        <v>404</v>
      </c>
      <c r="AN1751" s="12" t="s">
        <v>405</v>
      </c>
    </row>
    <row r="1752" spans="1:40" ht="15" customHeight="1" x14ac:dyDescent="0.25">
      <c r="A1752" s="12">
        <v>131080017</v>
      </c>
      <c r="B1752" s="12" t="s">
        <v>593</v>
      </c>
      <c r="C1752" s="12" t="s">
        <v>175</v>
      </c>
      <c r="D1752" s="12" t="s">
        <v>161</v>
      </c>
      <c r="E1752" s="12" t="s">
        <v>210</v>
      </c>
      <c r="F1752" s="10" t="s">
        <v>214</v>
      </c>
      <c r="G1752" s="10" t="s">
        <v>214</v>
      </c>
      <c r="K1752" s="12" t="s">
        <v>174</v>
      </c>
      <c r="L1752" s="12">
        <v>45.608190999999998</v>
      </c>
      <c r="M1752" s="12">
        <v>2.2442980000000001</v>
      </c>
      <c r="N1752" s="11">
        <v>41186.729861111111</v>
      </c>
      <c r="O1752" s="6" t="s">
        <v>68</v>
      </c>
      <c r="P1752" s="29">
        <v>0.54327563249001332</v>
      </c>
      <c r="Q1752" s="54" t="s">
        <v>161</v>
      </c>
      <c r="R1752" s="12" t="s">
        <v>11</v>
      </c>
      <c r="S1752" s="16" t="s">
        <v>601</v>
      </c>
      <c r="T1752" s="53" t="s">
        <v>161</v>
      </c>
      <c r="U1752" s="12">
        <f t="shared" si="111"/>
        <v>0.54327563249001332</v>
      </c>
      <c r="V1752" s="12">
        <f t="shared" si="112"/>
        <v>0.27163781624500666</v>
      </c>
      <c r="W1752" s="12">
        <f t="shared" si="113"/>
        <v>7.3627450980392162</v>
      </c>
      <c r="X1752" s="12">
        <f t="shared" si="114"/>
        <v>13.552503844675126</v>
      </c>
      <c r="AA1752" s="12"/>
      <c r="AC1752" s="12" t="s">
        <v>179</v>
      </c>
      <c r="AD1752" s="12" t="s">
        <v>214</v>
      </c>
      <c r="AE1752" s="12" t="s">
        <v>548</v>
      </c>
      <c r="AF1752" s="12" t="s">
        <v>549</v>
      </c>
      <c r="AG1752" s="12" t="s">
        <v>417</v>
      </c>
      <c r="AH1752" s="12" t="s">
        <v>366</v>
      </c>
      <c r="AI1752" s="12" t="s">
        <v>418</v>
      </c>
      <c r="AJ1752" s="12" t="s">
        <v>419</v>
      </c>
      <c r="AK1752" s="12" t="s">
        <v>368</v>
      </c>
      <c r="AL1752" s="12" t="s">
        <v>420</v>
      </c>
      <c r="AM1752" s="12" t="s">
        <v>347</v>
      </c>
      <c r="AN1752" s="12" t="s">
        <v>421</v>
      </c>
    </row>
    <row r="1753" spans="1:40" ht="15" customHeight="1" x14ac:dyDescent="0.25">
      <c r="A1753" s="12">
        <v>131080017</v>
      </c>
      <c r="B1753" s="12" t="s">
        <v>593</v>
      </c>
      <c r="C1753" s="12" t="s">
        <v>175</v>
      </c>
      <c r="D1753" s="12" t="s">
        <v>161</v>
      </c>
      <c r="E1753" s="12" t="s">
        <v>210</v>
      </c>
      <c r="F1753" s="10" t="s">
        <v>214</v>
      </c>
      <c r="G1753" s="10" t="s">
        <v>214</v>
      </c>
      <c r="K1753" s="12" t="s">
        <v>174</v>
      </c>
      <c r="L1753" s="12">
        <v>45.608190999999998</v>
      </c>
      <c r="M1753" s="12">
        <v>2.2442980000000001</v>
      </c>
      <c r="N1753" s="11">
        <v>41186.729861111111</v>
      </c>
      <c r="O1753" s="6" t="s">
        <v>61</v>
      </c>
      <c r="P1753" s="29">
        <v>0.60319573901464718</v>
      </c>
      <c r="Q1753" s="54" t="s">
        <v>161</v>
      </c>
      <c r="R1753" s="12" t="s">
        <v>11</v>
      </c>
      <c r="S1753" s="16" t="s">
        <v>601</v>
      </c>
      <c r="T1753" s="53" t="s">
        <v>161</v>
      </c>
      <c r="U1753" s="12">
        <f t="shared" si="111"/>
        <v>0.60319573901464718</v>
      </c>
      <c r="V1753" s="12">
        <f t="shared" si="112"/>
        <v>0.30159786950732359</v>
      </c>
      <c r="W1753" s="12">
        <f t="shared" si="113"/>
        <v>6.6313465783664451</v>
      </c>
      <c r="X1753" s="12">
        <f t="shared" si="114"/>
        <v>10.99368936060309</v>
      </c>
      <c r="AA1753" s="12"/>
      <c r="AC1753" s="12" t="s">
        <v>179</v>
      </c>
      <c r="AD1753" s="12" t="s">
        <v>214</v>
      </c>
      <c r="AE1753" s="12" t="s">
        <v>548</v>
      </c>
      <c r="AF1753" s="12" t="s">
        <v>549</v>
      </c>
      <c r="AG1753" s="12" t="s">
        <v>417</v>
      </c>
      <c r="AH1753" s="12" t="s">
        <v>366</v>
      </c>
      <c r="AI1753" s="12" t="s">
        <v>418</v>
      </c>
      <c r="AJ1753" s="12" t="s">
        <v>419</v>
      </c>
      <c r="AK1753" s="12" t="s">
        <v>368</v>
      </c>
      <c r="AL1753" s="12" t="s">
        <v>420</v>
      </c>
      <c r="AM1753" s="12" t="s">
        <v>347</v>
      </c>
      <c r="AN1753" s="12" t="s">
        <v>421</v>
      </c>
    </row>
    <row r="1754" spans="1:40" ht="15" customHeight="1" x14ac:dyDescent="0.25">
      <c r="A1754" s="12">
        <v>131080017</v>
      </c>
      <c r="B1754" s="12" t="s">
        <v>593</v>
      </c>
      <c r="C1754" s="12" t="s">
        <v>175</v>
      </c>
      <c r="D1754" s="12" t="s">
        <v>161</v>
      </c>
      <c r="E1754" s="12" t="s">
        <v>210</v>
      </c>
      <c r="F1754" s="10" t="s">
        <v>214</v>
      </c>
      <c r="G1754" s="10" t="s">
        <v>214</v>
      </c>
      <c r="K1754" s="12" t="s">
        <v>174</v>
      </c>
      <c r="L1754" s="12">
        <v>45.608190999999998</v>
      </c>
      <c r="M1754" s="12">
        <v>2.2442980000000001</v>
      </c>
      <c r="N1754" s="11">
        <v>41186.729861111111</v>
      </c>
      <c r="O1754" s="6" t="s">
        <v>62</v>
      </c>
      <c r="P1754" s="29">
        <v>0.61384820239680427</v>
      </c>
      <c r="Q1754" s="54" t="s">
        <v>161</v>
      </c>
      <c r="R1754" s="12" t="s">
        <v>11</v>
      </c>
      <c r="S1754" s="16" t="s">
        <v>601</v>
      </c>
      <c r="T1754" s="53" t="s">
        <v>161</v>
      </c>
      <c r="U1754" s="12">
        <f t="shared" si="111"/>
        <v>0.61384820239680427</v>
      </c>
      <c r="V1754" s="12">
        <f t="shared" si="112"/>
        <v>0.30692410119840213</v>
      </c>
      <c r="W1754" s="12">
        <f t="shared" si="113"/>
        <v>6.516268980477224</v>
      </c>
      <c r="X1754" s="12">
        <f t="shared" si="114"/>
        <v>10.615440356482418</v>
      </c>
      <c r="AA1754" s="12"/>
      <c r="AC1754" s="12" t="s">
        <v>179</v>
      </c>
      <c r="AD1754" s="12" t="s">
        <v>214</v>
      </c>
      <c r="AE1754" s="12" t="s">
        <v>548</v>
      </c>
      <c r="AF1754" s="12" t="s">
        <v>549</v>
      </c>
      <c r="AG1754" s="12" t="s">
        <v>417</v>
      </c>
      <c r="AH1754" s="12" t="s">
        <v>366</v>
      </c>
      <c r="AI1754" s="12" t="s">
        <v>418</v>
      </c>
      <c r="AJ1754" s="12" t="s">
        <v>419</v>
      </c>
      <c r="AK1754" s="12" t="s">
        <v>368</v>
      </c>
      <c r="AL1754" s="12" t="s">
        <v>420</v>
      </c>
      <c r="AM1754" s="12" t="s">
        <v>347</v>
      </c>
      <c r="AN1754" s="12" t="s">
        <v>421</v>
      </c>
    </row>
    <row r="1755" spans="1:40" ht="15" customHeight="1" x14ac:dyDescent="0.25">
      <c r="A1755" s="12">
        <v>131080017</v>
      </c>
      <c r="B1755" s="12" t="s">
        <v>593</v>
      </c>
      <c r="C1755" s="12" t="s">
        <v>175</v>
      </c>
      <c r="D1755" s="12" t="s">
        <v>161</v>
      </c>
      <c r="E1755" s="12" t="s">
        <v>210</v>
      </c>
      <c r="F1755" s="10" t="s">
        <v>214</v>
      </c>
      <c r="G1755" s="10" t="s">
        <v>214</v>
      </c>
      <c r="K1755" s="12" t="s">
        <v>174</v>
      </c>
      <c r="L1755" s="12">
        <v>45.608190999999998</v>
      </c>
      <c r="M1755" s="12">
        <v>2.2442980000000001</v>
      </c>
      <c r="N1755" s="11">
        <v>41186.729861111111</v>
      </c>
      <c r="O1755" s="6" t="s">
        <v>57</v>
      </c>
      <c r="P1755" s="29">
        <v>0.66844207723035964</v>
      </c>
      <c r="Q1755" s="54" t="s">
        <v>161</v>
      </c>
      <c r="R1755" s="12" t="s">
        <v>11</v>
      </c>
      <c r="S1755" s="16" t="s">
        <v>601</v>
      </c>
      <c r="T1755" s="53" t="s">
        <v>161</v>
      </c>
      <c r="U1755" s="12">
        <f t="shared" si="111"/>
        <v>0.66844207723035964</v>
      </c>
      <c r="V1755" s="12">
        <f t="shared" si="112"/>
        <v>0.33422103861517982</v>
      </c>
      <c r="W1755" s="12">
        <f t="shared" si="113"/>
        <v>5.9840637450199194</v>
      </c>
      <c r="X1755" s="12">
        <f t="shared" si="114"/>
        <v>8.9522547261154557</v>
      </c>
      <c r="AA1755" s="12"/>
      <c r="AC1755" s="12" t="s">
        <v>179</v>
      </c>
      <c r="AD1755" s="12" t="s">
        <v>214</v>
      </c>
      <c r="AE1755" s="12" t="s">
        <v>548</v>
      </c>
      <c r="AF1755" s="12" t="s">
        <v>549</v>
      </c>
      <c r="AG1755" s="12" t="s">
        <v>417</v>
      </c>
      <c r="AH1755" s="12" t="s">
        <v>366</v>
      </c>
      <c r="AI1755" s="12" t="s">
        <v>418</v>
      </c>
      <c r="AJ1755" s="12" t="s">
        <v>419</v>
      </c>
      <c r="AK1755" s="12" t="s">
        <v>368</v>
      </c>
      <c r="AL1755" s="12" t="s">
        <v>420</v>
      </c>
      <c r="AM1755" s="12" t="s">
        <v>347</v>
      </c>
      <c r="AN1755" s="12" t="s">
        <v>421</v>
      </c>
    </row>
    <row r="1756" spans="1:40" ht="15" customHeight="1" x14ac:dyDescent="0.25">
      <c r="A1756" s="12">
        <v>131080017</v>
      </c>
      <c r="B1756" s="12" t="s">
        <v>593</v>
      </c>
      <c r="C1756" s="12" t="s">
        <v>175</v>
      </c>
      <c r="D1756" s="12" t="s">
        <v>161</v>
      </c>
      <c r="E1756" s="12" t="s">
        <v>210</v>
      </c>
      <c r="F1756" s="10" t="s">
        <v>214</v>
      </c>
      <c r="G1756" s="10" t="s">
        <v>214</v>
      </c>
      <c r="K1756" s="12" t="s">
        <v>174</v>
      </c>
      <c r="L1756" s="12">
        <v>45.608190999999998</v>
      </c>
      <c r="M1756" s="12">
        <v>2.2442980000000001</v>
      </c>
      <c r="N1756" s="11">
        <v>41186.729861111111</v>
      </c>
      <c r="O1756" s="6" t="s">
        <v>55</v>
      </c>
      <c r="P1756" s="29">
        <v>0.69906790945406128</v>
      </c>
      <c r="Q1756" s="54" t="s">
        <v>161</v>
      </c>
      <c r="R1756" s="12" t="s">
        <v>11</v>
      </c>
      <c r="S1756" s="16" t="s">
        <v>601</v>
      </c>
      <c r="T1756" s="53" t="s">
        <v>161</v>
      </c>
      <c r="U1756" s="12">
        <f t="shared" si="111"/>
        <v>0.69906790945406128</v>
      </c>
      <c r="V1756" s="12">
        <f t="shared" si="112"/>
        <v>0.34953395472703064</v>
      </c>
      <c r="W1756" s="12">
        <f t="shared" si="113"/>
        <v>5.7219047619047618</v>
      </c>
      <c r="X1756" s="12">
        <f t="shared" si="114"/>
        <v>8.1850485260770967</v>
      </c>
      <c r="AA1756" s="12"/>
      <c r="AC1756" s="12" t="s">
        <v>179</v>
      </c>
      <c r="AD1756" s="12" t="s">
        <v>214</v>
      </c>
      <c r="AE1756" s="12" t="s">
        <v>548</v>
      </c>
      <c r="AF1756" s="12" t="s">
        <v>549</v>
      </c>
      <c r="AG1756" s="12" t="s">
        <v>417</v>
      </c>
      <c r="AH1756" s="12" t="s">
        <v>366</v>
      </c>
      <c r="AI1756" s="12" t="s">
        <v>418</v>
      </c>
      <c r="AJ1756" s="12" t="s">
        <v>419</v>
      </c>
      <c r="AK1756" s="12" t="s">
        <v>368</v>
      </c>
      <c r="AL1756" s="12" t="s">
        <v>420</v>
      </c>
      <c r="AM1756" s="12" t="s">
        <v>347</v>
      </c>
      <c r="AN1756" s="12" t="s">
        <v>421</v>
      </c>
    </row>
    <row r="1757" spans="1:40" ht="15" customHeight="1" x14ac:dyDescent="0.25">
      <c r="A1757" s="12">
        <v>131080017</v>
      </c>
      <c r="B1757" s="12" t="s">
        <v>593</v>
      </c>
      <c r="C1757" s="12" t="s">
        <v>175</v>
      </c>
      <c r="D1757" s="12" t="s">
        <v>161</v>
      </c>
      <c r="E1757" s="12" t="s">
        <v>210</v>
      </c>
      <c r="F1757" s="10" t="s">
        <v>214</v>
      </c>
      <c r="G1757" s="10" t="s">
        <v>214</v>
      </c>
      <c r="K1757" s="12" t="s">
        <v>174</v>
      </c>
      <c r="L1757" s="12">
        <v>45.608190999999998</v>
      </c>
      <c r="M1757" s="12">
        <v>2.2442980000000001</v>
      </c>
      <c r="N1757" s="11">
        <v>41186.729861111111</v>
      </c>
      <c r="O1757" s="6" t="s">
        <v>56</v>
      </c>
      <c r="P1757" s="29">
        <v>0.70838881491344874</v>
      </c>
      <c r="Q1757" s="54" t="s">
        <v>161</v>
      </c>
      <c r="R1757" s="12" t="s">
        <v>11</v>
      </c>
      <c r="S1757" s="16" t="s">
        <v>601</v>
      </c>
      <c r="T1757" s="53" t="s">
        <v>161</v>
      </c>
      <c r="U1757" s="12">
        <f t="shared" si="111"/>
        <v>0.70838881491344874</v>
      </c>
      <c r="V1757" s="12">
        <f t="shared" si="112"/>
        <v>0.35419440745672437</v>
      </c>
      <c r="W1757" s="12">
        <f t="shared" si="113"/>
        <v>5.6466165413533833</v>
      </c>
      <c r="X1757" s="12">
        <f t="shared" si="114"/>
        <v>7.9710695912714113</v>
      </c>
      <c r="AA1757" s="12"/>
      <c r="AC1757" s="12" t="s">
        <v>179</v>
      </c>
      <c r="AD1757" s="12" t="s">
        <v>214</v>
      </c>
      <c r="AE1757" s="12" t="s">
        <v>548</v>
      </c>
      <c r="AF1757" s="12" t="s">
        <v>549</v>
      </c>
      <c r="AG1757" s="12" t="s">
        <v>417</v>
      </c>
      <c r="AH1757" s="12" t="s">
        <v>366</v>
      </c>
      <c r="AI1757" s="12" t="s">
        <v>418</v>
      </c>
      <c r="AJ1757" s="12" t="s">
        <v>419</v>
      </c>
      <c r="AK1757" s="12" t="s">
        <v>368</v>
      </c>
      <c r="AL1757" s="12" t="s">
        <v>420</v>
      </c>
      <c r="AM1757" s="12" t="s">
        <v>347</v>
      </c>
      <c r="AN1757" s="12" t="s">
        <v>421</v>
      </c>
    </row>
    <row r="1758" spans="1:40" ht="15" customHeight="1" x14ac:dyDescent="0.25">
      <c r="A1758" s="12">
        <v>131080017</v>
      </c>
      <c r="B1758" s="12" t="s">
        <v>593</v>
      </c>
      <c r="C1758" s="12" t="s">
        <v>175</v>
      </c>
      <c r="D1758" s="12" t="s">
        <v>161</v>
      </c>
      <c r="E1758" s="12" t="s">
        <v>210</v>
      </c>
      <c r="F1758" s="10" t="s">
        <v>214</v>
      </c>
      <c r="G1758" s="10" t="s">
        <v>214</v>
      </c>
      <c r="K1758" s="12" t="s">
        <v>174</v>
      </c>
      <c r="L1758" s="12">
        <v>45.608190999999998</v>
      </c>
      <c r="M1758" s="12">
        <v>2.2442980000000001</v>
      </c>
      <c r="N1758" s="11">
        <v>41186.729861111111</v>
      </c>
      <c r="O1758" s="6" t="s">
        <v>12</v>
      </c>
      <c r="P1758" s="29">
        <v>1.1504660452729696</v>
      </c>
      <c r="Q1758" s="12">
        <v>0.24919094540612516</v>
      </c>
      <c r="R1758" s="12" t="s">
        <v>11</v>
      </c>
      <c r="S1758" s="48" t="s">
        <v>161</v>
      </c>
      <c r="T1758" s="53" t="s">
        <v>161</v>
      </c>
      <c r="U1758" s="12">
        <f t="shared" si="111"/>
        <v>1.1504660452729696</v>
      </c>
      <c r="V1758" s="12">
        <f t="shared" si="112"/>
        <v>0.24919094540612516</v>
      </c>
      <c r="W1758" s="12">
        <f t="shared" si="113"/>
        <v>18.527178679375524</v>
      </c>
      <c r="X1758" s="12">
        <f t="shared" si="114"/>
        <v>16.104063875244233</v>
      </c>
      <c r="AA1758" s="12"/>
      <c r="AC1758" s="12" t="s">
        <v>179</v>
      </c>
      <c r="AD1758" s="12" t="s">
        <v>214</v>
      </c>
      <c r="AE1758" s="12" t="s">
        <v>548</v>
      </c>
      <c r="AF1758" s="12" t="s">
        <v>549</v>
      </c>
      <c r="AG1758" s="12" t="s">
        <v>417</v>
      </c>
      <c r="AH1758" s="12" t="s">
        <v>366</v>
      </c>
      <c r="AI1758" s="12" t="s">
        <v>418</v>
      </c>
      <c r="AJ1758" s="12" t="s">
        <v>419</v>
      </c>
      <c r="AK1758" s="12" t="s">
        <v>368</v>
      </c>
      <c r="AL1758" s="12" t="s">
        <v>420</v>
      </c>
      <c r="AM1758" s="12" t="s">
        <v>347</v>
      </c>
      <c r="AN1758" s="12" t="s">
        <v>421</v>
      </c>
    </row>
    <row r="1759" spans="1:40" ht="15" customHeight="1" x14ac:dyDescent="0.25">
      <c r="A1759" s="12">
        <v>131080017</v>
      </c>
      <c r="B1759" s="12" t="s">
        <v>593</v>
      </c>
      <c r="C1759" s="12" t="s">
        <v>175</v>
      </c>
      <c r="D1759" s="12" t="s">
        <v>161</v>
      </c>
      <c r="E1759" s="12" t="s">
        <v>210</v>
      </c>
      <c r="F1759" s="10" t="s">
        <v>214</v>
      </c>
      <c r="G1759" s="10" t="s">
        <v>214</v>
      </c>
      <c r="K1759" s="12" t="s">
        <v>174</v>
      </c>
      <c r="L1759" s="12">
        <v>45.608190999999998</v>
      </c>
      <c r="M1759" s="12">
        <v>2.2442980000000001</v>
      </c>
      <c r="N1759" s="11">
        <v>41186.729861111111</v>
      </c>
      <c r="O1759" s="6" t="s">
        <v>21</v>
      </c>
      <c r="P1759" s="29">
        <v>1.4380825565912119</v>
      </c>
      <c r="Q1759" s="12">
        <v>0.48017576564580555</v>
      </c>
      <c r="R1759" s="12" t="s">
        <v>11</v>
      </c>
      <c r="S1759" s="48" t="s">
        <v>161</v>
      </c>
      <c r="T1759" s="53" t="s">
        <v>161</v>
      </c>
      <c r="U1759" s="12">
        <f t="shared" si="111"/>
        <v>1.4380825565912119</v>
      </c>
      <c r="V1759" s="12">
        <f t="shared" si="112"/>
        <v>0.48017576564580555</v>
      </c>
      <c r="W1759" s="12">
        <f t="shared" si="113"/>
        <v>6.2371091370220535</v>
      </c>
      <c r="X1759" s="12">
        <f t="shared" si="114"/>
        <v>4.3371008906514463</v>
      </c>
      <c r="AA1759" s="12"/>
      <c r="AC1759" s="12" t="s">
        <v>179</v>
      </c>
      <c r="AD1759" s="12" t="s">
        <v>214</v>
      </c>
      <c r="AE1759" s="12" t="s">
        <v>548</v>
      </c>
      <c r="AF1759" s="12" t="s">
        <v>549</v>
      </c>
      <c r="AG1759" s="12" t="s">
        <v>417</v>
      </c>
      <c r="AH1759" s="12" t="s">
        <v>366</v>
      </c>
      <c r="AI1759" s="12" t="s">
        <v>418</v>
      </c>
      <c r="AJ1759" s="12" t="s">
        <v>419</v>
      </c>
      <c r="AK1759" s="12" t="s">
        <v>368</v>
      </c>
      <c r="AL1759" s="12" t="s">
        <v>420</v>
      </c>
      <c r="AM1759" s="12" t="s">
        <v>347</v>
      </c>
      <c r="AN1759" s="12" t="s">
        <v>421</v>
      </c>
    </row>
    <row r="1760" spans="1:40" ht="15" customHeight="1" x14ac:dyDescent="0.25">
      <c r="A1760" s="12">
        <v>131080017</v>
      </c>
      <c r="B1760" s="12" t="s">
        <v>593</v>
      </c>
      <c r="C1760" s="12" t="s">
        <v>175</v>
      </c>
      <c r="D1760" s="12" t="s">
        <v>161</v>
      </c>
      <c r="E1760" s="12" t="s">
        <v>210</v>
      </c>
      <c r="F1760" s="10" t="s">
        <v>214</v>
      </c>
      <c r="G1760" s="10" t="s">
        <v>214</v>
      </c>
      <c r="K1760" s="12" t="s">
        <v>174</v>
      </c>
      <c r="L1760" s="12">
        <v>45.608190999999998</v>
      </c>
      <c r="M1760" s="12">
        <v>2.2442980000000001</v>
      </c>
      <c r="N1760" s="11">
        <v>41186.729861111111</v>
      </c>
      <c r="O1760" s="6" t="s">
        <v>22</v>
      </c>
      <c r="P1760" s="29">
        <v>1.6193075898801601</v>
      </c>
      <c r="Q1760" s="54" t="s">
        <v>161</v>
      </c>
      <c r="R1760" s="12" t="s">
        <v>11</v>
      </c>
      <c r="S1760" s="16" t="s">
        <v>601</v>
      </c>
      <c r="T1760" s="53" t="s">
        <v>161</v>
      </c>
      <c r="U1760" s="12">
        <f t="shared" si="111"/>
        <v>1.6193075898801601</v>
      </c>
      <c r="V1760" s="12">
        <f t="shared" si="112"/>
        <v>0.80965379494008005</v>
      </c>
      <c r="W1760" s="12">
        <f t="shared" si="113"/>
        <v>2.4701915960858476</v>
      </c>
      <c r="X1760" s="12">
        <f t="shared" si="114"/>
        <v>1.5254616303432869</v>
      </c>
      <c r="AA1760" s="12"/>
      <c r="AC1760" s="12" t="s">
        <v>179</v>
      </c>
      <c r="AD1760" s="12" t="s">
        <v>214</v>
      </c>
      <c r="AE1760" s="12" t="s">
        <v>548</v>
      </c>
      <c r="AF1760" s="12" t="s">
        <v>549</v>
      </c>
      <c r="AG1760" s="12" t="s">
        <v>417</v>
      </c>
      <c r="AH1760" s="12" t="s">
        <v>366</v>
      </c>
      <c r="AI1760" s="12" t="s">
        <v>418</v>
      </c>
      <c r="AJ1760" s="12" t="s">
        <v>419</v>
      </c>
      <c r="AK1760" s="12" t="s">
        <v>368</v>
      </c>
      <c r="AL1760" s="12" t="s">
        <v>420</v>
      </c>
      <c r="AM1760" s="12" t="s">
        <v>347</v>
      </c>
      <c r="AN1760" s="12" t="s">
        <v>421</v>
      </c>
    </row>
    <row r="1761" spans="1:40" ht="15" customHeight="1" x14ac:dyDescent="0.25">
      <c r="A1761" s="12">
        <v>131080017</v>
      </c>
      <c r="B1761" s="12" t="s">
        <v>593</v>
      </c>
      <c r="C1761" s="12" t="s">
        <v>175</v>
      </c>
      <c r="D1761" s="12" t="s">
        <v>161</v>
      </c>
      <c r="E1761" s="12" t="s">
        <v>210</v>
      </c>
      <c r="F1761" s="10" t="s">
        <v>214</v>
      </c>
      <c r="G1761" s="10" t="s">
        <v>214</v>
      </c>
      <c r="K1761" s="12" t="s">
        <v>174</v>
      </c>
      <c r="L1761" s="12">
        <v>45.608190999999998</v>
      </c>
      <c r="M1761" s="12">
        <v>2.2442980000000001</v>
      </c>
      <c r="N1761" s="11">
        <v>41186.729861111111</v>
      </c>
      <c r="O1761" s="6" t="s">
        <v>60</v>
      </c>
      <c r="P1761" s="29">
        <v>2.9560585885486019</v>
      </c>
      <c r="Q1761" s="54" t="s">
        <v>161</v>
      </c>
      <c r="R1761" s="12" t="s">
        <v>11</v>
      </c>
      <c r="S1761" s="16" t="s">
        <v>601</v>
      </c>
      <c r="T1761" s="53" t="s">
        <v>161</v>
      </c>
      <c r="U1761" s="12">
        <f t="shared" si="111"/>
        <v>2.9560585885486019</v>
      </c>
      <c r="V1761" s="12">
        <f t="shared" si="112"/>
        <v>1.478029294274301</v>
      </c>
      <c r="W1761" s="12">
        <f t="shared" si="113"/>
        <v>1.3531531531531531</v>
      </c>
      <c r="X1761" s="12">
        <f t="shared" si="114"/>
        <v>0.45775586397208018</v>
      </c>
      <c r="AA1761" s="12"/>
      <c r="AC1761" s="12" t="s">
        <v>179</v>
      </c>
      <c r="AD1761" s="12" t="s">
        <v>214</v>
      </c>
      <c r="AE1761" s="12" t="s">
        <v>548</v>
      </c>
      <c r="AF1761" s="12" t="s">
        <v>549</v>
      </c>
      <c r="AG1761" s="12" t="s">
        <v>417</v>
      </c>
      <c r="AH1761" s="12" t="s">
        <v>366</v>
      </c>
      <c r="AI1761" s="12" t="s">
        <v>418</v>
      </c>
      <c r="AJ1761" s="12" t="s">
        <v>419</v>
      </c>
      <c r="AK1761" s="12" t="s">
        <v>368</v>
      </c>
      <c r="AL1761" s="12" t="s">
        <v>420</v>
      </c>
      <c r="AM1761" s="12" t="s">
        <v>347</v>
      </c>
      <c r="AN1761" s="12" t="s">
        <v>421</v>
      </c>
    </row>
    <row r="1762" spans="1:40" ht="15" customHeight="1" x14ac:dyDescent="0.25">
      <c r="A1762" s="12">
        <v>131080017</v>
      </c>
      <c r="B1762" s="12" t="s">
        <v>593</v>
      </c>
      <c r="C1762" s="12" t="s">
        <v>175</v>
      </c>
      <c r="D1762" s="12" t="s">
        <v>161</v>
      </c>
      <c r="E1762" s="12" t="s">
        <v>210</v>
      </c>
      <c r="F1762" s="10" t="s">
        <v>214</v>
      </c>
      <c r="G1762" s="10" t="s">
        <v>214</v>
      </c>
      <c r="K1762" s="12" t="s">
        <v>174</v>
      </c>
      <c r="L1762" s="12">
        <v>45.608190999999998</v>
      </c>
      <c r="M1762" s="12">
        <v>2.2442980000000001</v>
      </c>
      <c r="N1762" s="11">
        <v>41186.729861111111</v>
      </c>
      <c r="O1762" s="6" t="s">
        <v>28</v>
      </c>
      <c r="P1762" s="29">
        <v>2.9933422103861518</v>
      </c>
      <c r="Q1762" s="12">
        <v>0.47893475366178428</v>
      </c>
      <c r="R1762" s="12" t="s">
        <v>11</v>
      </c>
      <c r="S1762" s="48" t="s">
        <v>161</v>
      </c>
      <c r="T1762" s="53" t="s">
        <v>161</v>
      </c>
      <c r="U1762" s="12">
        <f t="shared" si="111"/>
        <v>2.9933422103861518</v>
      </c>
      <c r="V1762" s="12">
        <f t="shared" si="112"/>
        <v>0.47893475366178428</v>
      </c>
      <c r="W1762" s="12">
        <f t="shared" si="113"/>
        <v>13.049794261565836</v>
      </c>
      <c r="X1762" s="12">
        <f t="shared" si="114"/>
        <v>4.3596065348914337</v>
      </c>
      <c r="AA1762" s="12"/>
      <c r="AC1762" s="12" t="s">
        <v>185</v>
      </c>
      <c r="AD1762" s="12" t="s">
        <v>214</v>
      </c>
      <c r="AE1762" s="12" t="s">
        <v>548</v>
      </c>
      <c r="AF1762" s="12" t="s">
        <v>549</v>
      </c>
      <c r="AG1762" s="12" t="s">
        <v>417</v>
      </c>
      <c r="AH1762" s="12" t="s">
        <v>366</v>
      </c>
      <c r="AI1762" s="12" t="s">
        <v>418</v>
      </c>
      <c r="AJ1762" s="12" t="s">
        <v>419</v>
      </c>
      <c r="AK1762" s="12" t="s">
        <v>368</v>
      </c>
      <c r="AL1762" s="12" t="s">
        <v>420</v>
      </c>
      <c r="AM1762" s="12" t="s">
        <v>347</v>
      </c>
      <c r="AN1762" s="12" t="s">
        <v>421</v>
      </c>
    </row>
    <row r="1763" spans="1:40" ht="15" customHeight="1" x14ac:dyDescent="0.25">
      <c r="A1763" s="12">
        <v>131080017</v>
      </c>
      <c r="B1763" s="12" t="s">
        <v>593</v>
      </c>
      <c r="C1763" s="12" t="s">
        <v>175</v>
      </c>
      <c r="D1763" s="12" t="s">
        <v>161</v>
      </c>
      <c r="E1763" s="12" t="s">
        <v>210</v>
      </c>
      <c r="F1763" s="10" t="s">
        <v>214</v>
      </c>
      <c r="G1763" s="10" t="s">
        <v>214</v>
      </c>
      <c r="K1763" s="12" t="s">
        <v>174</v>
      </c>
      <c r="L1763" s="12">
        <v>45.608190999999998</v>
      </c>
      <c r="M1763" s="12">
        <v>2.2442980000000001</v>
      </c>
      <c r="N1763" s="11">
        <v>41186.729861111111</v>
      </c>
      <c r="O1763" s="6" t="s">
        <v>59</v>
      </c>
      <c r="P1763" s="29">
        <v>3.0359520639147806</v>
      </c>
      <c r="Q1763" s="54" t="s">
        <v>161</v>
      </c>
      <c r="R1763" s="12" t="s">
        <v>11</v>
      </c>
      <c r="S1763" s="16" t="s">
        <v>601</v>
      </c>
      <c r="T1763" s="53" t="s">
        <v>161</v>
      </c>
      <c r="U1763" s="12">
        <f t="shared" si="111"/>
        <v>3.0359520639147806</v>
      </c>
      <c r="V1763" s="12">
        <f t="shared" si="112"/>
        <v>1.5179760319573903</v>
      </c>
      <c r="W1763" s="12">
        <f t="shared" si="113"/>
        <v>1.3175438596491227</v>
      </c>
      <c r="X1763" s="12">
        <f t="shared" si="114"/>
        <v>0.43398045552477676</v>
      </c>
      <c r="AA1763" s="12"/>
      <c r="AC1763" s="12" t="s">
        <v>179</v>
      </c>
      <c r="AD1763" s="12" t="s">
        <v>214</v>
      </c>
      <c r="AE1763" s="12" t="s">
        <v>548</v>
      </c>
      <c r="AF1763" s="12" t="s">
        <v>549</v>
      </c>
      <c r="AG1763" s="12" t="s">
        <v>417</v>
      </c>
      <c r="AH1763" s="12" t="s">
        <v>366</v>
      </c>
      <c r="AI1763" s="12" t="s">
        <v>418</v>
      </c>
      <c r="AJ1763" s="12" t="s">
        <v>419</v>
      </c>
      <c r="AK1763" s="12" t="s">
        <v>368</v>
      </c>
      <c r="AL1763" s="12" t="s">
        <v>420</v>
      </c>
      <c r="AM1763" s="12" t="s">
        <v>347</v>
      </c>
      <c r="AN1763" s="12" t="s">
        <v>421</v>
      </c>
    </row>
    <row r="1764" spans="1:40" ht="15" customHeight="1" x14ac:dyDescent="0.25">
      <c r="A1764" s="12">
        <v>131080017</v>
      </c>
      <c r="B1764" s="12" t="s">
        <v>593</v>
      </c>
      <c r="C1764" s="12" t="s">
        <v>175</v>
      </c>
      <c r="D1764" s="12" t="s">
        <v>161</v>
      </c>
      <c r="E1764" s="12" t="s">
        <v>210</v>
      </c>
      <c r="F1764" s="10" t="s">
        <v>214</v>
      </c>
      <c r="G1764" s="10" t="s">
        <v>214</v>
      </c>
      <c r="K1764" s="12" t="s">
        <v>174</v>
      </c>
      <c r="L1764" s="12">
        <v>45.608190999999998</v>
      </c>
      <c r="M1764" s="12">
        <v>2.2442980000000001</v>
      </c>
      <c r="N1764" s="11">
        <v>41186.729861111111</v>
      </c>
      <c r="O1764" s="6" t="s">
        <v>13</v>
      </c>
      <c r="P1764" s="29">
        <v>3.2543275632490016</v>
      </c>
      <c r="Q1764" s="12">
        <v>0.52069241011984024</v>
      </c>
      <c r="R1764" s="12" t="s">
        <v>11</v>
      </c>
      <c r="S1764" s="48" t="s">
        <v>161</v>
      </c>
      <c r="T1764" s="53" t="s">
        <v>161</v>
      </c>
      <c r="U1764" s="12">
        <f t="shared" si="111"/>
        <v>3.2543275632490016</v>
      </c>
      <c r="V1764" s="12">
        <f t="shared" si="112"/>
        <v>0.52069241011984024</v>
      </c>
      <c r="W1764" s="12">
        <f t="shared" si="113"/>
        <v>12.003247749590834</v>
      </c>
      <c r="X1764" s="12">
        <f t="shared" si="114"/>
        <v>3.6883956873742698</v>
      </c>
      <c r="AA1764" s="12"/>
      <c r="AC1764" s="12" t="s">
        <v>185</v>
      </c>
      <c r="AD1764" s="12" t="s">
        <v>214</v>
      </c>
      <c r="AE1764" s="12" t="s">
        <v>548</v>
      </c>
      <c r="AF1764" s="12" t="s">
        <v>549</v>
      </c>
      <c r="AG1764" s="12" t="s">
        <v>417</v>
      </c>
      <c r="AH1764" s="12" t="s">
        <v>366</v>
      </c>
      <c r="AI1764" s="12" t="s">
        <v>418</v>
      </c>
      <c r="AJ1764" s="12" t="s">
        <v>419</v>
      </c>
      <c r="AK1764" s="12" t="s">
        <v>368</v>
      </c>
      <c r="AL1764" s="12" t="s">
        <v>420</v>
      </c>
      <c r="AM1764" s="12" t="s">
        <v>347</v>
      </c>
      <c r="AN1764" s="12" t="s">
        <v>421</v>
      </c>
    </row>
    <row r="1765" spans="1:40" ht="15" customHeight="1" x14ac:dyDescent="0.25">
      <c r="A1765" s="12">
        <v>131080017</v>
      </c>
      <c r="B1765" s="12" t="s">
        <v>593</v>
      </c>
      <c r="C1765" s="12" t="s">
        <v>175</v>
      </c>
      <c r="D1765" s="12" t="s">
        <v>161</v>
      </c>
      <c r="E1765" s="12" t="s">
        <v>210</v>
      </c>
      <c r="F1765" s="10" t="s">
        <v>214</v>
      </c>
      <c r="G1765" s="10" t="s">
        <v>214</v>
      </c>
      <c r="K1765" s="12" t="s">
        <v>174</v>
      </c>
      <c r="L1765" s="12">
        <v>45.608190999999998</v>
      </c>
      <c r="M1765" s="12">
        <v>2.2442980000000001</v>
      </c>
      <c r="N1765" s="11">
        <v>41186.729861111111</v>
      </c>
      <c r="O1765" s="6" t="s">
        <v>58</v>
      </c>
      <c r="P1765" s="29">
        <v>3.422103861517976</v>
      </c>
      <c r="Q1765" s="54" t="s">
        <v>161</v>
      </c>
      <c r="R1765" s="12" t="s">
        <v>11</v>
      </c>
      <c r="S1765" s="16" t="s">
        <v>601</v>
      </c>
      <c r="T1765" s="53" t="s">
        <v>161</v>
      </c>
      <c r="U1765" s="12">
        <f t="shared" si="111"/>
        <v>3.422103861517976</v>
      </c>
      <c r="V1765" s="12">
        <f t="shared" si="112"/>
        <v>1.711051930758988</v>
      </c>
      <c r="W1765" s="12">
        <f t="shared" si="113"/>
        <v>1.1688715953307394</v>
      </c>
      <c r="X1765" s="12">
        <f t="shared" si="114"/>
        <v>0.34156520159275688</v>
      </c>
      <c r="AA1765" s="12"/>
      <c r="AC1765" s="12" t="s">
        <v>179</v>
      </c>
      <c r="AD1765" s="12" t="s">
        <v>214</v>
      </c>
      <c r="AE1765" s="12" t="s">
        <v>548</v>
      </c>
      <c r="AF1765" s="12" t="s">
        <v>549</v>
      </c>
      <c r="AG1765" s="12" t="s">
        <v>417</v>
      </c>
      <c r="AH1765" s="12" t="s">
        <v>366</v>
      </c>
      <c r="AI1765" s="12" t="s">
        <v>418</v>
      </c>
      <c r="AJ1765" s="12" t="s">
        <v>419</v>
      </c>
      <c r="AK1765" s="12" t="s">
        <v>368</v>
      </c>
      <c r="AL1765" s="12" t="s">
        <v>420</v>
      </c>
      <c r="AM1765" s="12" t="s">
        <v>347</v>
      </c>
      <c r="AN1765" s="12" t="s">
        <v>421</v>
      </c>
    </row>
    <row r="1766" spans="1:40" ht="15" customHeight="1" x14ac:dyDescent="0.25">
      <c r="A1766" s="12">
        <v>131080017</v>
      </c>
      <c r="B1766" s="12" t="s">
        <v>593</v>
      </c>
      <c r="C1766" s="12" t="s">
        <v>175</v>
      </c>
      <c r="D1766" s="12" t="s">
        <v>161</v>
      </c>
      <c r="E1766" s="12" t="s">
        <v>210</v>
      </c>
      <c r="F1766" s="10" t="s">
        <v>214</v>
      </c>
      <c r="G1766" s="10" t="s">
        <v>214</v>
      </c>
      <c r="K1766" s="12" t="s">
        <v>174</v>
      </c>
      <c r="L1766" s="12">
        <v>45.608190999999998</v>
      </c>
      <c r="M1766" s="12">
        <v>2.2442980000000001</v>
      </c>
      <c r="N1766" s="11">
        <v>41186.729861111111</v>
      </c>
      <c r="O1766" s="6" t="s">
        <v>54</v>
      </c>
      <c r="P1766" s="29">
        <v>4.9134487350199736</v>
      </c>
      <c r="Q1766" s="54" t="s">
        <v>161</v>
      </c>
      <c r="R1766" s="12" t="s">
        <v>11</v>
      </c>
      <c r="S1766" s="16" t="s">
        <v>601</v>
      </c>
      <c r="T1766" s="53" t="s">
        <v>161</v>
      </c>
      <c r="U1766" s="12">
        <f t="shared" si="111"/>
        <v>4.9134487350199736</v>
      </c>
      <c r="V1766" s="12">
        <f t="shared" si="112"/>
        <v>2.4567243675099868</v>
      </c>
      <c r="W1766" s="12">
        <f t="shared" si="113"/>
        <v>0.81409214092140914</v>
      </c>
      <c r="X1766" s="12">
        <f t="shared" si="114"/>
        <v>0.16568650347750088</v>
      </c>
      <c r="AA1766" s="12"/>
      <c r="AC1766" s="12" t="s">
        <v>179</v>
      </c>
      <c r="AD1766" s="12" t="s">
        <v>214</v>
      </c>
      <c r="AE1766" s="12" t="s">
        <v>548</v>
      </c>
      <c r="AF1766" s="12" t="s">
        <v>549</v>
      </c>
      <c r="AG1766" s="12" t="s">
        <v>417</v>
      </c>
      <c r="AH1766" s="12" t="s">
        <v>366</v>
      </c>
      <c r="AI1766" s="12" t="s">
        <v>418</v>
      </c>
      <c r="AJ1766" s="12" t="s">
        <v>419</v>
      </c>
      <c r="AK1766" s="12" t="s">
        <v>368</v>
      </c>
      <c r="AL1766" s="12" t="s">
        <v>420</v>
      </c>
      <c r="AM1766" s="12" t="s">
        <v>347</v>
      </c>
      <c r="AN1766" s="12" t="s">
        <v>421</v>
      </c>
    </row>
    <row r="1767" spans="1:40" ht="15" customHeight="1" x14ac:dyDescent="0.25">
      <c r="A1767" s="12">
        <v>131080017</v>
      </c>
      <c r="B1767" s="12" t="s">
        <v>593</v>
      </c>
      <c r="C1767" s="12" t="s">
        <v>175</v>
      </c>
      <c r="D1767" s="12" t="s">
        <v>161</v>
      </c>
      <c r="E1767" s="12" t="s">
        <v>210</v>
      </c>
      <c r="F1767" s="10" t="s">
        <v>214</v>
      </c>
      <c r="G1767" s="10" t="s">
        <v>214</v>
      </c>
      <c r="K1767" s="12" t="s">
        <v>174</v>
      </c>
      <c r="L1767" s="12">
        <v>45.608190999999998</v>
      </c>
      <c r="M1767" s="12">
        <v>2.2442980000000001</v>
      </c>
      <c r="N1767" s="11">
        <v>41186.729861111111</v>
      </c>
      <c r="O1767" s="6" t="s">
        <v>157</v>
      </c>
      <c r="P1767" s="29">
        <v>4.92676431424767</v>
      </c>
      <c r="Q1767" s="54" t="s">
        <v>161</v>
      </c>
      <c r="R1767" s="12" t="s">
        <v>11</v>
      </c>
      <c r="S1767" s="16" t="s">
        <v>601</v>
      </c>
      <c r="T1767" s="53" t="s">
        <v>161</v>
      </c>
      <c r="U1767" s="12">
        <f t="shared" si="111"/>
        <v>4.92676431424767</v>
      </c>
      <c r="V1767" s="12">
        <f t="shared" si="112"/>
        <v>2.463382157123835</v>
      </c>
      <c r="W1767" s="12">
        <f t="shared" si="113"/>
        <v>0.81189189189189181</v>
      </c>
      <c r="X1767" s="12">
        <f t="shared" si="114"/>
        <v>0.16479211102994884</v>
      </c>
      <c r="AA1767" s="12"/>
      <c r="AC1767" s="12" t="s">
        <v>179</v>
      </c>
      <c r="AD1767" s="12" t="s">
        <v>214</v>
      </c>
      <c r="AE1767" s="12" t="s">
        <v>548</v>
      </c>
      <c r="AF1767" s="12" t="s">
        <v>549</v>
      </c>
      <c r="AG1767" s="12" t="s">
        <v>417</v>
      </c>
      <c r="AH1767" s="12" t="s">
        <v>366</v>
      </c>
      <c r="AI1767" s="12" t="s">
        <v>418</v>
      </c>
      <c r="AJ1767" s="12" t="s">
        <v>419</v>
      </c>
      <c r="AK1767" s="12" t="s">
        <v>368</v>
      </c>
      <c r="AL1767" s="12" t="s">
        <v>420</v>
      </c>
      <c r="AM1767" s="12" t="s">
        <v>347</v>
      </c>
      <c r="AN1767" s="12" t="s">
        <v>421</v>
      </c>
    </row>
    <row r="1768" spans="1:40" ht="15" customHeight="1" x14ac:dyDescent="0.25">
      <c r="A1768" s="12">
        <v>131080017</v>
      </c>
      <c r="B1768" s="12" t="s">
        <v>593</v>
      </c>
      <c r="C1768" s="12" t="s">
        <v>175</v>
      </c>
      <c r="D1768" s="12" t="s">
        <v>161</v>
      </c>
      <c r="E1768" s="12" t="s">
        <v>210</v>
      </c>
      <c r="F1768" s="10" t="s">
        <v>214</v>
      </c>
      <c r="G1768" s="10" t="s">
        <v>214</v>
      </c>
      <c r="K1768" s="12" t="s">
        <v>174</v>
      </c>
      <c r="L1768" s="12">
        <v>45.608190999999998</v>
      </c>
      <c r="M1768" s="12">
        <v>2.2442980000000001</v>
      </c>
      <c r="N1768" s="11">
        <v>41186.729861111111</v>
      </c>
      <c r="O1768" s="6" t="s">
        <v>19</v>
      </c>
      <c r="P1768" s="29">
        <v>5.0998668442077237</v>
      </c>
      <c r="Q1768" s="12">
        <v>1.3009760319573902</v>
      </c>
      <c r="R1768" s="12" t="s">
        <v>11</v>
      </c>
      <c r="S1768" s="48" t="s">
        <v>161</v>
      </c>
      <c r="T1768" s="53" t="s">
        <v>161</v>
      </c>
      <c r="U1768" s="12">
        <f t="shared" si="111"/>
        <v>5.0998668442077237</v>
      </c>
      <c r="V1768" s="12">
        <f t="shared" si="112"/>
        <v>1.3009760319573902</v>
      </c>
      <c r="W1768" s="12">
        <f t="shared" si="113"/>
        <v>3.0131464869133513</v>
      </c>
      <c r="X1768" s="12">
        <f t="shared" si="114"/>
        <v>0.59082846257752653</v>
      </c>
      <c r="AA1768" s="12"/>
      <c r="AC1768" s="12" t="s">
        <v>179</v>
      </c>
      <c r="AD1768" s="12" t="s">
        <v>214</v>
      </c>
      <c r="AE1768" s="12" t="s">
        <v>548</v>
      </c>
      <c r="AF1768" s="12" t="s">
        <v>549</v>
      </c>
      <c r="AG1768" s="12" t="s">
        <v>417</v>
      </c>
      <c r="AH1768" s="12" t="s">
        <v>366</v>
      </c>
      <c r="AI1768" s="12" t="s">
        <v>418</v>
      </c>
      <c r="AJ1768" s="12" t="s">
        <v>419</v>
      </c>
      <c r="AK1768" s="12" t="s">
        <v>368</v>
      </c>
      <c r="AL1768" s="12" t="s">
        <v>420</v>
      </c>
      <c r="AM1768" s="12" t="s">
        <v>347</v>
      </c>
      <c r="AN1768" s="12" t="s">
        <v>421</v>
      </c>
    </row>
    <row r="1769" spans="1:40" ht="15" customHeight="1" x14ac:dyDescent="0.25">
      <c r="A1769" s="12">
        <v>131080017</v>
      </c>
      <c r="B1769" s="12" t="s">
        <v>593</v>
      </c>
      <c r="C1769" s="12" t="s">
        <v>175</v>
      </c>
      <c r="D1769" s="12" t="s">
        <v>161</v>
      </c>
      <c r="E1769" s="12" t="s">
        <v>210</v>
      </c>
      <c r="F1769" s="10" t="s">
        <v>214</v>
      </c>
      <c r="G1769" s="10" t="s">
        <v>214</v>
      </c>
      <c r="K1769" s="12" t="s">
        <v>174</v>
      </c>
      <c r="L1769" s="12">
        <v>45.608190999999998</v>
      </c>
      <c r="M1769" s="12">
        <v>2.2442980000000001</v>
      </c>
      <c r="N1769" s="11">
        <v>41186.729861111111</v>
      </c>
      <c r="O1769" s="6" t="s">
        <v>20</v>
      </c>
      <c r="P1769" s="29">
        <v>5.2396804260985359</v>
      </c>
      <c r="Q1769" s="12">
        <v>2.7508322237017309</v>
      </c>
      <c r="R1769" s="12" t="s">
        <v>11</v>
      </c>
      <c r="S1769" s="48" t="s">
        <v>161</v>
      </c>
      <c r="T1769" s="53" t="s">
        <v>161</v>
      </c>
      <c r="U1769" s="12">
        <f t="shared" si="111"/>
        <v>5.2396804260985359</v>
      </c>
      <c r="V1769" s="12">
        <f t="shared" si="112"/>
        <v>2.7508322237017309</v>
      </c>
      <c r="W1769" s="12">
        <f t="shared" si="113"/>
        <v>0.69243114441880116</v>
      </c>
      <c r="X1769" s="12">
        <f t="shared" si="114"/>
        <v>0.13215140774041159</v>
      </c>
      <c r="AA1769" s="12"/>
      <c r="AC1769" s="12" t="s">
        <v>179</v>
      </c>
      <c r="AD1769" s="12" t="s">
        <v>214</v>
      </c>
      <c r="AE1769" s="12" t="s">
        <v>548</v>
      </c>
      <c r="AF1769" s="12" t="s">
        <v>549</v>
      </c>
      <c r="AG1769" s="12" t="s">
        <v>417</v>
      </c>
      <c r="AH1769" s="12" t="s">
        <v>366</v>
      </c>
      <c r="AI1769" s="12" t="s">
        <v>418</v>
      </c>
      <c r="AJ1769" s="12" t="s">
        <v>419</v>
      </c>
      <c r="AK1769" s="12" t="s">
        <v>368</v>
      </c>
      <c r="AL1769" s="12" t="s">
        <v>420</v>
      </c>
      <c r="AM1769" s="12" t="s">
        <v>347</v>
      </c>
      <c r="AN1769" s="12" t="s">
        <v>421</v>
      </c>
    </row>
    <row r="1770" spans="1:40" ht="15" customHeight="1" x14ac:dyDescent="0.25">
      <c r="A1770" s="12">
        <v>131080017</v>
      </c>
      <c r="B1770" s="12" t="s">
        <v>593</v>
      </c>
      <c r="C1770" s="12" t="s">
        <v>175</v>
      </c>
      <c r="D1770" s="12" t="s">
        <v>161</v>
      </c>
      <c r="E1770" s="12" t="s">
        <v>210</v>
      </c>
      <c r="F1770" s="10" t="s">
        <v>214</v>
      </c>
      <c r="G1770" s="10" t="s">
        <v>214</v>
      </c>
      <c r="K1770" s="12" t="s">
        <v>174</v>
      </c>
      <c r="L1770" s="12">
        <v>45.608190999999998</v>
      </c>
      <c r="M1770" s="12">
        <v>2.2442980000000001</v>
      </c>
      <c r="N1770" s="11">
        <v>41186.729861111111</v>
      </c>
      <c r="O1770" s="6" t="s">
        <v>16</v>
      </c>
      <c r="P1770" s="29">
        <v>5.4593874833555258</v>
      </c>
      <c r="Q1770" s="12">
        <v>1.2010652463382157</v>
      </c>
      <c r="R1770" s="12" t="s">
        <v>11</v>
      </c>
      <c r="S1770" s="48" t="s">
        <v>161</v>
      </c>
      <c r="T1770" s="53" t="s">
        <v>161</v>
      </c>
      <c r="U1770" s="12">
        <f t="shared" si="111"/>
        <v>5.4593874833555258</v>
      </c>
      <c r="V1770" s="12">
        <f t="shared" si="112"/>
        <v>1.2010652463382157</v>
      </c>
      <c r="W1770" s="12">
        <f t="shared" si="113"/>
        <v>3.7845192501511797</v>
      </c>
      <c r="X1770" s="12">
        <f t="shared" si="114"/>
        <v>0.69321316021061852</v>
      </c>
      <c r="AA1770" s="12"/>
      <c r="AC1770" s="12" t="s">
        <v>184</v>
      </c>
      <c r="AD1770" s="12" t="s">
        <v>214</v>
      </c>
      <c r="AE1770" s="12" t="s">
        <v>548</v>
      </c>
      <c r="AF1770" s="12" t="s">
        <v>549</v>
      </c>
      <c r="AG1770" s="12" t="s">
        <v>417</v>
      </c>
      <c r="AH1770" s="12" t="s">
        <v>366</v>
      </c>
      <c r="AI1770" s="12" t="s">
        <v>418</v>
      </c>
      <c r="AJ1770" s="12" t="s">
        <v>419</v>
      </c>
      <c r="AK1770" s="12" t="s">
        <v>368</v>
      </c>
      <c r="AL1770" s="12" t="s">
        <v>420</v>
      </c>
      <c r="AM1770" s="12" t="s">
        <v>347</v>
      </c>
      <c r="AN1770" s="12" t="s">
        <v>421</v>
      </c>
    </row>
    <row r="1771" spans="1:40" ht="15" customHeight="1" x14ac:dyDescent="0.25">
      <c r="A1771" s="12">
        <v>131080017</v>
      </c>
      <c r="B1771" s="12" t="s">
        <v>593</v>
      </c>
      <c r="C1771" s="12" t="s">
        <v>175</v>
      </c>
      <c r="D1771" s="12" t="s">
        <v>161</v>
      </c>
      <c r="E1771" s="12" t="s">
        <v>210</v>
      </c>
      <c r="F1771" s="10" t="s">
        <v>214</v>
      </c>
      <c r="G1771" s="10" t="s">
        <v>214</v>
      </c>
      <c r="K1771" s="12" t="s">
        <v>174</v>
      </c>
      <c r="L1771" s="12">
        <v>45.608190999999998</v>
      </c>
      <c r="M1771" s="12">
        <v>2.2442980000000001</v>
      </c>
      <c r="N1771" s="11">
        <v>41186.729861111111</v>
      </c>
      <c r="O1771" s="6" t="s">
        <v>17</v>
      </c>
      <c r="P1771" s="29">
        <v>6.1784287616511318</v>
      </c>
      <c r="Q1771" s="54" t="s">
        <v>161</v>
      </c>
      <c r="R1771" s="12" t="s">
        <v>11</v>
      </c>
      <c r="S1771" s="16" t="s">
        <v>601</v>
      </c>
      <c r="T1771" s="53" t="s">
        <v>161</v>
      </c>
      <c r="U1771" s="12">
        <f t="shared" si="111"/>
        <v>6.1784287616511318</v>
      </c>
      <c r="V1771" s="12">
        <f t="shared" si="112"/>
        <v>3.0892143808255659</v>
      </c>
      <c r="W1771" s="12">
        <f t="shared" si="113"/>
        <v>0.64741379310344838</v>
      </c>
      <c r="X1771" s="12">
        <f t="shared" si="114"/>
        <v>0.10478615487514864</v>
      </c>
      <c r="AA1771" s="12"/>
      <c r="AC1771" s="12" t="s">
        <v>179</v>
      </c>
      <c r="AD1771" s="12" t="s">
        <v>214</v>
      </c>
      <c r="AE1771" s="12" t="s">
        <v>548</v>
      </c>
      <c r="AF1771" s="12" t="s">
        <v>549</v>
      </c>
      <c r="AG1771" s="12" t="s">
        <v>417</v>
      </c>
      <c r="AH1771" s="12" t="s">
        <v>366</v>
      </c>
      <c r="AI1771" s="12" t="s">
        <v>418</v>
      </c>
      <c r="AJ1771" s="12" t="s">
        <v>419</v>
      </c>
      <c r="AK1771" s="12" t="s">
        <v>368</v>
      </c>
      <c r="AL1771" s="12" t="s">
        <v>420</v>
      </c>
      <c r="AM1771" s="12" t="s">
        <v>347</v>
      </c>
      <c r="AN1771" s="12" t="s">
        <v>421</v>
      </c>
    </row>
    <row r="1772" spans="1:40" ht="15" customHeight="1" x14ac:dyDescent="0.25">
      <c r="A1772" s="12">
        <v>131080017</v>
      </c>
      <c r="B1772" s="12" t="s">
        <v>593</v>
      </c>
      <c r="C1772" s="12" t="s">
        <v>175</v>
      </c>
      <c r="D1772" s="12" t="s">
        <v>161</v>
      </c>
      <c r="E1772" s="12" t="s">
        <v>210</v>
      </c>
      <c r="F1772" s="10" t="s">
        <v>214</v>
      </c>
      <c r="G1772" s="10" t="s">
        <v>214</v>
      </c>
      <c r="K1772" s="12" t="s">
        <v>174</v>
      </c>
      <c r="L1772" s="12">
        <v>45.608190999999998</v>
      </c>
      <c r="M1772" s="12">
        <v>2.2442980000000001</v>
      </c>
      <c r="N1772" s="11">
        <v>41186.729861111111</v>
      </c>
      <c r="O1772" s="6" t="s">
        <v>18</v>
      </c>
      <c r="P1772" s="29">
        <v>9.4141145139813585</v>
      </c>
      <c r="Q1772" s="12">
        <v>2.3243448735019974</v>
      </c>
      <c r="R1772" s="12" t="s">
        <v>11</v>
      </c>
      <c r="S1772" s="48" t="s">
        <v>161</v>
      </c>
      <c r="T1772" s="53" t="s">
        <v>161</v>
      </c>
      <c r="U1772" s="12">
        <f t="shared" si="111"/>
        <v>9.4141145139813585</v>
      </c>
      <c r="V1772" s="12">
        <f t="shared" si="112"/>
        <v>2.3243448735019974</v>
      </c>
      <c r="W1772" s="12">
        <f t="shared" si="113"/>
        <v>1.7425222945292174</v>
      </c>
      <c r="X1772" s="12">
        <f t="shared" si="114"/>
        <v>0.1850967812151969</v>
      </c>
      <c r="AA1772" s="12"/>
      <c r="AC1772" s="12" t="s">
        <v>179</v>
      </c>
      <c r="AD1772" s="12" t="s">
        <v>214</v>
      </c>
      <c r="AE1772" s="12" t="s">
        <v>548</v>
      </c>
      <c r="AF1772" s="12" t="s">
        <v>549</v>
      </c>
      <c r="AG1772" s="12" t="s">
        <v>417</v>
      </c>
      <c r="AH1772" s="12" t="s">
        <v>366</v>
      </c>
      <c r="AI1772" s="12" t="s">
        <v>418</v>
      </c>
      <c r="AJ1772" s="12" t="s">
        <v>419</v>
      </c>
      <c r="AK1772" s="12" t="s">
        <v>368</v>
      </c>
      <c r="AL1772" s="12" t="s">
        <v>420</v>
      </c>
      <c r="AM1772" s="12" t="s">
        <v>347</v>
      </c>
      <c r="AN1772" s="12" t="s">
        <v>421</v>
      </c>
    </row>
    <row r="1773" spans="1:40" ht="15" customHeight="1" x14ac:dyDescent="0.25">
      <c r="A1773" s="12">
        <v>131080017</v>
      </c>
      <c r="B1773" s="12" t="s">
        <v>593</v>
      </c>
      <c r="C1773" s="12" t="s">
        <v>175</v>
      </c>
      <c r="D1773" s="12" t="s">
        <v>161</v>
      </c>
      <c r="E1773" s="12" t="s">
        <v>210</v>
      </c>
      <c r="F1773" s="10" t="s">
        <v>214</v>
      </c>
      <c r="G1773" s="10" t="s">
        <v>214</v>
      </c>
      <c r="K1773" s="12" t="s">
        <v>174</v>
      </c>
      <c r="L1773" s="12">
        <v>45.608190999999998</v>
      </c>
      <c r="M1773" s="12">
        <v>2.2442980000000001</v>
      </c>
      <c r="N1773" s="11">
        <v>41186.729861111111</v>
      </c>
      <c r="O1773" s="6" t="s">
        <v>159</v>
      </c>
      <c r="P1773" s="29">
        <v>11.078561917443409</v>
      </c>
      <c r="Q1773" s="12">
        <v>1.6717549933422102</v>
      </c>
      <c r="R1773" s="12" t="s">
        <v>11</v>
      </c>
      <c r="S1773" s="48" t="s">
        <v>161</v>
      </c>
      <c r="T1773" s="53" t="s">
        <v>161</v>
      </c>
      <c r="U1773" s="12">
        <f t="shared" si="111"/>
        <v>11.078561917443409</v>
      </c>
      <c r="V1773" s="12">
        <f t="shared" si="112"/>
        <v>1.6717549933422102</v>
      </c>
      <c r="W1773" s="12">
        <f t="shared" si="113"/>
        <v>3.9640409399983176</v>
      </c>
      <c r="X1773" s="12">
        <f t="shared" si="114"/>
        <v>0.357811868502252</v>
      </c>
      <c r="AA1773" s="12"/>
      <c r="AC1773" s="12" t="s">
        <v>179</v>
      </c>
      <c r="AD1773" s="12" t="s">
        <v>214</v>
      </c>
      <c r="AE1773" s="12" t="s">
        <v>548</v>
      </c>
      <c r="AF1773" s="12" t="s">
        <v>549</v>
      </c>
      <c r="AG1773" s="12" t="s">
        <v>417</v>
      </c>
      <c r="AH1773" s="12" t="s">
        <v>366</v>
      </c>
      <c r="AI1773" s="12" t="s">
        <v>418</v>
      </c>
      <c r="AJ1773" s="12" t="s">
        <v>419</v>
      </c>
      <c r="AK1773" s="12" t="s">
        <v>368</v>
      </c>
      <c r="AL1773" s="12" t="s">
        <v>420</v>
      </c>
      <c r="AM1773" s="12" t="s">
        <v>347</v>
      </c>
      <c r="AN1773" s="12" t="s">
        <v>421</v>
      </c>
    </row>
    <row r="1774" spans="1:40" ht="15" customHeight="1" x14ac:dyDescent="0.25">
      <c r="A1774" s="12">
        <v>131080017</v>
      </c>
      <c r="B1774" s="12" t="s">
        <v>593</v>
      </c>
      <c r="C1774" s="12" t="s">
        <v>175</v>
      </c>
      <c r="D1774" s="12" t="s">
        <v>161</v>
      </c>
      <c r="E1774" s="12" t="s">
        <v>210</v>
      </c>
      <c r="F1774" s="10" t="s">
        <v>214</v>
      </c>
      <c r="G1774" s="10" t="s">
        <v>214</v>
      </c>
      <c r="K1774" s="12" t="s">
        <v>174</v>
      </c>
      <c r="L1774" s="12">
        <v>45.608190999999998</v>
      </c>
      <c r="M1774" s="12">
        <v>2.2442980000000001</v>
      </c>
      <c r="N1774" s="11">
        <v>41186.729861111111</v>
      </c>
      <c r="O1774" s="6" t="s">
        <v>15</v>
      </c>
      <c r="P1774" s="29">
        <v>12.450066577896139</v>
      </c>
      <c r="Q1774" s="12">
        <v>1.7504793608521971</v>
      </c>
      <c r="R1774" s="12" t="s">
        <v>11</v>
      </c>
      <c r="S1774" s="48" t="s">
        <v>161</v>
      </c>
      <c r="T1774" s="53" t="s">
        <v>161</v>
      </c>
      <c r="U1774" s="12">
        <f t="shared" si="111"/>
        <v>12.450066577896139</v>
      </c>
      <c r="V1774" s="12">
        <f t="shared" si="112"/>
        <v>1.7504793608521971</v>
      </c>
      <c r="W1774" s="12">
        <f t="shared" si="113"/>
        <v>4.0631016237549931</v>
      </c>
      <c r="X1774" s="12">
        <f t="shared" si="114"/>
        <v>0.32635179887058818</v>
      </c>
      <c r="AA1774" s="12"/>
      <c r="AC1774" s="12" t="s">
        <v>179</v>
      </c>
      <c r="AD1774" s="12" t="s">
        <v>214</v>
      </c>
      <c r="AE1774" s="12" t="s">
        <v>548</v>
      </c>
      <c r="AF1774" s="12" t="s">
        <v>549</v>
      </c>
      <c r="AG1774" s="12" t="s">
        <v>417</v>
      </c>
      <c r="AH1774" s="12" t="s">
        <v>366</v>
      </c>
      <c r="AI1774" s="12" t="s">
        <v>418</v>
      </c>
      <c r="AJ1774" s="12" t="s">
        <v>419</v>
      </c>
      <c r="AK1774" s="12" t="s">
        <v>368</v>
      </c>
      <c r="AL1774" s="12" t="s">
        <v>420</v>
      </c>
      <c r="AM1774" s="12" t="s">
        <v>347</v>
      </c>
      <c r="AN1774" s="12" t="s">
        <v>421</v>
      </c>
    </row>
    <row r="1775" spans="1:40" ht="15" customHeight="1" x14ac:dyDescent="0.25">
      <c r="A1775" s="12">
        <v>131080017</v>
      </c>
      <c r="B1775" s="12" t="s">
        <v>593</v>
      </c>
      <c r="C1775" s="12" t="s">
        <v>175</v>
      </c>
      <c r="D1775" s="12" t="s">
        <v>161</v>
      </c>
      <c r="E1775" s="12" t="s">
        <v>210</v>
      </c>
      <c r="F1775" s="10" t="s">
        <v>214</v>
      </c>
      <c r="G1775" s="10" t="s">
        <v>214</v>
      </c>
      <c r="K1775" s="12" t="s">
        <v>174</v>
      </c>
      <c r="L1775" s="12">
        <v>45.608190999999998</v>
      </c>
      <c r="M1775" s="12">
        <v>2.2442980000000001</v>
      </c>
      <c r="N1775" s="11">
        <v>41186.729861111111</v>
      </c>
      <c r="O1775" s="6" t="s">
        <v>16</v>
      </c>
      <c r="P1775" s="29">
        <v>26.098535286284953</v>
      </c>
      <c r="Q1775" s="54" t="s">
        <v>161</v>
      </c>
      <c r="R1775" s="12" t="s">
        <v>11</v>
      </c>
      <c r="S1775" s="16" t="s">
        <v>601</v>
      </c>
      <c r="T1775" s="53" t="s">
        <v>161</v>
      </c>
      <c r="U1775" s="12">
        <f t="shared" si="111"/>
        <v>26.098535286284953</v>
      </c>
      <c r="V1775" s="12">
        <f t="shared" si="112"/>
        <v>13.049267643142477</v>
      </c>
      <c r="W1775" s="12">
        <f t="shared" si="113"/>
        <v>0.15326530612244899</v>
      </c>
      <c r="X1775" s="12">
        <f t="shared" si="114"/>
        <v>5.8725635152019999E-3</v>
      </c>
      <c r="AA1775" s="12"/>
      <c r="AC1775" s="12" t="s">
        <v>179</v>
      </c>
      <c r="AD1775" s="12" t="s">
        <v>214</v>
      </c>
      <c r="AE1775" s="12" t="s">
        <v>548</v>
      </c>
      <c r="AF1775" s="12" t="s">
        <v>549</v>
      </c>
      <c r="AG1775" s="12" t="s">
        <v>417</v>
      </c>
      <c r="AH1775" s="12" t="s">
        <v>366</v>
      </c>
      <c r="AI1775" s="12" t="s">
        <v>418</v>
      </c>
      <c r="AJ1775" s="12" t="s">
        <v>419</v>
      </c>
      <c r="AK1775" s="12" t="s">
        <v>368</v>
      </c>
      <c r="AL1775" s="12" t="s">
        <v>420</v>
      </c>
      <c r="AM1775" s="12" t="s">
        <v>347</v>
      </c>
      <c r="AN1775" s="12" t="s">
        <v>421</v>
      </c>
    </row>
    <row r="1776" spans="1:40" ht="15" customHeight="1" x14ac:dyDescent="0.25">
      <c r="A1776" s="12">
        <v>131080017</v>
      </c>
      <c r="B1776" s="12" t="s">
        <v>593</v>
      </c>
      <c r="C1776" s="12" t="s">
        <v>175</v>
      </c>
      <c r="D1776" s="12" t="s">
        <v>161</v>
      </c>
      <c r="E1776" s="12" t="s">
        <v>210</v>
      </c>
      <c r="F1776" s="10" t="s">
        <v>214</v>
      </c>
      <c r="G1776" s="10" t="s">
        <v>214</v>
      </c>
      <c r="K1776" s="12" t="s">
        <v>174</v>
      </c>
      <c r="L1776" s="12">
        <v>45.608190999999998</v>
      </c>
      <c r="M1776" s="12">
        <v>2.2442980000000001</v>
      </c>
      <c r="N1776" s="11">
        <v>41186.729861111111</v>
      </c>
      <c r="O1776" s="6" t="s">
        <v>65</v>
      </c>
      <c r="P1776" s="29">
        <v>71.770972037283627</v>
      </c>
      <c r="Q1776" s="54" t="s">
        <v>161</v>
      </c>
      <c r="R1776" s="12" t="s">
        <v>11</v>
      </c>
      <c r="S1776" s="16" t="s">
        <v>601</v>
      </c>
      <c r="T1776" s="53" t="s">
        <v>161</v>
      </c>
      <c r="U1776" s="12">
        <f t="shared" si="111"/>
        <v>71.770972037283627</v>
      </c>
      <c r="V1776" s="12">
        <f t="shared" si="112"/>
        <v>35.885486018641814</v>
      </c>
      <c r="W1776" s="12">
        <f t="shared" si="113"/>
        <v>5.5732838589981439E-2</v>
      </c>
      <c r="X1776" s="12">
        <f t="shared" si="114"/>
        <v>7.765373243242312E-4</v>
      </c>
      <c r="AA1776" s="12"/>
      <c r="AC1776" s="12" t="s">
        <v>179</v>
      </c>
      <c r="AD1776" s="12" t="s">
        <v>214</v>
      </c>
      <c r="AE1776" s="12" t="s">
        <v>548</v>
      </c>
      <c r="AF1776" s="12" t="s">
        <v>549</v>
      </c>
      <c r="AG1776" s="12" t="s">
        <v>417</v>
      </c>
      <c r="AH1776" s="12" t="s">
        <v>366</v>
      </c>
      <c r="AI1776" s="12" t="s">
        <v>418</v>
      </c>
      <c r="AJ1776" s="12" t="s">
        <v>419</v>
      </c>
      <c r="AK1776" s="12" t="s">
        <v>368</v>
      </c>
      <c r="AL1776" s="12" t="s">
        <v>420</v>
      </c>
      <c r="AM1776" s="12" t="s">
        <v>347</v>
      </c>
      <c r="AN1776" s="12" t="s">
        <v>421</v>
      </c>
    </row>
    <row r="1777" spans="1:40" ht="15" customHeight="1" x14ac:dyDescent="0.25">
      <c r="A1777" s="12">
        <v>131080017</v>
      </c>
      <c r="B1777" s="12" t="s">
        <v>593</v>
      </c>
      <c r="C1777" s="12" t="s">
        <v>175</v>
      </c>
      <c r="D1777" s="12" t="s">
        <v>161</v>
      </c>
      <c r="E1777" s="12" t="s">
        <v>210</v>
      </c>
      <c r="F1777" s="10" t="s">
        <v>214</v>
      </c>
      <c r="G1777" s="10" t="s">
        <v>214</v>
      </c>
      <c r="K1777" s="12" t="s">
        <v>174</v>
      </c>
      <c r="L1777" s="12">
        <v>45.608190999999998</v>
      </c>
      <c r="M1777" s="12">
        <v>2.2442980000000001</v>
      </c>
      <c r="N1777" s="11">
        <v>41186.729861111111</v>
      </c>
      <c r="O1777" s="6" t="s">
        <v>14</v>
      </c>
      <c r="P1777" s="29">
        <v>97.203728362183753</v>
      </c>
      <c r="Q1777" s="54" t="s">
        <v>161</v>
      </c>
      <c r="R1777" s="12" t="s">
        <v>11</v>
      </c>
      <c r="S1777" s="16" t="s">
        <v>601</v>
      </c>
      <c r="T1777" s="53" t="s">
        <v>161</v>
      </c>
      <c r="U1777" s="12">
        <f t="shared" si="111"/>
        <v>97.203728362183753</v>
      </c>
      <c r="V1777" s="12">
        <f t="shared" si="112"/>
        <v>48.601864181091877</v>
      </c>
      <c r="W1777" s="12">
        <f t="shared" si="113"/>
        <v>4.1150684931506851E-2</v>
      </c>
      <c r="X1777" s="12">
        <f t="shared" si="114"/>
        <v>4.2334471758303621E-4</v>
      </c>
      <c r="AA1777" s="12"/>
      <c r="AC1777" s="12" t="s">
        <v>179</v>
      </c>
      <c r="AD1777" s="12" t="s">
        <v>214</v>
      </c>
      <c r="AE1777" s="12" t="s">
        <v>548</v>
      </c>
      <c r="AF1777" s="12" t="s">
        <v>549</v>
      </c>
      <c r="AG1777" s="12" t="s">
        <v>417</v>
      </c>
      <c r="AH1777" s="12" t="s">
        <v>366</v>
      </c>
      <c r="AI1777" s="12" t="s">
        <v>418</v>
      </c>
      <c r="AJ1777" s="12" t="s">
        <v>419</v>
      </c>
      <c r="AK1777" s="12" t="s">
        <v>368</v>
      </c>
      <c r="AL1777" s="12" t="s">
        <v>420</v>
      </c>
      <c r="AM1777" s="12" t="s">
        <v>347</v>
      </c>
      <c r="AN1777" s="12" t="s">
        <v>421</v>
      </c>
    </row>
    <row r="1778" spans="1:40" ht="15" customHeight="1" x14ac:dyDescent="0.25">
      <c r="A1778" s="12">
        <v>131080017</v>
      </c>
      <c r="B1778" s="12" t="s">
        <v>593</v>
      </c>
      <c r="C1778" s="12" t="s">
        <v>175</v>
      </c>
      <c r="D1778" s="12" t="s">
        <v>161</v>
      </c>
      <c r="E1778" s="12" t="s">
        <v>210</v>
      </c>
      <c r="F1778" s="10" t="s">
        <v>214</v>
      </c>
      <c r="G1778" s="10" t="s">
        <v>214</v>
      </c>
      <c r="K1778" s="12" t="s">
        <v>174</v>
      </c>
      <c r="L1778" s="12">
        <v>45.608190999999998</v>
      </c>
      <c r="M1778" s="12">
        <v>2.2442980000000001</v>
      </c>
      <c r="N1778" s="11">
        <v>41186.729861111111</v>
      </c>
      <c r="O1778" s="6" t="s">
        <v>10</v>
      </c>
      <c r="P1778" s="29">
        <v>1174.434087882823</v>
      </c>
      <c r="Q1778" s="12">
        <v>145.62982689747005</v>
      </c>
      <c r="R1778" s="12" t="s">
        <v>11</v>
      </c>
      <c r="S1778" s="48" t="s">
        <v>161</v>
      </c>
      <c r="T1778" s="53" t="s">
        <v>161</v>
      </c>
      <c r="U1778" s="12">
        <f t="shared" si="111"/>
        <v>1174.434087882823</v>
      </c>
      <c r="V1778" s="12">
        <f t="shared" si="112"/>
        <v>145.62982689747005</v>
      </c>
      <c r="W1778" s="12">
        <f t="shared" si="113"/>
        <v>5.5376816005625273E-2</v>
      </c>
      <c r="X1778" s="12">
        <f t="shared" si="114"/>
        <v>4.7151914762159389E-5</v>
      </c>
      <c r="AA1778" s="12"/>
      <c r="AC1778" s="12" t="s">
        <v>179</v>
      </c>
      <c r="AD1778" s="12" t="s">
        <v>214</v>
      </c>
      <c r="AE1778" s="12" t="s">
        <v>548</v>
      </c>
      <c r="AF1778" s="12" t="s">
        <v>549</v>
      </c>
      <c r="AG1778" s="12" t="s">
        <v>417</v>
      </c>
      <c r="AH1778" s="12" t="s">
        <v>366</v>
      </c>
      <c r="AI1778" s="12" t="s">
        <v>418</v>
      </c>
      <c r="AJ1778" s="12" t="s">
        <v>419</v>
      </c>
      <c r="AK1778" s="12" t="s">
        <v>368</v>
      </c>
      <c r="AL1778" s="12" t="s">
        <v>420</v>
      </c>
      <c r="AM1778" s="12" t="s">
        <v>347</v>
      </c>
      <c r="AN1778" s="12" t="s">
        <v>421</v>
      </c>
    </row>
    <row r="1779" spans="1:40" ht="15" customHeight="1" x14ac:dyDescent="0.25">
      <c r="A1779" s="12">
        <v>131080015</v>
      </c>
      <c r="B1779" s="22" t="s">
        <v>589</v>
      </c>
      <c r="C1779" s="12" t="s">
        <v>590</v>
      </c>
      <c r="D1779" s="12" t="s">
        <v>187</v>
      </c>
      <c r="E1779" s="12" t="s">
        <v>210</v>
      </c>
      <c r="F1779" s="10" t="s">
        <v>212</v>
      </c>
      <c r="G1779" s="10" t="s">
        <v>212</v>
      </c>
      <c r="K1779" s="12" t="s">
        <v>176</v>
      </c>
      <c r="L1779" s="12">
        <v>45.607894000000002</v>
      </c>
      <c r="M1779" s="12">
        <v>2.2442730000000002</v>
      </c>
      <c r="N1779" s="11">
        <v>41186</v>
      </c>
      <c r="O1779" s="6" t="s">
        <v>57</v>
      </c>
      <c r="P1779" s="29">
        <v>4.812252852393592E-2</v>
      </c>
      <c r="Q1779" s="54" t="s">
        <v>161</v>
      </c>
      <c r="R1779" s="12" t="s">
        <v>11</v>
      </c>
      <c r="S1779" s="16" t="s">
        <v>601</v>
      </c>
      <c r="T1779" s="53" t="s">
        <v>609</v>
      </c>
      <c r="U1779" s="12">
        <f t="shared" si="111"/>
        <v>4.812252852393592E-2</v>
      </c>
      <c r="V1779" s="12">
        <f t="shared" si="112"/>
        <v>2.406126426196796E-2</v>
      </c>
      <c r="W1779" s="12">
        <f t="shared" si="113"/>
        <v>83.121151832460725</v>
      </c>
      <c r="X1779" s="12">
        <f t="shared" si="114"/>
        <v>1727.2814704887473</v>
      </c>
      <c r="AA1779" s="12"/>
      <c r="AC1779" s="12" t="s">
        <v>179</v>
      </c>
      <c r="AD1779" s="12" t="s">
        <v>212</v>
      </c>
      <c r="AE1779" s="12" t="s">
        <v>415</v>
      </c>
      <c r="AF1779" s="12" t="s">
        <v>416</v>
      </c>
      <c r="AG1779" s="12" t="s">
        <v>417</v>
      </c>
      <c r="AH1779" s="12" t="s">
        <v>366</v>
      </c>
      <c r="AI1779" s="12" t="s">
        <v>418</v>
      </c>
      <c r="AJ1779" s="12" t="s">
        <v>419</v>
      </c>
      <c r="AK1779" s="12" t="s">
        <v>368</v>
      </c>
      <c r="AL1779" s="12" t="s">
        <v>420</v>
      </c>
      <c r="AM1779" s="12" t="s">
        <v>347</v>
      </c>
      <c r="AN1779" s="12" t="s">
        <v>421</v>
      </c>
    </row>
    <row r="1780" spans="1:40" ht="15" customHeight="1" x14ac:dyDescent="0.25">
      <c r="A1780" s="12">
        <v>131080015</v>
      </c>
      <c r="B1780" s="22" t="s">
        <v>589</v>
      </c>
      <c r="C1780" s="12" t="s">
        <v>590</v>
      </c>
      <c r="D1780" s="12" t="s">
        <v>187</v>
      </c>
      <c r="E1780" s="12" t="s">
        <v>210</v>
      </c>
      <c r="F1780" s="10" t="s">
        <v>212</v>
      </c>
      <c r="G1780" s="10" t="s">
        <v>212</v>
      </c>
      <c r="K1780" s="12" t="s">
        <v>176</v>
      </c>
      <c r="L1780" s="12">
        <v>45.607894000000002</v>
      </c>
      <c r="M1780" s="12">
        <v>2.2442730000000002</v>
      </c>
      <c r="N1780" s="11">
        <v>41186</v>
      </c>
      <c r="O1780" s="6" t="s">
        <v>21</v>
      </c>
      <c r="P1780" s="29">
        <v>4.8752404551736128E-2</v>
      </c>
      <c r="Q1780" s="12">
        <v>2.6711442453896221E-2</v>
      </c>
      <c r="R1780" s="12" t="s">
        <v>11</v>
      </c>
      <c r="S1780" s="48" t="s">
        <v>161</v>
      </c>
      <c r="T1780" s="53" t="s">
        <v>609</v>
      </c>
      <c r="U1780" s="12">
        <f t="shared" si="111"/>
        <v>4.8752404551736128E-2</v>
      </c>
      <c r="V1780" s="12">
        <f t="shared" si="112"/>
        <v>2.6711442453896221E-2</v>
      </c>
      <c r="W1780" s="12">
        <f t="shared" si="113"/>
        <v>68.32841686002655</v>
      </c>
      <c r="X1780" s="12">
        <f t="shared" si="114"/>
        <v>1401.5394212508293</v>
      </c>
      <c r="AA1780" s="12"/>
      <c r="AC1780" s="12" t="s">
        <v>179</v>
      </c>
      <c r="AD1780" s="12" t="s">
        <v>212</v>
      </c>
      <c r="AE1780" s="12" t="s">
        <v>415</v>
      </c>
      <c r="AF1780" s="12" t="s">
        <v>416</v>
      </c>
      <c r="AG1780" s="12" t="s">
        <v>417</v>
      </c>
      <c r="AH1780" s="12" t="s">
        <v>366</v>
      </c>
      <c r="AI1780" s="12" t="s">
        <v>418</v>
      </c>
      <c r="AJ1780" s="12" t="s">
        <v>419</v>
      </c>
      <c r="AK1780" s="12" t="s">
        <v>368</v>
      </c>
      <c r="AL1780" s="12" t="s">
        <v>420</v>
      </c>
      <c r="AM1780" s="12" t="s">
        <v>347</v>
      </c>
      <c r="AN1780" s="12" t="s">
        <v>421</v>
      </c>
    </row>
    <row r="1781" spans="1:40" ht="15" customHeight="1" x14ac:dyDescent="0.25">
      <c r="A1781" s="12">
        <v>131080015</v>
      </c>
      <c r="B1781" s="22" t="s">
        <v>589</v>
      </c>
      <c r="C1781" s="12" t="s">
        <v>590</v>
      </c>
      <c r="D1781" s="12" t="s">
        <v>187</v>
      </c>
      <c r="E1781" s="12" t="s">
        <v>210</v>
      </c>
      <c r="F1781" s="10" t="s">
        <v>212</v>
      </c>
      <c r="G1781" s="10" t="s">
        <v>212</v>
      </c>
      <c r="K1781" s="12" t="s">
        <v>176</v>
      </c>
      <c r="L1781" s="12">
        <v>45.607894000000002</v>
      </c>
      <c r="M1781" s="12">
        <v>2.2442730000000002</v>
      </c>
      <c r="N1781" s="11">
        <v>41186</v>
      </c>
      <c r="O1781" s="6" t="s">
        <v>61</v>
      </c>
      <c r="P1781" s="29">
        <v>4.9760206196216461E-2</v>
      </c>
      <c r="Q1781" s="54" t="s">
        <v>161</v>
      </c>
      <c r="R1781" s="12" t="s">
        <v>11</v>
      </c>
      <c r="S1781" s="16" t="s">
        <v>601</v>
      </c>
      <c r="T1781" s="53" t="s">
        <v>609</v>
      </c>
      <c r="U1781" s="12">
        <f t="shared" si="111"/>
        <v>4.9760206196216461E-2</v>
      </c>
      <c r="V1781" s="12">
        <f t="shared" si="112"/>
        <v>2.4880103098108231E-2</v>
      </c>
      <c r="W1781" s="12">
        <f t="shared" si="113"/>
        <v>80.385518987341783</v>
      </c>
      <c r="X1781" s="12">
        <f t="shared" si="114"/>
        <v>1615.4579157160713</v>
      </c>
      <c r="AA1781" s="12"/>
      <c r="AC1781" s="12" t="s">
        <v>179</v>
      </c>
      <c r="AD1781" s="12" t="s">
        <v>212</v>
      </c>
      <c r="AE1781" s="12" t="s">
        <v>415</v>
      </c>
      <c r="AF1781" s="12" t="s">
        <v>416</v>
      </c>
      <c r="AG1781" s="12" t="s">
        <v>417</v>
      </c>
      <c r="AH1781" s="12" t="s">
        <v>366</v>
      </c>
      <c r="AI1781" s="12" t="s">
        <v>418</v>
      </c>
      <c r="AJ1781" s="12" t="s">
        <v>419</v>
      </c>
      <c r="AK1781" s="12" t="s">
        <v>368</v>
      </c>
      <c r="AL1781" s="12" t="s">
        <v>420</v>
      </c>
      <c r="AM1781" s="12" t="s">
        <v>347</v>
      </c>
      <c r="AN1781" s="12" t="s">
        <v>421</v>
      </c>
    </row>
    <row r="1782" spans="1:40" ht="15" customHeight="1" x14ac:dyDescent="0.25">
      <c r="A1782" s="12">
        <v>131080015</v>
      </c>
      <c r="B1782" s="22" t="s">
        <v>589</v>
      </c>
      <c r="C1782" s="12" t="s">
        <v>590</v>
      </c>
      <c r="D1782" s="12" t="s">
        <v>187</v>
      </c>
      <c r="E1782" s="12" t="s">
        <v>210</v>
      </c>
      <c r="F1782" s="10" t="s">
        <v>212</v>
      </c>
      <c r="G1782" s="10" t="s">
        <v>212</v>
      </c>
      <c r="K1782" s="12" t="s">
        <v>176</v>
      </c>
      <c r="L1782" s="12">
        <v>45.607894000000002</v>
      </c>
      <c r="M1782" s="12">
        <v>2.2442730000000002</v>
      </c>
      <c r="N1782" s="11">
        <v>41186</v>
      </c>
      <c r="O1782" s="6" t="s">
        <v>55</v>
      </c>
      <c r="P1782" s="29">
        <v>5.4169338390817917E-2</v>
      </c>
      <c r="Q1782" s="54" t="s">
        <v>161</v>
      </c>
      <c r="R1782" s="12" t="s">
        <v>11</v>
      </c>
      <c r="S1782" s="16" t="s">
        <v>601</v>
      </c>
      <c r="T1782" s="53" t="s">
        <v>609</v>
      </c>
      <c r="U1782" s="12">
        <f t="shared" si="111"/>
        <v>5.4169338390817917E-2</v>
      </c>
      <c r="V1782" s="12">
        <f t="shared" si="112"/>
        <v>2.7084669195408959E-2</v>
      </c>
      <c r="W1782" s="12">
        <f t="shared" si="113"/>
        <v>73.842511627906987</v>
      </c>
      <c r="X1782" s="12">
        <f t="shared" si="114"/>
        <v>1363.1791308793945</v>
      </c>
      <c r="AA1782" s="12"/>
      <c r="AC1782" s="12" t="s">
        <v>179</v>
      </c>
      <c r="AD1782" s="12" t="s">
        <v>212</v>
      </c>
      <c r="AE1782" s="12" t="s">
        <v>415</v>
      </c>
      <c r="AF1782" s="12" t="s">
        <v>416</v>
      </c>
      <c r="AG1782" s="12" t="s">
        <v>417</v>
      </c>
      <c r="AH1782" s="12" t="s">
        <v>366</v>
      </c>
      <c r="AI1782" s="12" t="s">
        <v>418</v>
      </c>
      <c r="AJ1782" s="12" t="s">
        <v>419</v>
      </c>
      <c r="AK1782" s="12" t="s">
        <v>368</v>
      </c>
      <c r="AL1782" s="12" t="s">
        <v>420</v>
      </c>
      <c r="AM1782" s="12" t="s">
        <v>347</v>
      </c>
      <c r="AN1782" s="12" t="s">
        <v>421</v>
      </c>
    </row>
    <row r="1783" spans="1:40" ht="15" customHeight="1" x14ac:dyDescent="0.25">
      <c r="A1783" s="12">
        <v>131080015</v>
      </c>
      <c r="B1783" s="22" t="s">
        <v>589</v>
      </c>
      <c r="C1783" s="12" t="s">
        <v>590</v>
      </c>
      <c r="D1783" s="12" t="s">
        <v>187</v>
      </c>
      <c r="E1783" s="12" t="s">
        <v>210</v>
      </c>
      <c r="F1783" s="10" t="s">
        <v>212</v>
      </c>
      <c r="G1783" s="10" t="s">
        <v>212</v>
      </c>
      <c r="K1783" s="12" t="s">
        <v>176</v>
      </c>
      <c r="L1783" s="12">
        <v>45.607894000000002</v>
      </c>
      <c r="M1783" s="12">
        <v>2.2442730000000002</v>
      </c>
      <c r="N1783" s="11">
        <v>41186</v>
      </c>
      <c r="O1783" s="6" t="s">
        <v>28</v>
      </c>
      <c r="P1783" s="29">
        <v>0.42298959318826868</v>
      </c>
      <c r="Q1783" s="12">
        <v>0.10151750236518448</v>
      </c>
      <c r="R1783" s="12" t="s">
        <v>11</v>
      </c>
      <c r="S1783" s="48" t="s">
        <v>161</v>
      </c>
      <c r="T1783" s="53" t="s">
        <v>609</v>
      </c>
      <c r="U1783" s="12">
        <f t="shared" si="111"/>
        <v>0.42298959318826868</v>
      </c>
      <c r="V1783" s="12">
        <f t="shared" si="112"/>
        <v>0.10151750236518448</v>
      </c>
      <c r="W1783" s="12">
        <f t="shared" si="113"/>
        <v>41.043825641790306</v>
      </c>
      <c r="X1783" s="12">
        <f t="shared" si="114"/>
        <v>97.032707902868168</v>
      </c>
      <c r="AA1783" s="12"/>
      <c r="AC1783" s="12" t="s">
        <v>185</v>
      </c>
      <c r="AD1783" s="12" t="s">
        <v>212</v>
      </c>
      <c r="AE1783" s="12" t="s">
        <v>415</v>
      </c>
      <c r="AF1783" s="12" t="s">
        <v>416</v>
      </c>
      <c r="AG1783" s="12" t="s">
        <v>417</v>
      </c>
      <c r="AH1783" s="12" t="s">
        <v>366</v>
      </c>
      <c r="AI1783" s="12" t="s">
        <v>418</v>
      </c>
      <c r="AJ1783" s="12" t="s">
        <v>419</v>
      </c>
      <c r="AK1783" s="12" t="s">
        <v>368</v>
      </c>
      <c r="AL1783" s="12" t="s">
        <v>420</v>
      </c>
      <c r="AM1783" s="12" t="s">
        <v>347</v>
      </c>
      <c r="AN1783" s="12" t="s">
        <v>421</v>
      </c>
    </row>
    <row r="1784" spans="1:40" ht="15" customHeight="1" x14ac:dyDescent="0.25">
      <c r="A1784" s="12">
        <v>131080015</v>
      </c>
      <c r="B1784" s="22" t="s">
        <v>589</v>
      </c>
      <c r="C1784" s="12" t="s">
        <v>590</v>
      </c>
      <c r="D1784" s="12" t="s">
        <v>187</v>
      </c>
      <c r="E1784" s="12" t="s">
        <v>210</v>
      </c>
      <c r="F1784" s="10" t="s">
        <v>212</v>
      </c>
      <c r="G1784" s="10" t="s">
        <v>212</v>
      </c>
      <c r="K1784" s="12" t="s">
        <v>176</v>
      </c>
      <c r="L1784" s="12">
        <v>45.607894000000002</v>
      </c>
      <c r="M1784" s="12">
        <v>2.2442730000000002</v>
      </c>
      <c r="N1784" s="11">
        <v>41186</v>
      </c>
      <c r="O1784" s="6" t="s">
        <v>13</v>
      </c>
      <c r="P1784" s="29">
        <v>0.43793755912961213</v>
      </c>
      <c r="Q1784" s="12">
        <v>0.1051050141911069</v>
      </c>
      <c r="R1784" s="12" t="s">
        <v>11</v>
      </c>
      <c r="S1784" s="48" t="s">
        <v>161</v>
      </c>
      <c r="T1784" s="53" t="s">
        <v>609</v>
      </c>
      <c r="U1784" s="12">
        <f t="shared" si="111"/>
        <v>0.43793755912961213</v>
      </c>
      <c r="V1784" s="12">
        <f t="shared" si="112"/>
        <v>0.1051050141911069</v>
      </c>
      <c r="W1784" s="12">
        <f t="shared" si="113"/>
        <v>39.642891433234922</v>
      </c>
      <c r="X1784" s="12">
        <f t="shared" si="114"/>
        <v>90.521789252385645</v>
      </c>
      <c r="AA1784" s="12"/>
      <c r="AC1784" s="12" t="s">
        <v>185</v>
      </c>
      <c r="AD1784" s="12" t="s">
        <v>212</v>
      </c>
      <c r="AE1784" s="12" t="s">
        <v>415</v>
      </c>
      <c r="AF1784" s="12" t="s">
        <v>416</v>
      </c>
      <c r="AG1784" s="12" t="s">
        <v>417</v>
      </c>
      <c r="AH1784" s="12" t="s">
        <v>366</v>
      </c>
      <c r="AI1784" s="12" t="s">
        <v>418</v>
      </c>
      <c r="AJ1784" s="12" t="s">
        <v>419</v>
      </c>
      <c r="AK1784" s="12" t="s">
        <v>368</v>
      </c>
      <c r="AL1784" s="12" t="s">
        <v>420</v>
      </c>
      <c r="AM1784" s="12" t="s">
        <v>347</v>
      </c>
      <c r="AN1784" s="12" t="s">
        <v>421</v>
      </c>
    </row>
    <row r="1785" spans="1:40" ht="15" customHeight="1" x14ac:dyDescent="0.25">
      <c r="A1785" s="12">
        <v>131080015</v>
      </c>
      <c r="B1785" s="22" t="s">
        <v>589</v>
      </c>
      <c r="C1785" s="12" t="s">
        <v>590</v>
      </c>
      <c r="D1785" s="12" t="s">
        <v>187</v>
      </c>
      <c r="E1785" s="12" t="s">
        <v>210</v>
      </c>
      <c r="F1785" s="10" t="s">
        <v>212</v>
      </c>
      <c r="G1785" s="10" t="s">
        <v>212</v>
      </c>
      <c r="K1785" s="12" t="s">
        <v>176</v>
      </c>
      <c r="L1785" s="12">
        <v>45.607894000000002</v>
      </c>
      <c r="M1785" s="12">
        <v>2.2442730000000002</v>
      </c>
      <c r="N1785" s="11">
        <v>41186</v>
      </c>
      <c r="O1785" s="6" t="s">
        <v>56</v>
      </c>
      <c r="P1785" s="29">
        <v>0.56953642384105962</v>
      </c>
      <c r="Q1785" s="54" t="s">
        <v>161</v>
      </c>
      <c r="R1785" s="12" t="s">
        <v>11</v>
      </c>
      <c r="S1785" s="16" t="s">
        <v>601</v>
      </c>
      <c r="T1785" s="53" t="s">
        <v>609</v>
      </c>
      <c r="U1785" s="12">
        <f t="shared" si="111"/>
        <v>0.56953642384105962</v>
      </c>
      <c r="V1785" s="12">
        <f t="shared" si="112"/>
        <v>0.28476821192052981</v>
      </c>
      <c r="W1785" s="12">
        <f t="shared" si="113"/>
        <v>7.0232558139534884</v>
      </c>
      <c r="X1785" s="12">
        <f t="shared" si="114"/>
        <v>12.331530557057869</v>
      </c>
      <c r="AA1785" s="12"/>
      <c r="AC1785" s="12" t="s">
        <v>179</v>
      </c>
      <c r="AD1785" s="12" t="s">
        <v>212</v>
      </c>
      <c r="AE1785" s="12" t="s">
        <v>415</v>
      </c>
      <c r="AF1785" s="12" t="s">
        <v>416</v>
      </c>
      <c r="AG1785" s="12" t="s">
        <v>417</v>
      </c>
      <c r="AH1785" s="12" t="s">
        <v>366</v>
      </c>
      <c r="AI1785" s="12" t="s">
        <v>418</v>
      </c>
      <c r="AJ1785" s="12" t="s">
        <v>419</v>
      </c>
      <c r="AK1785" s="12" t="s">
        <v>368</v>
      </c>
      <c r="AL1785" s="12" t="s">
        <v>420</v>
      </c>
      <c r="AM1785" s="12" t="s">
        <v>347</v>
      </c>
      <c r="AN1785" s="12" t="s">
        <v>421</v>
      </c>
    </row>
    <row r="1786" spans="1:40" ht="15" customHeight="1" x14ac:dyDescent="0.25">
      <c r="A1786" s="12">
        <v>131080015</v>
      </c>
      <c r="B1786" s="22" t="s">
        <v>589</v>
      </c>
      <c r="C1786" s="12" t="s">
        <v>590</v>
      </c>
      <c r="D1786" s="12" t="s">
        <v>187</v>
      </c>
      <c r="E1786" s="12" t="s">
        <v>210</v>
      </c>
      <c r="F1786" s="10" t="s">
        <v>212</v>
      </c>
      <c r="G1786" s="10" t="s">
        <v>212</v>
      </c>
      <c r="K1786" s="12" t="s">
        <v>176</v>
      </c>
      <c r="L1786" s="12">
        <v>45.607894000000002</v>
      </c>
      <c r="M1786" s="12">
        <v>2.2442730000000002</v>
      </c>
      <c r="N1786" s="11">
        <v>41186</v>
      </c>
      <c r="O1786" s="6" t="s">
        <v>62</v>
      </c>
      <c r="P1786" s="29">
        <v>0.59035004730368967</v>
      </c>
      <c r="Q1786" s="54" t="s">
        <v>161</v>
      </c>
      <c r="R1786" s="12" t="s">
        <v>11</v>
      </c>
      <c r="S1786" s="16" t="s">
        <v>601</v>
      </c>
      <c r="T1786" s="53" t="s">
        <v>609</v>
      </c>
      <c r="U1786" s="12">
        <f t="shared" si="111"/>
        <v>0.59035004730368967</v>
      </c>
      <c r="V1786" s="12">
        <f t="shared" si="112"/>
        <v>0.29517502365184484</v>
      </c>
      <c r="W1786" s="12">
        <f t="shared" si="113"/>
        <v>6.7756410256410264</v>
      </c>
      <c r="X1786" s="12">
        <f t="shared" si="114"/>
        <v>11.477327827087445</v>
      </c>
      <c r="AA1786" s="12"/>
      <c r="AC1786" s="12" t="s">
        <v>179</v>
      </c>
      <c r="AD1786" s="12" t="s">
        <v>212</v>
      </c>
      <c r="AE1786" s="12" t="s">
        <v>415</v>
      </c>
      <c r="AF1786" s="12" t="s">
        <v>416</v>
      </c>
      <c r="AG1786" s="12" t="s">
        <v>417</v>
      </c>
      <c r="AH1786" s="12" t="s">
        <v>366</v>
      </c>
      <c r="AI1786" s="12" t="s">
        <v>418</v>
      </c>
      <c r="AJ1786" s="12" t="s">
        <v>419</v>
      </c>
      <c r="AK1786" s="12" t="s">
        <v>368</v>
      </c>
      <c r="AL1786" s="12" t="s">
        <v>420</v>
      </c>
      <c r="AM1786" s="12" t="s">
        <v>347</v>
      </c>
      <c r="AN1786" s="12" t="s">
        <v>421</v>
      </c>
    </row>
    <row r="1787" spans="1:40" ht="15" customHeight="1" x14ac:dyDescent="0.25">
      <c r="A1787" s="12">
        <v>131080015</v>
      </c>
      <c r="B1787" s="22" t="s">
        <v>589</v>
      </c>
      <c r="C1787" s="12" t="s">
        <v>590</v>
      </c>
      <c r="D1787" s="12" t="s">
        <v>187</v>
      </c>
      <c r="E1787" s="12" t="s">
        <v>210</v>
      </c>
      <c r="F1787" s="10" t="s">
        <v>212</v>
      </c>
      <c r="G1787" s="10" t="s">
        <v>212</v>
      </c>
      <c r="K1787" s="12" t="s">
        <v>176</v>
      </c>
      <c r="L1787" s="12">
        <v>45.607894000000002</v>
      </c>
      <c r="M1787" s="12">
        <v>2.2442730000000002</v>
      </c>
      <c r="N1787" s="11">
        <v>41186</v>
      </c>
      <c r="O1787" s="6" t="s">
        <v>19</v>
      </c>
      <c r="P1787" s="29">
        <v>0.86754966887417218</v>
      </c>
      <c r="Q1787" s="12">
        <v>0.36792781456953638</v>
      </c>
      <c r="R1787" s="12" t="s">
        <v>11</v>
      </c>
      <c r="S1787" s="48" t="s">
        <v>161</v>
      </c>
      <c r="T1787" s="53" t="s">
        <v>609</v>
      </c>
      <c r="U1787" s="12">
        <f t="shared" si="111"/>
        <v>0.86754966887417218</v>
      </c>
      <c r="V1787" s="12">
        <f t="shared" si="112"/>
        <v>0.36792781456953638</v>
      </c>
      <c r="W1787" s="12">
        <f t="shared" si="113"/>
        <v>6.4086876720125474</v>
      </c>
      <c r="X1787" s="12">
        <f t="shared" si="114"/>
        <v>7.3871132707930887</v>
      </c>
      <c r="AA1787" s="12"/>
      <c r="AC1787" s="12" t="s">
        <v>179</v>
      </c>
      <c r="AD1787" s="12" t="s">
        <v>212</v>
      </c>
      <c r="AE1787" s="12" t="s">
        <v>415</v>
      </c>
      <c r="AF1787" s="12" t="s">
        <v>416</v>
      </c>
      <c r="AG1787" s="12" t="s">
        <v>417</v>
      </c>
      <c r="AH1787" s="12" t="s">
        <v>366</v>
      </c>
      <c r="AI1787" s="12" t="s">
        <v>418</v>
      </c>
      <c r="AJ1787" s="12" t="s">
        <v>419</v>
      </c>
      <c r="AK1787" s="12" t="s">
        <v>368</v>
      </c>
      <c r="AL1787" s="12" t="s">
        <v>420</v>
      </c>
      <c r="AM1787" s="12" t="s">
        <v>347</v>
      </c>
      <c r="AN1787" s="12" t="s">
        <v>421</v>
      </c>
    </row>
    <row r="1788" spans="1:40" ht="15" customHeight="1" x14ac:dyDescent="0.25">
      <c r="A1788" s="12">
        <v>131080015</v>
      </c>
      <c r="B1788" s="22" t="s">
        <v>589</v>
      </c>
      <c r="C1788" s="12" t="s">
        <v>590</v>
      </c>
      <c r="D1788" s="12" t="s">
        <v>187</v>
      </c>
      <c r="E1788" s="12" t="s">
        <v>210</v>
      </c>
      <c r="F1788" s="10" t="s">
        <v>212</v>
      </c>
      <c r="G1788" s="10" t="s">
        <v>212</v>
      </c>
      <c r="K1788" s="12" t="s">
        <v>176</v>
      </c>
      <c r="L1788" s="12">
        <v>45.607894000000002</v>
      </c>
      <c r="M1788" s="12">
        <v>2.2442730000000002</v>
      </c>
      <c r="N1788" s="11">
        <v>41186</v>
      </c>
      <c r="O1788" s="6" t="s">
        <v>22</v>
      </c>
      <c r="P1788" s="29">
        <v>1.2624408703878904</v>
      </c>
      <c r="Q1788" s="54" t="s">
        <v>161</v>
      </c>
      <c r="R1788" s="12" t="s">
        <v>11</v>
      </c>
      <c r="S1788" s="16" t="s">
        <v>601</v>
      </c>
      <c r="T1788" s="53" t="s">
        <v>609</v>
      </c>
      <c r="U1788" s="12">
        <f t="shared" si="111"/>
        <v>1.2624408703878904</v>
      </c>
      <c r="V1788" s="12">
        <f t="shared" si="112"/>
        <v>0.63122043519394522</v>
      </c>
      <c r="W1788" s="12">
        <f t="shared" si="113"/>
        <v>3.1684652278177454</v>
      </c>
      <c r="X1788" s="12">
        <f t="shared" si="114"/>
        <v>2.5097929749725392</v>
      </c>
      <c r="AA1788" s="12"/>
      <c r="AC1788" s="12" t="s">
        <v>179</v>
      </c>
      <c r="AD1788" s="12" t="s">
        <v>212</v>
      </c>
      <c r="AE1788" s="12" t="s">
        <v>415</v>
      </c>
      <c r="AF1788" s="12" t="s">
        <v>416</v>
      </c>
      <c r="AG1788" s="12" t="s">
        <v>417</v>
      </c>
      <c r="AH1788" s="12" t="s">
        <v>366</v>
      </c>
      <c r="AI1788" s="12" t="s">
        <v>418</v>
      </c>
      <c r="AJ1788" s="12" t="s">
        <v>419</v>
      </c>
      <c r="AK1788" s="12" t="s">
        <v>368</v>
      </c>
      <c r="AL1788" s="12" t="s">
        <v>420</v>
      </c>
      <c r="AM1788" s="12" t="s">
        <v>347</v>
      </c>
      <c r="AN1788" s="12" t="s">
        <v>421</v>
      </c>
    </row>
    <row r="1789" spans="1:40" ht="15" customHeight="1" x14ac:dyDescent="0.25">
      <c r="A1789" s="12">
        <v>131080015</v>
      </c>
      <c r="B1789" s="22" t="s">
        <v>589</v>
      </c>
      <c r="C1789" s="12" t="s">
        <v>590</v>
      </c>
      <c r="D1789" s="12" t="s">
        <v>187</v>
      </c>
      <c r="E1789" s="12" t="s">
        <v>210</v>
      </c>
      <c r="F1789" s="10" t="s">
        <v>212</v>
      </c>
      <c r="G1789" s="10" t="s">
        <v>212</v>
      </c>
      <c r="K1789" s="12" t="s">
        <v>176</v>
      </c>
      <c r="L1789" s="12">
        <v>45.607894000000002</v>
      </c>
      <c r="M1789" s="12">
        <v>2.2442730000000002</v>
      </c>
      <c r="N1789" s="11">
        <v>41186</v>
      </c>
      <c r="O1789" s="6" t="s">
        <v>12</v>
      </c>
      <c r="P1789" s="29">
        <v>1.2771996215704824</v>
      </c>
      <c r="Q1789" s="12">
        <v>0.43169347209082315</v>
      </c>
      <c r="R1789" s="12" t="s">
        <v>11</v>
      </c>
      <c r="S1789" s="48" t="s">
        <v>161</v>
      </c>
      <c r="T1789" s="53" t="s">
        <v>609</v>
      </c>
      <c r="U1789" s="12">
        <f t="shared" si="111"/>
        <v>1.2771996215704824</v>
      </c>
      <c r="V1789" s="12">
        <f t="shared" si="112"/>
        <v>0.43169347209082315</v>
      </c>
      <c r="W1789" s="12">
        <f t="shared" si="113"/>
        <v>6.8534274269367552</v>
      </c>
      <c r="X1789" s="12">
        <f t="shared" si="114"/>
        <v>5.3659798446460378</v>
      </c>
      <c r="AA1789" s="12"/>
      <c r="AC1789" s="12" t="s">
        <v>179</v>
      </c>
      <c r="AD1789" s="12" t="s">
        <v>212</v>
      </c>
      <c r="AE1789" s="12" t="s">
        <v>415</v>
      </c>
      <c r="AF1789" s="12" t="s">
        <v>416</v>
      </c>
      <c r="AG1789" s="12" t="s">
        <v>417</v>
      </c>
      <c r="AH1789" s="12" t="s">
        <v>366</v>
      </c>
      <c r="AI1789" s="12" t="s">
        <v>418</v>
      </c>
      <c r="AJ1789" s="12" t="s">
        <v>419</v>
      </c>
      <c r="AK1789" s="12" t="s">
        <v>368</v>
      </c>
      <c r="AL1789" s="12" t="s">
        <v>420</v>
      </c>
      <c r="AM1789" s="12" t="s">
        <v>347</v>
      </c>
      <c r="AN1789" s="12" t="s">
        <v>421</v>
      </c>
    </row>
    <row r="1790" spans="1:40" ht="15" customHeight="1" x14ac:dyDescent="0.25">
      <c r="A1790" s="12">
        <v>131080015</v>
      </c>
      <c r="B1790" s="22" t="s">
        <v>589</v>
      </c>
      <c r="C1790" s="12" t="s">
        <v>590</v>
      </c>
      <c r="D1790" s="12" t="s">
        <v>187</v>
      </c>
      <c r="E1790" s="12" t="s">
        <v>210</v>
      </c>
      <c r="F1790" s="10" t="s">
        <v>212</v>
      </c>
      <c r="G1790" s="10" t="s">
        <v>212</v>
      </c>
      <c r="K1790" s="12" t="s">
        <v>176</v>
      </c>
      <c r="L1790" s="12">
        <v>45.607894000000002</v>
      </c>
      <c r="M1790" s="12">
        <v>2.2442730000000002</v>
      </c>
      <c r="N1790" s="11">
        <v>41186</v>
      </c>
      <c r="O1790" s="6" t="s">
        <v>60</v>
      </c>
      <c r="P1790" s="29">
        <v>1.3812677388836327</v>
      </c>
      <c r="Q1790" s="54" t="s">
        <v>161</v>
      </c>
      <c r="R1790" s="12" t="s">
        <v>11</v>
      </c>
      <c r="S1790" s="16" t="s">
        <v>601</v>
      </c>
      <c r="T1790" s="53" t="s">
        <v>609</v>
      </c>
      <c r="U1790" s="12">
        <f t="shared" si="111"/>
        <v>1.3812677388836327</v>
      </c>
      <c r="V1790" s="12">
        <f t="shared" si="112"/>
        <v>0.69063386944181637</v>
      </c>
      <c r="W1790" s="12">
        <f t="shared" si="113"/>
        <v>2.8958904109589048</v>
      </c>
      <c r="X1790" s="12">
        <f t="shared" si="114"/>
        <v>2.096545318070933</v>
      </c>
      <c r="AA1790" s="12"/>
      <c r="AC1790" s="12" t="s">
        <v>179</v>
      </c>
      <c r="AD1790" s="12" t="s">
        <v>212</v>
      </c>
      <c r="AE1790" s="12" t="s">
        <v>415</v>
      </c>
      <c r="AF1790" s="12" t="s">
        <v>416</v>
      </c>
      <c r="AG1790" s="12" t="s">
        <v>417</v>
      </c>
      <c r="AH1790" s="12" t="s">
        <v>366</v>
      </c>
      <c r="AI1790" s="12" t="s">
        <v>418</v>
      </c>
      <c r="AJ1790" s="12" t="s">
        <v>419</v>
      </c>
      <c r="AK1790" s="12" t="s">
        <v>368</v>
      </c>
      <c r="AL1790" s="12" t="s">
        <v>420</v>
      </c>
      <c r="AM1790" s="12" t="s">
        <v>347</v>
      </c>
      <c r="AN1790" s="12" t="s">
        <v>421</v>
      </c>
    </row>
    <row r="1791" spans="1:40" ht="15" customHeight="1" x14ac:dyDescent="0.25">
      <c r="A1791" s="12">
        <v>131080015</v>
      </c>
      <c r="B1791" s="22" t="s">
        <v>589</v>
      </c>
      <c r="C1791" s="12" t="s">
        <v>590</v>
      </c>
      <c r="D1791" s="12" t="s">
        <v>187</v>
      </c>
      <c r="E1791" s="12" t="s">
        <v>210</v>
      </c>
      <c r="F1791" s="10" t="s">
        <v>212</v>
      </c>
      <c r="G1791" s="10" t="s">
        <v>212</v>
      </c>
      <c r="K1791" s="12" t="s">
        <v>176</v>
      </c>
      <c r="L1791" s="12">
        <v>45.607894000000002</v>
      </c>
      <c r="M1791" s="12">
        <v>2.2442730000000002</v>
      </c>
      <c r="N1791" s="11">
        <v>41186</v>
      </c>
      <c r="O1791" s="6" t="s">
        <v>59</v>
      </c>
      <c r="P1791" s="29">
        <v>1.6272469252601702</v>
      </c>
      <c r="Q1791" s="54" t="s">
        <v>161</v>
      </c>
      <c r="R1791" s="12" t="s">
        <v>11</v>
      </c>
      <c r="S1791" s="16" t="s">
        <v>601</v>
      </c>
      <c r="T1791" s="53" t="s">
        <v>609</v>
      </c>
      <c r="U1791" s="12">
        <f t="shared" si="111"/>
        <v>1.6272469252601702</v>
      </c>
      <c r="V1791" s="12">
        <f t="shared" si="112"/>
        <v>0.81362346263008511</v>
      </c>
      <c r="W1791" s="12">
        <f t="shared" si="113"/>
        <v>2.4581395348837209</v>
      </c>
      <c r="X1791" s="12">
        <f t="shared" si="114"/>
        <v>1.510612493239589</v>
      </c>
      <c r="AA1791" s="12"/>
      <c r="AC1791" s="12" t="s">
        <v>179</v>
      </c>
      <c r="AD1791" s="12" t="s">
        <v>212</v>
      </c>
      <c r="AE1791" s="12" t="s">
        <v>415</v>
      </c>
      <c r="AF1791" s="12" t="s">
        <v>416</v>
      </c>
      <c r="AG1791" s="12" t="s">
        <v>417</v>
      </c>
      <c r="AH1791" s="12" t="s">
        <v>366</v>
      </c>
      <c r="AI1791" s="12" t="s">
        <v>418</v>
      </c>
      <c r="AJ1791" s="12" t="s">
        <v>419</v>
      </c>
      <c r="AK1791" s="12" t="s">
        <v>368</v>
      </c>
      <c r="AL1791" s="12" t="s">
        <v>420</v>
      </c>
      <c r="AM1791" s="12" t="s">
        <v>347</v>
      </c>
      <c r="AN1791" s="12" t="s">
        <v>421</v>
      </c>
    </row>
    <row r="1792" spans="1:40" ht="15" customHeight="1" x14ac:dyDescent="0.25">
      <c r="A1792" s="12">
        <v>131080015</v>
      </c>
      <c r="B1792" s="22" t="s">
        <v>589</v>
      </c>
      <c r="C1792" s="12" t="s">
        <v>590</v>
      </c>
      <c r="D1792" s="12" t="s">
        <v>187</v>
      </c>
      <c r="E1792" s="12" t="s">
        <v>210</v>
      </c>
      <c r="F1792" s="10" t="s">
        <v>212</v>
      </c>
      <c r="G1792" s="10" t="s">
        <v>212</v>
      </c>
      <c r="K1792" s="12" t="s">
        <v>176</v>
      </c>
      <c r="L1792" s="12">
        <v>45.607894000000002</v>
      </c>
      <c r="M1792" s="12">
        <v>2.2442730000000002</v>
      </c>
      <c r="N1792" s="11">
        <v>41186</v>
      </c>
      <c r="O1792" s="6" t="s">
        <v>58</v>
      </c>
      <c r="P1792" s="29">
        <v>1.8921475875118259</v>
      </c>
      <c r="Q1792" s="54" t="s">
        <v>161</v>
      </c>
      <c r="R1792" s="12" t="s">
        <v>11</v>
      </c>
      <c r="S1792" s="16" t="s">
        <v>601</v>
      </c>
      <c r="T1792" s="53" t="s">
        <v>609</v>
      </c>
      <c r="U1792" s="12">
        <f t="shared" si="111"/>
        <v>1.8921475875118259</v>
      </c>
      <c r="V1792" s="12">
        <f t="shared" si="112"/>
        <v>0.94607379375591294</v>
      </c>
      <c r="W1792" s="12">
        <f t="shared" si="113"/>
        <v>2.1139999999999999</v>
      </c>
      <c r="X1792" s="12">
        <f t="shared" si="114"/>
        <v>1.1172489999999999</v>
      </c>
      <c r="AA1792" s="12"/>
      <c r="AC1792" s="12" t="s">
        <v>179</v>
      </c>
      <c r="AD1792" s="12" t="s">
        <v>212</v>
      </c>
      <c r="AE1792" s="12" t="s">
        <v>415</v>
      </c>
      <c r="AF1792" s="12" t="s">
        <v>416</v>
      </c>
      <c r="AG1792" s="12" t="s">
        <v>417</v>
      </c>
      <c r="AH1792" s="12" t="s">
        <v>366</v>
      </c>
      <c r="AI1792" s="12" t="s">
        <v>418</v>
      </c>
      <c r="AJ1792" s="12" t="s">
        <v>419</v>
      </c>
      <c r="AK1792" s="12" t="s">
        <v>368</v>
      </c>
      <c r="AL1792" s="12" t="s">
        <v>420</v>
      </c>
      <c r="AM1792" s="12" t="s">
        <v>347</v>
      </c>
      <c r="AN1792" s="12" t="s">
        <v>421</v>
      </c>
    </row>
    <row r="1793" spans="1:40" ht="15" customHeight="1" x14ac:dyDescent="0.25">
      <c r="A1793" s="12">
        <v>131080015</v>
      </c>
      <c r="B1793" s="22" t="s">
        <v>589</v>
      </c>
      <c r="C1793" s="12" t="s">
        <v>590</v>
      </c>
      <c r="D1793" s="12" t="s">
        <v>187</v>
      </c>
      <c r="E1793" s="12" t="s">
        <v>210</v>
      </c>
      <c r="F1793" s="10" t="s">
        <v>212</v>
      </c>
      <c r="G1793" s="10" t="s">
        <v>212</v>
      </c>
      <c r="K1793" s="12" t="s">
        <v>176</v>
      </c>
      <c r="L1793" s="12">
        <v>45.607894000000002</v>
      </c>
      <c r="M1793" s="12">
        <v>2.2442730000000002</v>
      </c>
      <c r="N1793" s="11">
        <v>41186</v>
      </c>
      <c r="O1793" s="6" t="s">
        <v>18</v>
      </c>
      <c r="P1793" s="29">
        <v>2.1381267738883634</v>
      </c>
      <c r="Q1793" s="12">
        <v>0.94248628192999051</v>
      </c>
      <c r="R1793" s="12" t="s">
        <v>11</v>
      </c>
      <c r="S1793" s="48" t="s">
        <v>161</v>
      </c>
      <c r="T1793" s="53" t="s">
        <v>609</v>
      </c>
      <c r="U1793" s="12">
        <f t="shared" si="111"/>
        <v>2.1381267738883634</v>
      </c>
      <c r="V1793" s="12">
        <f t="shared" si="112"/>
        <v>0.94248628192999051</v>
      </c>
      <c r="W1793" s="12">
        <f t="shared" si="113"/>
        <v>2.407040382793987</v>
      </c>
      <c r="X1793" s="12">
        <f t="shared" si="114"/>
        <v>1.1257706569085151</v>
      </c>
      <c r="AA1793" s="12"/>
      <c r="AC1793" s="12" t="s">
        <v>179</v>
      </c>
      <c r="AD1793" s="12" t="s">
        <v>212</v>
      </c>
      <c r="AE1793" s="12" t="s">
        <v>415</v>
      </c>
      <c r="AF1793" s="12" t="s">
        <v>416</v>
      </c>
      <c r="AG1793" s="12" t="s">
        <v>417</v>
      </c>
      <c r="AH1793" s="12" t="s">
        <v>366</v>
      </c>
      <c r="AI1793" s="12" t="s">
        <v>418</v>
      </c>
      <c r="AJ1793" s="12" t="s">
        <v>419</v>
      </c>
      <c r="AK1793" s="12" t="s">
        <v>368</v>
      </c>
      <c r="AL1793" s="12" t="s">
        <v>420</v>
      </c>
      <c r="AM1793" s="12" t="s">
        <v>347</v>
      </c>
      <c r="AN1793" s="12" t="s">
        <v>421</v>
      </c>
    </row>
    <row r="1794" spans="1:40" ht="15" customHeight="1" x14ac:dyDescent="0.25">
      <c r="A1794" s="12">
        <v>131080015</v>
      </c>
      <c r="B1794" s="22" t="s">
        <v>589</v>
      </c>
      <c r="C1794" s="12" t="s">
        <v>590</v>
      </c>
      <c r="D1794" s="12" t="s">
        <v>187</v>
      </c>
      <c r="E1794" s="12" t="s">
        <v>210</v>
      </c>
      <c r="F1794" s="10" t="s">
        <v>212</v>
      </c>
      <c r="G1794" s="10" t="s">
        <v>212</v>
      </c>
      <c r="K1794" s="12" t="s">
        <v>176</v>
      </c>
      <c r="L1794" s="12">
        <v>45.607894000000002</v>
      </c>
      <c r="M1794" s="12">
        <v>2.2442730000000002</v>
      </c>
      <c r="N1794" s="11">
        <v>41186</v>
      </c>
      <c r="O1794" s="6" t="s">
        <v>157</v>
      </c>
      <c r="P1794" s="29">
        <v>3.2828760643330184</v>
      </c>
      <c r="Q1794" s="54" t="s">
        <v>161</v>
      </c>
      <c r="R1794" s="12" t="s">
        <v>11</v>
      </c>
      <c r="S1794" s="16" t="s">
        <v>601</v>
      </c>
      <c r="T1794" s="53" t="s">
        <v>609</v>
      </c>
      <c r="U1794" s="12">
        <f t="shared" ref="U1794:U1857" si="116">IF(Q1794="",P1794,P1794)</f>
        <v>3.2828760643330184</v>
      </c>
      <c r="V1794" s="12">
        <f t="shared" ref="V1794:V1857" si="117">IF(Q1794="",P1794/2,Q1794)</f>
        <v>1.6414380321665092</v>
      </c>
      <c r="W1794" s="12">
        <f t="shared" si="113"/>
        <v>1.218443804034582</v>
      </c>
      <c r="X1794" s="12">
        <f t="shared" si="114"/>
        <v>0.37115132589756572</v>
      </c>
      <c r="AA1794" s="12"/>
      <c r="AC1794" s="12" t="s">
        <v>179</v>
      </c>
      <c r="AD1794" s="12" t="s">
        <v>212</v>
      </c>
      <c r="AE1794" s="12" t="s">
        <v>415</v>
      </c>
      <c r="AF1794" s="12" t="s">
        <v>416</v>
      </c>
      <c r="AG1794" s="12" t="s">
        <v>417</v>
      </c>
      <c r="AH1794" s="12" t="s">
        <v>366</v>
      </c>
      <c r="AI1794" s="12" t="s">
        <v>418</v>
      </c>
      <c r="AJ1794" s="12" t="s">
        <v>419</v>
      </c>
      <c r="AK1794" s="12" t="s">
        <v>368</v>
      </c>
      <c r="AL1794" s="12" t="s">
        <v>420</v>
      </c>
      <c r="AM1794" s="12" t="s">
        <v>347</v>
      </c>
      <c r="AN1794" s="12" t="s">
        <v>421</v>
      </c>
    </row>
    <row r="1795" spans="1:40" ht="15" customHeight="1" x14ac:dyDescent="0.25">
      <c r="A1795" s="12">
        <v>131080015</v>
      </c>
      <c r="B1795" s="22" t="s">
        <v>589</v>
      </c>
      <c r="C1795" s="12" t="s">
        <v>590</v>
      </c>
      <c r="D1795" s="12" t="s">
        <v>187</v>
      </c>
      <c r="E1795" s="12" t="s">
        <v>210</v>
      </c>
      <c r="F1795" s="10" t="s">
        <v>212</v>
      </c>
      <c r="G1795" s="10" t="s">
        <v>212</v>
      </c>
      <c r="K1795" s="12" t="s">
        <v>176</v>
      </c>
      <c r="L1795" s="12">
        <v>45.607894000000002</v>
      </c>
      <c r="M1795" s="12">
        <v>2.2442730000000002</v>
      </c>
      <c r="N1795" s="11">
        <v>41186</v>
      </c>
      <c r="O1795" s="6" t="s">
        <v>17</v>
      </c>
      <c r="P1795" s="29">
        <v>3.3680227057710503</v>
      </c>
      <c r="Q1795" s="54" t="s">
        <v>161</v>
      </c>
      <c r="R1795" s="12" t="s">
        <v>11</v>
      </c>
      <c r="S1795" s="16" t="s">
        <v>601</v>
      </c>
      <c r="T1795" s="53" t="s">
        <v>609</v>
      </c>
      <c r="U1795" s="12">
        <f t="shared" si="116"/>
        <v>3.3680227057710503</v>
      </c>
      <c r="V1795" s="12">
        <f t="shared" si="117"/>
        <v>1.6840113528855252</v>
      </c>
      <c r="W1795" s="12">
        <f t="shared" si="113"/>
        <v>1.187640449438202</v>
      </c>
      <c r="X1795" s="12">
        <f t="shared" si="114"/>
        <v>0.35262245928544367</v>
      </c>
      <c r="AA1795" s="12"/>
      <c r="AC1795" s="12" t="s">
        <v>179</v>
      </c>
      <c r="AD1795" s="12" t="s">
        <v>212</v>
      </c>
      <c r="AE1795" s="12" t="s">
        <v>415</v>
      </c>
      <c r="AF1795" s="12" t="s">
        <v>416</v>
      </c>
      <c r="AG1795" s="12" t="s">
        <v>417</v>
      </c>
      <c r="AH1795" s="12" t="s">
        <v>366</v>
      </c>
      <c r="AI1795" s="12" t="s">
        <v>418</v>
      </c>
      <c r="AJ1795" s="12" t="s">
        <v>419</v>
      </c>
      <c r="AK1795" s="12" t="s">
        <v>368</v>
      </c>
      <c r="AL1795" s="12" t="s">
        <v>420</v>
      </c>
      <c r="AM1795" s="12" t="s">
        <v>347</v>
      </c>
      <c r="AN1795" s="12" t="s">
        <v>421</v>
      </c>
    </row>
    <row r="1796" spans="1:40" ht="15" customHeight="1" x14ac:dyDescent="0.25">
      <c r="A1796" s="12">
        <v>131080015</v>
      </c>
      <c r="B1796" s="22" t="s">
        <v>589</v>
      </c>
      <c r="C1796" s="12" t="s">
        <v>590</v>
      </c>
      <c r="D1796" s="12" t="s">
        <v>187</v>
      </c>
      <c r="E1796" s="12" t="s">
        <v>210</v>
      </c>
      <c r="F1796" s="10" t="s">
        <v>212</v>
      </c>
      <c r="G1796" s="10" t="s">
        <v>212</v>
      </c>
      <c r="K1796" s="12" t="s">
        <v>176</v>
      </c>
      <c r="L1796" s="12">
        <v>45.607894000000002</v>
      </c>
      <c r="M1796" s="12">
        <v>2.2442730000000002</v>
      </c>
      <c r="N1796" s="11">
        <v>41186</v>
      </c>
      <c r="O1796" s="6" t="s">
        <v>20</v>
      </c>
      <c r="P1796" s="29">
        <v>4.5316934720908231</v>
      </c>
      <c r="Q1796" s="54" t="s">
        <v>161</v>
      </c>
      <c r="R1796" s="12" t="s">
        <v>11</v>
      </c>
      <c r="S1796" s="16" t="s">
        <v>601</v>
      </c>
      <c r="T1796" s="53" t="s">
        <v>609</v>
      </c>
      <c r="U1796" s="12">
        <f t="shared" si="116"/>
        <v>4.5316934720908231</v>
      </c>
      <c r="V1796" s="12">
        <f t="shared" si="117"/>
        <v>2.2658467360454115</v>
      </c>
      <c r="W1796" s="12">
        <f t="shared" si="113"/>
        <v>0.88267223382045934</v>
      </c>
      <c r="X1796" s="12">
        <f t="shared" si="114"/>
        <v>0.19477756808939989</v>
      </c>
      <c r="AA1796" s="12"/>
      <c r="AC1796" s="12" t="s">
        <v>179</v>
      </c>
      <c r="AD1796" s="12" t="s">
        <v>212</v>
      </c>
      <c r="AE1796" s="12" t="s">
        <v>415</v>
      </c>
      <c r="AF1796" s="12" t="s">
        <v>416</v>
      </c>
      <c r="AG1796" s="12" t="s">
        <v>417</v>
      </c>
      <c r="AH1796" s="12" t="s">
        <v>366</v>
      </c>
      <c r="AI1796" s="12" t="s">
        <v>418</v>
      </c>
      <c r="AJ1796" s="12" t="s">
        <v>419</v>
      </c>
      <c r="AK1796" s="12" t="s">
        <v>368</v>
      </c>
      <c r="AL1796" s="12" t="s">
        <v>420</v>
      </c>
      <c r="AM1796" s="12" t="s">
        <v>347</v>
      </c>
      <c r="AN1796" s="12" t="s">
        <v>421</v>
      </c>
    </row>
    <row r="1797" spans="1:40" ht="15" customHeight="1" x14ac:dyDescent="0.25">
      <c r="A1797" s="12">
        <v>131080015</v>
      </c>
      <c r="B1797" s="22" t="s">
        <v>589</v>
      </c>
      <c r="C1797" s="12" t="s">
        <v>590</v>
      </c>
      <c r="D1797" s="12" t="s">
        <v>187</v>
      </c>
      <c r="E1797" s="12" t="s">
        <v>210</v>
      </c>
      <c r="F1797" s="10" t="s">
        <v>212</v>
      </c>
      <c r="G1797" s="10" t="s">
        <v>212</v>
      </c>
      <c r="K1797" s="12" t="s">
        <v>176</v>
      </c>
      <c r="L1797" s="12">
        <v>45.607894000000002</v>
      </c>
      <c r="M1797" s="12">
        <v>2.2442730000000002</v>
      </c>
      <c r="N1797" s="11">
        <v>41186</v>
      </c>
      <c r="O1797" s="6" t="s">
        <v>159</v>
      </c>
      <c r="P1797" s="29">
        <v>9.460737937559129</v>
      </c>
      <c r="Q1797" s="12">
        <v>1.2630085146641437</v>
      </c>
      <c r="R1797" s="12" t="s">
        <v>11</v>
      </c>
      <c r="S1797" s="48" t="s">
        <v>161</v>
      </c>
      <c r="T1797" s="53" t="s">
        <v>609</v>
      </c>
      <c r="U1797" s="12">
        <f t="shared" si="116"/>
        <v>9.460737937559129</v>
      </c>
      <c r="V1797" s="12">
        <f t="shared" si="117"/>
        <v>1.2630085146641437</v>
      </c>
      <c r="W1797" s="12">
        <f t="shared" si="113"/>
        <v>5.9307887612394623</v>
      </c>
      <c r="X1797" s="12">
        <f t="shared" si="114"/>
        <v>0.62688437206301129</v>
      </c>
      <c r="AA1797" s="12"/>
      <c r="AC1797" s="12" t="s">
        <v>179</v>
      </c>
      <c r="AD1797" s="12" t="s">
        <v>212</v>
      </c>
      <c r="AE1797" s="12" t="s">
        <v>415</v>
      </c>
      <c r="AF1797" s="12" t="s">
        <v>416</v>
      </c>
      <c r="AG1797" s="12" t="s">
        <v>417</v>
      </c>
      <c r="AH1797" s="12" t="s">
        <v>366</v>
      </c>
      <c r="AI1797" s="12" t="s">
        <v>418</v>
      </c>
      <c r="AJ1797" s="12" t="s">
        <v>419</v>
      </c>
      <c r="AK1797" s="12" t="s">
        <v>368</v>
      </c>
      <c r="AL1797" s="12" t="s">
        <v>420</v>
      </c>
      <c r="AM1797" s="12" t="s">
        <v>347</v>
      </c>
      <c r="AN1797" s="12" t="s">
        <v>421</v>
      </c>
    </row>
    <row r="1798" spans="1:40" ht="15" customHeight="1" x14ac:dyDescent="0.25">
      <c r="A1798" s="12">
        <v>131080015</v>
      </c>
      <c r="B1798" s="22" t="s">
        <v>589</v>
      </c>
      <c r="C1798" s="12" t="s">
        <v>590</v>
      </c>
      <c r="D1798" s="12" t="s">
        <v>187</v>
      </c>
      <c r="E1798" s="12" t="s">
        <v>210</v>
      </c>
      <c r="F1798" s="10" t="s">
        <v>212</v>
      </c>
      <c r="G1798" s="10" t="s">
        <v>212</v>
      </c>
      <c r="K1798" s="12" t="s">
        <v>176</v>
      </c>
      <c r="L1798" s="12">
        <v>45.607894000000002</v>
      </c>
      <c r="M1798" s="12">
        <v>2.2442730000000002</v>
      </c>
      <c r="N1798" s="11">
        <v>41186</v>
      </c>
      <c r="O1798" s="6" t="s">
        <v>15</v>
      </c>
      <c r="P1798" s="29">
        <v>11.069063386944181</v>
      </c>
      <c r="Q1798" s="12">
        <v>1.4234815515610217</v>
      </c>
      <c r="R1798" s="12" t="s">
        <v>11</v>
      </c>
      <c r="S1798" s="48" t="s">
        <v>161</v>
      </c>
      <c r="T1798" s="53" t="s">
        <v>609</v>
      </c>
      <c r="U1798" s="12">
        <f t="shared" si="116"/>
        <v>11.069063386944181</v>
      </c>
      <c r="V1798" s="12">
        <f t="shared" si="117"/>
        <v>1.4234815515610217</v>
      </c>
      <c r="W1798" s="12">
        <f t="shared" ref="W1798:W1857" si="118">U1798/V1798^2</f>
        <v>5.4626979592332034</v>
      </c>
      <c r="X1798" s="12">
        <f t="shared" ref="X1798:X1857" si="119">1/V1798^2</f>
        <v>0.49351040537687996</v>
      </c>
      <c r="AA1798" s="12"/>
      <c r="AC1798" s="12" t="s">
        <v>179</v>
      </c>
      <c r="AD1798" s="12" t="s">
        <v>212</v>
      </c>
      <c r="AE1798" s="12" t="s">
        <v>415</v>
      </c>
      <c r="AF1798" s="12" t="s">
        <v>416</v>
      </c>
      <c r="AG1798" s="12" t="s">
        <v>417</v>
      </c>
      <c r="AH1798" s="12" t="s">
        <v>366</v>
      </c>
      <c r="AI1798" s="12" t="s">
        <v>418</v>
      </c>
      <c r="AJ1798" s="12" t="s">
        <v>419</v>
      </c>
      <c r="AK1798" s="12" t="s">
        <v>368</v>
      </c>
      <c r="AL1798" s="12" t="s">
        <v>420</v>
      </c>
      <c r="AM1798" s="12" t="s">
        <v>347</v>
      </c>
      <c r="AN1798" s="12" t="s">
        <v>421</v>
      </c>
    </row>
    <row r="1799" spans="1:40" ht="15" customHeight="1" x14ac:dyDescent="0.25">
      <c r="A1799" s="12">
        <v>131080015</v>
      </c>
      <c r="B1799" s="22" t="s">
        <v>589</v>
      </c>
      <c r="C1799" s="12" t="s">
        <v>590</v>
      </c>
      <c r="D1799" s="12" t="s">
        <v>187</v>
      </c>
      <c r="E1799" s="12" t="s">
        <v>210</v>
      </c>
      <c r="F1799" s="10" t="s">
        <v>212</v>
      </c>
      <c r="G1799" s="10" t="s">
        <v>212</v>
      </c>
      <c r="K1799" s="12" t="s">
        <v>176</v>
      </c>
      <c r="L1799" s="12">
        <v>45.607894000000002</v>
      </c>
      <c r="M1799" s="12">
        <v>2.2442730000000002</v>
      </c>
      <c r="N1799" s="11">
        <v>41186</v>
      </c>
      <c r="O1799" s="6" t="s">
        <v>16</v>
      </c>
      <c r="P1799" s="29">
        <v>20.306527909176918</v>
      </c>
      <c r="Q1799" s="54" t="s">
        <v>161</v>
      </c>
      <c r="R1799" s="12" t="s">
        <v>11</v>
      </c>
      <c r="S1799" s="16" t="s">
        <v>601</v>
      </c>
      <c r="T1799" s="53" t="s">
        <v>609</v>
      </c>
      <c r="U1799" s="12">
        <f t="shared" si="116"/>
        <v>20.306527909176918</v>
      </c>
      <c r="V1799" s="12">
        <f t="shared" si="117"/>
        <v>10.153263954588459</v>
      </c>
      <c r="W1799" s="12">
        <f t="shared" si="118"/>
        <v>0.1969809914275065</v>
      </c>
      <c r="X1799" s="12">
        <f t="shared" si="119"/>
        <v>9.7003777459408469E-3</v>
      </c>
      <c r="AA1799" s="12"/>
      <c r="AC1799" s="12" t="s">
        <v>179</v>
      </c>
      <c r="AD1799" s="12" t="s">
        <v>212</v>
      </c>
      <c r="AE1799" s="12" t="s">
        <v>415</v>
      </c>
      <c r="AF1799" s="12" t="s">
        <v>416</v>
      </c>
      <c r="AG1799" s="12" t="s">
        <v>417</v>
      </c>
      <c r="AH1799" s="12" t="s">
        <v>366</v>
      </c>
      <c r="AI1799" s="12" t="s">
        <v>418</v>
      </c>
      <c r="AJ1799" s="12" t="s">
        <v>419</v>
      </c>
      <c r="AK1799" s="12" t="s">
        <v>368</v>
      </c>
      <c r="AL1799" s="12" t="s">
        <v>420</v>
      </c>
      <c r="AM1799" s="12" t="s">
        <v>347</v>
      </c>
      <c r="AN1799" s="12" t="s">
        <v>421</v>
      </c>
    </row>
    <row r="1800" spans="1:40" ht="15" customHeight="1" x14ac:dyDescent="0.25">
      <c r="A1800" s="12">
        <v>131080015</v>
      </c>
      <c r="B1800" s="22" t="s">
        <v>589</v>
      </c>
      <c r="C1800" s="12" t="s">
        <v>590</v>
      </c>
      <c r="D1800" s="12" t="s">
        <v>187</v>
      </c>
      <c r="E1800" s="12" t="s">
        <v>210</v>
      </c>
      <c r="F1800" s="10" t="s">
        <v>212</v>
      </c>
      <c r="G1800" s="10" t="s">
        <v>212</v>
      </c>
      <c r="K1800" s="12" t="s">
        <v>176</v>
      </c>
      <c r="L1800" s="12">
        <v>45.607894000000002</v>
      </c>
      <c r="M1800" s="12">
        <v>2.2442730000000002</v>
      </c>
      <c r="N1800" s="11">
        <v>41186</v>
      </c>
      <c r="O1800" s="6" t="s">
        <v>65</v>
      </c>
      <c r="P1800" s="29">
        <v>38.126773888363289</v>
      </c>
      <c r="Q1800" s="54" t="s">
        <v>161</v>
      </c>
      <c r="R1800" s="12" t="s">
        <v>11</v>
      </c>
      <c r="S1800" s="16" t="s">
        <v>601</v>
      </c>
      <c r="T1800" s="53" t="s">
        <v>609</v>
      </c>
      <c r="U1800" s="12">
        <f t="shared" si="116"/>
        <v>38.126773888363289</v>
      </c>
      <c r="V1800" s="12">
        <f t="shared" si="117"/>
        <v>19.063386944181644</v>
      </c>
      <c r="W1800" s="12">
        <f t="shared" si="118"/>
        <v>0.10491315136476428</v>
      </c>
      <c r="X1800" s="12">
        <f t="shared" si="119"/>
        <v>2.7516923323214855E-3</v>
      </c>
      <c r="AC1800" s="12" t="s">
        <v>179</v>
      </c>
      <c r="AD1800" s="12" t="s">
        <v>212</v>
      </c>
      <c r="AE1800" s="12" t="s">
        <v>415</v>
      </c>
      <c r="AF1800" s="12" t="s">
        <v>416</v>
      </c>
      <c r="AG1800" s="12" t="s">
        <v>417</v>
      </c>
      <c r="AH1800" s="12" t="s">
        <v>366</v>
      </c>
      <c r="AI1800" s="12" t="s">
        <v>418</v>
      </c>
      <c r="AJ1800" s="12" t="s">
        <v>419</v>
      </c>
      <c r="AK1800" s="12" t="s">
        <v>368</v>
      </c>
      <c r="AL1800" s="12" t="s">
        <v>420</v>
      </c>
      <c r="AM1800" s="12" t="s">
        <v>347</v>
      </c>
      <c r="AN1800" s="12" t="s">
        <v>421</v>
      </c>
    </row>
    <row r="1801" spans="1:40" ht="15" customHeight="1" x14ac:dyDescent="0.25">
      <c r="A1801" s="12">
        <v>131080015</v>
      </c>
      <c r="B1801" s="22" t="s">
        <v>589</v>
      </c>
      <c r="C1801" s="12" t="s">
        <v>590</v>
      </c>
      <c r="D1801" s="12" t="s">
        <v>187</v>
      </c>
      <c r="E1801" s="12" t="s">
        <v>210</v>
      </c>
      <c r="F1801" s="10" t="s">
        <v>212</v>
      </c>
      <c r="G1801" s="10" t="s">
        <v>212</v>
      </c>
      <c r="K1801" s="12" t="s">
        <v>176</v>
      </c>
      <c r="L1801" s="12">
        <v>45.607894000000002</v>
      </c>
      <c r="M1801" s="12">
        <v>2.2442730000000002</v>
      </c>
      <c r="N1801" s="11">
        <v>41186</v>
      </c>
      <c r="O1801" s="6" t="s">
        <v>14</v>
      </c>
      <c r="P1801" s="29">
        <v>45.884578997161775</v>
      </c>
      <c r="Q1801" s="54" t="s">
        <v>161</v>
      </c>
      <c r="R1801" s="12" t="s">
        <v>11</v>
      </c>
      <c r="S1801" s="16" t="s">
        <v>601</v>
      </c>
      <c r="T1801" s="53" t="s">
        <v>609</v>
      </c>
      <c r="U1801" s="12">
        <f t="shared" si="116"/>
        <v>45.884578997161775</v>
      </c>
      <c r="V1801" s="12">
        <f t="shared" si="117"/>
        <v>22.942289498580887</v>
      </c>
      <c r="W1801" s="12">
        <f t="shared" si="118"/>
        <v>8.7175257731958777E-2</v>
      </c>
      <c r="X1801" s="12">
        <f t="shared" si="119"/>
        <v>1.8998813901583596E-3</v>
      </c>
      <c r="AA1801" s="12"/>
      <c r="AC1801" s="12" t="s">
        <v>179</v>
      </c>
      <c r="AD1801" s="12" t="s">
        <v>212</v>
      </c>
      <c r="AE1801" s="12" t="s">
        <v>415</v>
      </c>
      <c r="AF1801" s="12" t="s">
        <v>416</v>
      </c>
      <c r="AG1801" s="12" t="s">
        <v>417</v>
      </c>
      <c r="AH1801" s="12" t="s">
        <v>366</v>
      </c>
      <c r="AI1801" s="12" t="s">
        <v>418</v>
      </c>
      <c r="AJ1801" s="12" t="s">
        <v>419</v>
      </c>
      <c r="AK1801" s="12" t="s">
        <v>368</v>
      </c>
      <c r="AL1801" s="12" t="s">
        <v>420</v>
      </c>
      <c r="AM1801" s="12" t="s">
        <v>347</v>
      </c>
      <c r="AN1801" s="12" t="s">
        <v>421</v>
      </c>
    </row>
    <row r="1802" spans="1:40" ht="15" customHeight="1" x14ac:dyDescent="0.25">
      <c r="A1802" s="12">
        <v>131080015</v>
      </c>
      <c r="B1802" s="22" t="s">
        <v>589</v>
      </c>
      <c r="C1802" s="12" t="s">
        <v>590</v>
      </c>
      <c r="D1802" s="12" t="s">
        <v>187</v>
      </c>
      <c r="E1802" s="12" t="s">
        <v>210</v>
      </c>
      <c r="F1802" s="10" t="s">
        <v>212</v>
      </c>
      <c r="G1802" s="10" t="s">
        <v>212</v>
      </c>
      <c r="K1802" s="12" t="s">
        <v>176</v>
      </c>
      <c r="L1802" s="12">
        <v>45.607894000000002</v>
      </c>
      <c r="M1802" s="12">
        <v>2.2442730000000002</v>
      </c>
      <c r="N1802" s="11">
        <v>41186</v>
      </c>
      <c r="O1802" s="6" t="s">
        <v>54</v>
      </c>
      <c r="P1802" s="29">
        <v>48.722800378429518</v>
      </c>
      <c r="Q1802" s="54" t="s">
        <v>161</v>
      </c>
      <c r="R1802" s="12" t="s">
        <v>11</v>
      </c>
      <c r="S1802" s="16" t="s">
        <v>601</v>
      </c>
      <c r="T1802" s="53" t="s">
        <v>609</v>
      </c>
      <c r="U1802" s="12">
        <f t="shared" si="116"/>
        <v>48.722800378429518</v>
      </c>
      <c r="V1802" s="12">
        <f t="shared" si="117"/>
        <v>24.361400189214759</v>
      </c>
      <c r="W1802" s="12">
        <f t="shared" si="118"/>
        <v>8.2097087378640785E-2</v>
      </c>
      <c r="X1802" s="12">
        <f t="shared" si="119"/>
        <v>1.6849829390140447E-3</v>
      </c>
      <c r="AA1802" s="12"/>
      <c r="AC1802" s="12" t="s">
        <v>179</v>
      </c>
      <c r="AD1802" s="12" t="s">
        <v>212</v>
      </c>
      <c r="AE1802" s="12" t="s">
        <v>415</v>
      </c>
      <c r="AF1802" s="12" t="s">
        <v>416</v>
      </c>
      <c r="AG1802" s="12" t="s">
        <v>417</v>
      </c>
      <c r="AH1802" s="12" t="s">
        <v>366</v>
      </c>
      <c r="AI1802" s="12" t="s">
        <v>418</v>
      </c>
      <c r="AJ1802" s="12" t="s">
        <v>419</v>
      </c>
      <c r="AK1802" s="12" t="s">
        <v>368</v>
      </c>
      <c r="AL1802" s="12" t="s">
        <v>420</v>
      </c>
      <c r="AM1802" s="12" t="s">
        <v>347</v>
      </c>
      <c r="AN1802" s="12" t="s">
        <v>421</v>
      </c>
    </row>
    <row r="1803" spans="1:40" ht="15" customHeight="1" x14ac:dyDescent="0.25">
      <c r="A1803" s="12">
        <v>131080015</v>
      </c>
      <c r="B1803" s="22" t="s">
        <v>589</v>
      </c>
      <c r="C1803" s="12" t="s">
        <v>590</v>
      </c>
      <c r="D1803" s="12" t="s">
        <v>187</v>
      </c>
      <c r="E1803" s="12" t="s">
        <v>210</v>
      </c>
      <c r="F1803" s="10" t="s">
        <v>212</v>
      </c>
      <c r="G1803" s="10" t="s">
        <v>212</v>
      </c>
      <c r="K1803" s="12" t="s">
        <v>176</v>
      </c>
      <c r="L1803" s="12">
        <v>45.607894000000002</v>
      </c>
      <c r="M1803" s="12">
        <v>2.2442730000000002</v>
      </c>
      <c r="N1803" s="11">
        <v>41186</v>
      </c>
      <c r="O1803" s="6" t="s">
        <v>10</v>
      </c>
      <c r="P1803" s="29">
        <v>536.42384105960264</v>
      </c>
      <c r="Q1803" s="12">
        <v>66.73112582781458</v>
      </c>
      <c r="R1803" s="12" t="s">
        <v>11</v>
      </c>
      <c r="S1803" s="48" t="s">
        <v>161</v>
      </c>
      <c r="T1803" s="53" t="s">
        <v>609</v>
      </c>
      <c r="U1803" s="12">
        <f t="shared" si="116"/>
        <v>536.42384105960264</v>
      </c>
      <c r="V1803" s="12">
        <f t="shared" si="117"/>
        <v>66.73112582781458</v>
      </c>
      <c r="W1803" s="12">
        <f t="shared" si="118"/>
        <v>0.12046230464843448</v>
      </c>
      <c r="X1803" s="12">
        <f t="shared" si="119"/>
        <v>2.2456553088782231E-4</v>
      </c>
      <c r="AC1803" s="12" t="s">
        <v>179</v>
      </c>
      <c r="AD1803" s="12" t="s">
        <v>212</v>
      </c>
      <c r="AE1803" s="12" t="s">
        <v>415</v>
      </c>
      <c r="AF1803" s="12" t="s">
        <v>416</v>
      </c>
      <c r="AG1803" s="12" t="s">
        <v>417</v>
      </c>
      <c r="AH1803" s="12" t="s">
        <v>366</v>
      </c>
      <c r="AI1803" s="12" t="s">
        <v>418</v>
      </c>
      <c r="AJ1803" s="12" t="s">
        <v>419</v>
      </c>
      <c r="AK1803" s="12" t="s">
        <v>368</v>
      </c>
      <c r="AL1803" s="12" t="s">
        <v>420</v>
      </c>
      <c r="AM1803" s="12" t="s">
        <v>347</v>
      </c>
      <c r="AN1803" s="12" t="s">
        <v>421</v>
      </c>
    </row>
    <row r="1804" spans="1:40" ht="15" customHeight="1" x14ac:dyDescent="0.25">
      <c r="A1804" s="12">
        <v>131080020</v>
      </c>
      <c r="B1804" s="22" t="s">
        <v>589</v>
      </c>
      <c r="C1804" s="12" t="s">
        <v>178</v>
      </c>
      <c r="D1804" s="12" t="s">
        <v>187</v>
      </c>
      <c r="E1804" s="12" t="s">
        <v>210</v>
      </c>
      <c r="F1804" s="10" t="s">
        <v>215</v>
      </c>
      <c r="G1804" s="10" t="s">
        <v>215</v>
      </c>
      <c r="H1804" s="10" t="s">
        <v>8</v>
      </c>
      <c r="K1804" s="12" t="s">
        <v>172</v>
      </c>
      <c r="L1804" s="12">
        <v>45.136812999999997</v>
      </c>
      <c r="M1804" s="12">
        <v>2.1457989999999998</v>
      </c>
      <c r="N1804" s="11">
        <v>41236</v>
      </c>
      <c r="O1804" s="6" t="s">
        <v>16</v>
      </c>
      <c r="P1804" s="29">
        <v>0.15691868758915836</v>
      </c>
      <c r="Q1804" s="12">
        <v>8.9443651925820267E-2</v>
      </c>
      <c r="R1804" s="12" t="s">
        <v>11</v>
      </c>
      <c r="S1804" s="48" t="s">
        <v>161</v>
      </c>
      <c r="T1804" s="53" t="s">
        <v>609</v>
      </c>
      <c r="U1804" s="12">
        <f t="shared" si="116"/>
        <v>0.15691868758915836</v>
      </c>
      <c r="V1804" s="12">
        <f t="shared" si="117"/>
        <v>8.9443651925820267E-2</v>
      </c>
      <c r="W1804" s="12">
        <f t="shared" si="118"/>
        <v>19.614426816642883</v>
      </c>
      <c r="X1804" s="12">
        <f t="shared" si="119"/>
        <v>124.99739271333326</v>
      </c>
      <c r="AA1804" s="12"/>
      <c r="AC1804" s="12" t="s">
        <v>184</v>
      </c>
      <c r="AD1804" s="12" t="s">
        <v>215</v>
      </c>
      <c r="AE1804" s="12" t="s">
        <v>409</v>
      </c>
      <c r="AF1804" s="12" t="s">
        <v>410</v>
      </c>
      <c r="AG1804" s="12" t="s">
        <v>373</v>
      </c>
      <c r="AH1804" s="12" t="s">
        <v>374</v>
      </c>
      <c r="AI1804" s="12" t="s">
        <v>375</v>
      </c>
      <c r="AJ1804" s="12" t="s">
        <v>376</v>
      </c>
      <c r="AK1804" s="12" t="s">
        <v>368</v>
      </c>
      <c r="AL1804" s="12">
        <v>17</v>
      </c>
      <c r="AM1804" s="12" t="s">
        <v>377</v>
      </c>
      <c r="AN1804" s="12" t="s">
        <v>378</v>
      </c>
    </row>
    <row r="1805" spans="1:40" ht="15" customHeight="1" x14ac:dyDescent="0.25">
      <c r="A1805" s="12">
        <v>131080020</v>
      </c>
      <c r="B1805" s="22" t="s">
        <v>589</v>
      </c>
      <c r="C1805" s="12" t="s">
        <v>178</v>
      </c>
      <c r="D1805" s="12" t="s">
        <v>187</v>
      </c>
      <c r="E1805" s="12" t="s">
        <v>210</v>
      </c>
      <c r="F1805" s="10" t="s">
        <v>215</v>
      </c>
      <c r="G1805" s="10" t="s">
        <v>215</v>
      </c>
      <c r="H1805" s="10" t="s">
        <v>8</v>
      </c>
      <c r="K1805" s="12" t="s">
        <v>172</v>
      </c>
      <c r="L1805" s="12">
        <v>45.136812999999997</v>
      </c>
      <c r="M1805" s="12">
        <v>2.1457989999999998</v>
      </c>
      <c r="N1805" s="11">
        <v>41236</v>
      </c>
      <c r="O1805" s="6" t="s">
        <v>68</v>
      </c>
      <c r="P1805" s="29">
        <v>0.23466476462196861</v>
      </c>
      <c r="Q1805" s="54" t="s">
        <v>161</v>
      </c>
      <c r="R1805" s="12" t="s">
        <v>11</v>
      </c>
      <c r="S1805" s="16" t="s">
        <v>601</v>
      </c>
      <c r="T1805" s="53" t="s">
        <v>609</v>
      </c>
      <c r="U1805" s="12">
        <f t="shared" si="116"/>
        <v>0.23466476462196861</v>
      </c>
      <c r="V1805" s="12">
        <f t="shared" si="117"/>
        <v>0.11733238231098431</v>
      </c>
      <c r="W1805" s="12">
        <f t="shared" si="118"/>
        <v>17.045592705167174</v>
      </c>
      <c r="X1805" s="12">
        <f t="shared" si="119"/>
        <v>72.638057667612088</v>
      </c>
      <c r="AA1805" s="12"/>
      <c r="AC1805" s="12" t="s">
        <v>179</v>
      </c>
      <c r="AD1805" s="12" t="s">
        <v>215</v>
      </c>
      <c r="AE1805" s="12" t="s">
        <v>409</v>
      </c>
      <c r="AF1805" s="12" t="s">
        <v>410</v>
      </c>
      <c r="AG1805" s="12" t="s">
        <v>373</v>
      </c>
      <c r="AH1805" s="12" t="s">
        <v>374</v>
      </c>
      <c r="AI1805" s="12" t="s">
        <v>375</v>
      </c>
      <c r="AJ1805" s="12" t="s">
        <v>376</v>
      </c>
      <c r="AK1805" s="12" t="s">
        <v>368</v>
      </c>
      <c r="AL1805" s="12">
        <v>17</v>
      </c>
      <c r="AM1805" s="12" t="s">
        <v>377</v>
      </c>
      <c r="AN1805" s="12" t="s">
        <v>378</v>
      </c>
    </row>
    <row r="1806" spans="1:40" ht="15" customHeight="1" x14ac:dyDescent="0.25">
      <c r="A1806" s="12">
        <v>131080020</v>
      </c>
      <c r="B1806" s="22" t="s">
        <v>589</v>
      </c>
      <c r="C1806" s="12" t="s">
        <v>178</v>
      </c>
      <c r="D1806" s="12" t="s">
        <v>187</v>
      </c>
      <c r="E1806" s="12" t="s">
        <v>210</v>
      </c>
      <c r="F1806" s="10" t="s">
        <v>215</v>
      </c>
      <c r="G1806" s="10" t="s">
        <v>215</v>
      </c>
      <c r="H1806" s="10" t="s">
        <v>8</v>
      </c>
      <c r="K1806" s="12" t="s">
        <v>172</v>
      </c>
      <c r="L1806" s="12">
        <v>45.136812999999997</v>
      </c>
      <c r="M1806" s="12">
        <v>2.1457989999999998</v>
      </c>
      <c r="N1806" s="11">
        <v>41236</v>
      </c>
      <c r="O1806" s="6" t="s">
        <v>61</v>
      </c>
      <c r="P1806" s="29">
        <v>0.25820256776034239</v>
      </c>
      <c r="Q1806" s="54" t="s">
        <v>161</v>
      </c>
      <c r="R1806" s="12" t="s">
        <v>11</v>
      </c>
      <c r="S1806" s="16" t="s">
        <v>601</v>
      </c>
      <c r="T1806" s="53" t="s">
        <v>609</v>
      </c>
      <c r="U1806" s="12">
        <f t="shared" si="116"/>
        <v>0.25820256776034239</v>
      </c>
      <c r="V1806" s="12">
        <f t="shared" si="117"/>
        <v>0.1291012838801712</v>
      </c>
      <c r="W1806" s="12">
        <f t="shared" si="118"/>
        <v>15.491712707182318</v>
      </c>
      <c r="X1806" s="12">
        <f t="shared" si="119"/>
        <v>59.998290650468526</v>
      </c>
      <c r="AA1806" s="12"/>
      <c r="AC1806" s="12" t="s">
        <v>179</v>
      </c>
      <c r="AD1806" s="12" t="s">
        <v>215</v>
      </c>
      <c r="AE1806" s="12" t="s">
        <v>409</v>
      </c>
      <c r="AF1806" s="12" t="s">
        <v>410</v>
      </c>
      <c r="AG1806" s="12" t="s">
        <v>373</v>
      </c>
      <c r="AH1806" s="12" t="s">
        <v>374</v>
      </c>
      <c r="AI1806" s="12" t="s">
        <v>375</v>
      </c>
      <c r="AJ1806" s="12" t="s">
        <v>376</v>
      </c>
      <c r="AK1806" s="12" t="s">
        <v>368</v>
      </c>
      <c r="AL1806" s="12">
        <v>17</v>
      </c>
      <c r="AM1806" s="12" t="s">
        <v>377</v>
      </c>
      <c r="AN1806" s="12" t="s">
        <v>378</v>
      </c>
    </row>
    <row r="1807" spans="1:40" ht="15" customHeight="1" x14ac:dyDescent="0.25">
      <c r="A1807" s="12">
        <v>131080020</v>
      </c>
      <c r="B1807" s="22" t="s">
        <v>589</v>
      </c>
      <c r="C1807" s="12" t="s">
        <v>178</v>
      </c>
      <c r="D1807" s="12" t="s">
        <v>187</v>
      </c>
      <c r="E1807" s="12" t="s">
        <v>210</v>
      </c>
      <c r="F1807" s="10" t="s">
        <v>215</v>
      </c>
      <c r="G1807" s="10" t="s">
        <v>215</v>
      </c>
      <c r="H1807" s="10" t="s">
        <v>8</v>
      </c>
      <c r="K1807" s="12" t="s">
        <v>172</v>
      </c>
      <c r="L1807" s="12">
        <v>45.136812999999997</v>
      </c>
      <c r="M1807" s="12">
        <v>2.1457989999999998</v>
      </c>
      <c r="N1807" s="11">
        <v>41236</v>
      </c>
      <c r="O1807" s="6" t="s">
        <v>57</v>
      </c>
      <c r="P1807" s="29">
        <v>0.26390870185449361</v>
      </c>
      <c r="Q1807" s="54" t="s">
        <v>161</v>
      </c>
      <c r="R1807" s="12" t="s">
        <v>11</v>
      </c>
      <c r="S1807" s="16" t="s">
        <v>601</v>
      </c>
      <c r="T1807" s="53" t="s">
        <v>609</v>
      </c>
      <c r="U1807" s="12">
        <f t="shared" si="116"/>
        <v>0.26390870185449361</v>
      </c>
      <c r="V1807" s="12">
        <f t="shared" si="117"/>
        <v>0.13195435092724681</v>
      </c>
      <c r="W1807" s="12">
        <f t="shared" si="118"/>
        <v>15.156756756756756</v>
      </c>
      <c r="X1807" s="12">
        <f t="shared" si="119"/>
        <v>57.43181884587289</v>
      </c>
      <c r="AA1807" s="12"/>
      <c r="AC1807" s="12" t="s">
        <v>179</v>
      </c>
      <c r="AD1807" s="12" t="s">
        <v>215</v>
      </c>
      <c r="AE1807" s="12" t="s">
        <v>409</v>
      </c>
      <c r="AF1807" s="12" t="s">
        <v>410</v>
      </c>
      <c r="AG1807" s="12" t="s">
        <v>373</v>
      </c>
      <c r="AH1807" s="12" t="s">
        <v>374</v>
      </c>
      <c r="AI1807" s="12" t="s">
        <v>375</v>
      </c>
      <c r="AJ1807" s="12" t="s">
        <v>376</v>
      </c>
      <c r="AK1807" s="12" t="s">
        <v>368</v>
      </c>
      <c r="AL1807" s="12">
        <v>17</v>
      </c>
      <c r="AM1807" s="12" t="s">
        <v>377</v>
      </c>
      <c r="AN1807" s="12" t="s">
        <v>378</v>
      </c>
    </row>
    <row r="1808" spans="1:40" ht="15" customHeight="1" x14ac:dyDescent="0.25">
      <c r="A1808" s="12">
        <v>131080020</v>
      </c>
      <c r="B1808" s="22" t="s">
        <v>589</v>
      </c>
      <c r="C1808" s="12" t="s">
        <v>178</v>
      </c>
      <c r="D1808" s="12" t="s">
        <v>187</v>
      </c>
      <c r="E1808" s="12" t="s">
        <v>210</v>
      </c>
      <c r="F1808" s="10" t="s">
        <v>215</v>
      </c>
      <c r="G1808" s="10" t="s">
        <v>215</v>
      </c>
      <c r="H1808" s="10" t="s">
        <v>8</v>
      </c>
      <c r="K1808" s="12" t="s">
        <v>172</v>
      </c>
      <c r="L1808" s="12">
        <v>45.136812999999997</v>
      </c>
      <c r="M1808" s="12">
        <v>2.1457989999999998</v>
      </c>
      <c r="N1808" s="11">
        <v>41236</v>
      </c>
      <c r="O1808" s="6" t="s">
        <v>22</v>
      </c>
      <c r="P1808" s="29">
        <v>0.26676176890156922</v>
      </c>
      <c r="Q1808" s="54" t="s">
        <v>161</v>
      </c>
      <c r="R1808" s="12" t="s">
        <v>11</v>
      </c>
      <c r="S1808" s="16" t="s">
        <v>601</v>
      </c>
      <c r="T1808" s="53" t="s">
        <v>609</v>
      </c>
      <c r="U1808" s="12">
        <f t="shared" si="116"/>
        <v>0.26676176890156922</v>
      </c>
      <c r="V1808" s="12">
        <f t="shared" si="117"/>
        <v>0.13338088445078461</v>
      </c>
      <c r="W1808" s="12">
        <f t="shared" si="118"/>
        <v>14.994652406417112</v>
      </c>
      <c r="X1808" s="12">
        <f t="shared" si="119"/>
        <v>56.209900197317616</v>
      </c>
      <c r="AA1808" s="12"/>
      <c r="AC1808" s="12" t="s">
        <v>179</v>
      </c>
      <c r="AD1808" s="12" t="s">
        <v>215</v>
      </c>
      <c r="AE1808" s="12" t="s">
        <v>409</v>
      </c>
      <c r="AF1808" s="12" t="s">
        <v>410</v>
      </c>
      <c r="AG1808" s="12" t="s">
        <v>373</v>
      </c>
      <c r="AH1808" s="12" t="s">
        <v>374</v>
      </c>
      <c r="AI1808" s="12" t="s">
        <v>375</v>
      </c>
      <c r="AJ1808" s="12" t="s">
        <v>376</v>
      </c>
      <c r="AK1808" s="12" t="s">
        <v>368</v>
      </c>
      <c r="AL1808" s="12">
        <v>17</v>
      </c>
      <c r="AM1808" s="12" t="s">
        <v>377</v>
      </c>
      <c r="AN1808" s="12" t="s">
        <v>378</v>
      </c>
    </row>
    <row r="1809" spans="1:40" ht="15" customHeight="1" x14ac:dyDescent="0.25">
      <c r="A1809" s="12">
        <v>131080020</v>
      </c>
      <c r="B1809" s="22" t="s">
        <v>589</v>
      </c>
      <c r="C1809" s="12" t="s">
        <v>178</v>
      </c>
      <c r="D1809" s="12" t="s">
        <v>187</v>
      </c>
      <c r="E1809" s="12" t="s">
        <v>210</v>
      </c>
      <c r="F1809" s="10" t="s">
        <v>215</v>
      </c>
      <c r="G1809" s="10" t="s">
        <v>215</v>
      </c>
      <c r="H1809" s="10" t="s">
        <v>8</v>
      </c>
      <c r="K1809" s="12" t="s">
        <v>172</v>
      </c>
      <c r="L1809" s="12">
        <v>45.136812999999997</v>
      </c>
      <c r="M1809" s="12">
        <v>2.1457989999999998</v>
      </c>
      <c r="N1809" s="11">
        <v>41236</v>
      </c>
      <c r="O1809" s="6" t="s">
        <v>62</v>
      </c>
      <c r="P1809" s="29">
        <v>0.27746077032810273</v>
      </c>
      <c r="Q1809" s="54" t="s">
        <v>161</v>
      </c>
      <c r="R1809" s="12" t="s">
        <v>11</v>
      </c>
      <c r="S1809" s="16" t="s">
        <v>601</v>
      </c>
      <c r="T1809" s="53" t="s">
        <v>609</v>
      </c>
      <c r="U1809" s="12">
        <f t="shared" si="116"/>
        <v>0.27746077032810273</v>
      </c>
      <c r="V1809" s="12">
        <f t="shared" si="117"/>
        <v>0.13873038516405137</v>
      </c>
      <c r="W1809" s="12">
        <f t="shared" si="118"/>
        <v>14.416452442159381</v>
      </c>
      <c r="X1809" s="12">
        <f t="shared" si="119"/>
        <v>51.958525254260799</v>
      </c>
      <c r="AA1809" s="12"/>
      <c r="AC1809" s="12" t="s">
        <v>179</v>
      </c>
      <c r="AD1809" s="12" t="s">
        <v>215</v>
      </c>
      <c r="AE1809" s="12" t="s">
        <v>409</v>
      </c>
      <c r="AF1809" s="12" t="s">
        <v>410</v>
      </c>
      <c r="AG1809" s="12" t="s">
        <v>373</v>
      </c>
      <c r="AH1809" s="12" t="s">
        <v>374</v>
      </c>
      <c r="AI1809" s="12" t="s">
        <v>375</v>
      </c>
      <c r="AJ1809" s="12" t="s">
        <v>376</v>
      </c>
      <c r="AK1809" s="12" t="s">
        <v>368</v>
      </c>
      <c r="AL1809" s="12">
        <v>17</v>
      </c>
      <c r="AM1809" s="12" t="s">
        <v>377</v>
      </c>
      <c r="AN1809" s="12" t="s">
        <v>378</v>
      </c>
    </row>
    <row r="1810" spans="1:40" ht="15" customHeight="1" x14ac:dyDescent="0.25">
      <c r="A1810" s="12">
        <v>131080020</v>
      </c>
      <c r="B1810" s="22" t="s">
        <v>589</v>
      </c>
      <c r="C1810" s="12" t="s">
        <v>178</v>
      </c>
      <c r="D1810" s="12" t="s">
        <v>187</v>
      </c>
      <c r="E1810" s="12" t="s">
        <v>210</v>
      </c>
      <c r="F1810" s="10" t="s">
        <v>215</v>
      </c>
      <c r="G1810" s="10" t="s">
        <v>215</v>
      </c>
      <c r="H1810" s="10" t="s">
        <v>8</v>
      </c>
      <c r="K1810" s="12" t="s">
        <v>172</v>
      </c>
      <c r="L1810" s="12">
        <v>45.136812999999997</v>
      </c>
      <c r="M1810" s="12">
        <v>2.1457989999999998</v>
      </c>
      <c r="N1810" s="11">
        <v>41236</v>
      </c>
      <c r="O1810" s="6" t="s">
        <v>56</v>
      </c>
      <c r="P1810" s="29">
        <v>0.29457917261055633</v>
      </c>
      <c r="Q1810" s="54" t="s">
        <v>161</v>
      </c>
      <c r="R1810" s="12" t="s">
        <v>11</v>
      </c>
      <c r="S1810" s="16" t="s">
        <v>601</v>
      </c>
      <c r="T1810" s="53" t="s">
        <v>609</v>
      </c>
      <c r="U1810" s="12">
        <f t="shared" si="116"/>
        <v>0.29457917261055633</v>
      </c>
      <c r="V1810" s="12">
        <f t="shared" si="117"/>
        <v>0.14728958630527816</v>
      </c>
      <c r="W1810" s="12">
        <f t="shared" si="118"/>
        <v>13.578692493946733</v>
      </c>
      <c r="X1810" s="12">
        <f t="shared" si="119"/>
        <v>46.095222461291335</v>
      </c>
      <c r="AA1810" s="12"/>
      <c r="AC1810" s="12" t="s">
        <v>179</v>
      </c>
      <c r="AD1810" s="12" t="s">
        <v>215</v>
      </c>
      <c r="AE1810" s="12" t="s">
        <v>409</v>
      </c>
      <c r="AF1810" s="12" t="s">
        <v>410</v>
      </c>
      <c r="AG1810" s="12" t="s">
        <v>373</v>
      </c>
      <c r="AH1810" s="12" t="s">
        <v>374</v>
      </c>
      <c r="AI1810" s="12" t="s">
        <v>375</v>
      </c>
      <c r="AJ1810" s="12" t="s">
        <v>376</v>
      </c>
      <c r="AK1810" s="12" t="s">
        <v>368</v>
      </c>
      <c r="AL1810" s="12">
        <v>17</v>
      </c>
      <c r="AM1810" s="12" t="s">
        <v>377</v>
      </c>
      <c r="AN1810" s="12" t="s">
        <v>378</v>
      </c>
    </row>
    <row r="1811" spans="1:40" ht="15" customHeight="1" x14ac:dyDescent="0.25">
      <c r="A1811" s="12">
        <v>131080020</v>
      </c>
      <c r="B1811" s="22" t="s">
        <v>589</v>
      </c>
      <c r="C1811" s="12" t="s">
        <v>178</v>
      </c>
      <c r="D1811" s="12" t="s">
        <v>187</v>
      </c>
      <c r="E1811" s="12" t="s">
        <v>210</v>
      </c>
      <c r="F1811" s="10" t="s">
        <v>215</v>
      </c>
      <c r="G1811" s="10" t="s">
        <v>215</v>
      </c>
      <c r="H1811" s="10" t="s">
        <v>8</v>
      </c>
      <c r="K1811" s="12" t="s">
        <v>172</v>
      </c>
      <c r="L1811" s="12">
        <v>45.136812999999997</v>
      </c>
      <c r="M1811" s="12">
        <v>2.1457989999999998</v>
      </c>
      <c r="N1811" s="11">
        <v>41236</v>
      </c>
      <c r="O1811" s="6" t="s">
        <v>21</v>
      </c>
      <c r="P1811" s="29">
        <v>0.29885877318116977</v>
      </c>
      <c r="Q1811" s="54" t="s">
        <v>161</v>
      </c>
      <c r="R1811" s="12" t="s">
        <v>11</v>
      </c>
      <c r="S1811" s="16" t="s">
        <v>601</v>
      </c>
      <c r="T1811" s="53" t="s">
        <v>609</v>
      </c>
      <c r="U1811" s="12">
        <f t="shared" si="116"/>
        <v>0.29885877318116977</v>
      </c>
      <c r="V1811" s="12">
        <f t="shared" si="117"/>
        <v>0.14942938659058488</v>
      </c>
      <c r="W1811" s="12">
        <f t="shared" si="118"/>
        <v>13.384248210023866</v>
      </c>
      <c r="X1811" s="12">
        <f t="shared" si="119"/>
        <v>44.784525036881767</v>
      </c>
      <c r="AA1811" s="12"/>
      <c r="AC1811" s="12" t="s">
        <v>179</v>
      </c>
      <c r="AD1811" s="12" t="s">
        <v>215</v>
      </c>
      <c r="AE1811" s="12" t="s">
        <v>409</v>
      </c>
      <c r="AF1811" s="12" t="s">
        <v>410</v>
      </c>
      <c r="AG1811" s="12" t="s">
        <v>373</v>
      </c>
      <c r="AH1811" s="12" t="s">
        <v>374</v>
      </c>
      <c r="AI1811" s="12" t="s">
        <v>375</v>
      </c>
      <c r="AJ1811" s="12" t="s">
        <v>376</v>
      </c>
      <c r="AK1811" s="12" t="s">
        <v>368</v>
      </c>
      <c r="AL1811" s="12">
        <v>17</v>
      </c>
      <c r="AM1811" s="12" t="s">
        <v>377</v>
      </c>
      <c r="AN1811" s="12" t="s">
        <v>378</v>
      </c>
    </row>
    <row r="1812" spans="1:40" ht="15" customHeight="1" x14ac:dyDescent="0.25">
      <c r="A1812" s="12">
        <v>131080020</v>
      </c>
      <c r="B1812" s="22" t="s">
        <v>589</v>
      </c>
      <c r="C1812" s="12" t="s">
        <v>178</v>
      </c>
      <c r="D1812" s="12" t="s">
        <v>187</v>
      </c>
      <c r="E1812" s="12" t="s">
        <v>210</v>
      </c>
      <c r="F1812" s="10" t="s">
        <v>215</v>
      </c>
      <c r="G1812" s="10" t="s">
        <v>215</v>
      </c>
      <c r="H1812" s="10" t="s">
        <v>8</v>
      </c>
      <c r="K1812" s="12" t="s">
        <v>172</v>
      </c>
      <c r="L1812" s="12">
        <v>45.136812999999997</v>
      </c>
      <c r="M1812" s="12">
        <v>2.1457989999999998</v>
      </c>
      <c r="N1812" s="11">
        <v>41236</v>
      </c>
      <c r="O1812" s="6" t="s">
        <v>12</v>
      </c>
      <c r="P1812" s="29">
        <v>0.34065620542082736</v>
      </c>
      <c r="Q1812" s="19">
        <v>0.10117489300998574</v>
      </c>
      <c r="R1812" s="12" t="s">
        <v>11</v>
      </c>
      <c r="S1812" s="48" t="s">
        <v>161</v>
      </c>
      <c r="T1812" s="53" t="s">
        <v>609</v>
      </c>
      <c r="U1812" s="12">
        <f t="shared" si="116"/>
        <v>0.34065620542082736</v>
      </c>
      <c r="V1812" s="12">
        <f t="shared" si="117"/>
        <v>0.10117489300998574</v>
      </c>
      <c r="W1812" s="12">
        <f t="shared" si="118"/>
        <v>33.279040548835084</v>
      </c>
      <c r="X1812" s="12">
        <f t="shared" si="119"/>
        <v>97.690985865717735</v>
      </c>
      <c r="AA1812" s="12"/>
      <c r="AC1812" s="12" t="s">
        <v>179</v>
      </c>
      <c r="AD1812" s="12" t="s">
        <v>215</v>
      </c>
      <c r="AE1812" s="12" t="s">
        <v>409</v>
      </c>
      <c r="AF1812" s="12" t="s">
        <v>410</v>
      </c>
      <c r="AG1812" s="12" t="s">
        <v>373</v>
      </c>
      <c r="AH1812" s="12" t="s">
        <v>374</v>
      </c>
      <c r="AI1812" s="12" t="s">
        <v>375</v>
      </c>
      <c r="AJ1812" s="12" t="s">
        <v>376</v>
      </c>
      <c r="AK1812" s="12" t="s">
        <v>368</v>
      </c>
      <c r="AL1812" s="12">
        <v>17</v>
      </c>
      <c r="AM1812" s="12" t="s">
        <v>377</v>
      </c>
      <c r="AN1812" s="12" t="s">
        <v>378</v>
      </c>
    </row>
    <row r="1813" spans="1:40" ht="15" customHeight="1" x14ac:dyDescent="0.25">
      <c r="A1813" s="12">
        <v>131080020</v>
      </c>
      <c r="B1813" s="22" t="s">
        <v>589</v>
      </c>
      <c r="C1813" s="12" t="s">
        <v>178</v>
      </c>
      <c r="D1813" s="12" t="s">
        <v>187</v>
      </c>
      <c r="E1813" s="12" t="s">
        <v>210</v>
      </c>
      <c r="F1813" s="10" t="s">
        <v>215</v>
      </c>
      <c r="G1813" s="10" t="s">
        <v>215</v>
      </c>
      <c r="H1813" s="10" t="s">
        <v>8</v>
      </c>
      <c r="K1813" s="12" t="s">
        <v>172</v>
      </c>
      <c r="L1813" s="12">
        <v>45.136812999999997</v>
      </c>
      <c r="M1813" s="12">
        <v>2.1457989999999998</v>
      </c>
      <c r="N1813" s="11">
        <v>41236</v>
      </c>
      <c r="O1813" s="6" t="s">
        <v>55</v>
      </c>
      <c r="P1813" s="29">
        <v>0.36590584878744653</v>
      </c>
      <c r="Q1813" s="54" t="s">
        <v>161</v>
      </c>
      <c r="R1813" s="12" t="s">
        <v>11</v>
      </c>
      <c r="S1813" s="16" t="s">
        <v>601</v>
      </c>
      <c r="T1813" s="53" t="s">
        <v>609</v>
      </c>
      <c r="U1813" s="12">
        <f t="shared" si="116"/>
        <v>0.36590584878744653</v>
      </c>
      <c r="V1813" s="12">
        <f t="shared" si="117"/>
        <v>0.18295292439372327</v>
      </c>
      <c r="W1813" s="12">
        <f t="shared" si="118"/>
        <v>10.9317738791423</v>
      </c>
      <c r="X1813" s="12">
        <f t="shared" si="119"/>
        <v>29.87592003617447</v>
      </c>
      <c r="AA1813" s="12"/>
      <c r="AC1813" s="12" t="s">
        <v>179</v>
      </c>
      <c r="AD1813" s="12" t="s">
        <v>215</v>
      </c>
      <c r="AE1813" s="12" t="s">
        <v>409</v>
      </c>
      <c r="AF1813" s="12" t="s">
        <v>410</v>
      </c>
      <c r="AG1813" s="12" t="s">
        <v>373</v>
      </c>
      <c r="AH1813" s="12" t="s">
        <v>374</v>
      </c>
      <c r="AI1813" s="12" t="s">
        <v>375</v>
      </c>
      <c r="AJ1813" s="12" t="s">
        <v>376</v>
      </c>
      <c r="AK1813" s="12" t="s">
        <v>368</v>
      </c>
      <c r="AL1813" s="12">
        <v>17</v>
      </c>
      <c r="AM1813" s="12" t="s">
        <v>377</v>
      </c>
      <c r="AN1813" s="12" t="s">
        <v>378</v>
      </c>
    </row>
    <row r="1814" spans="1:40" ht="15" customHeight="1" x14ac:dyDescent="0.25">
      <c r="A1814" s="12">
        <v>131080020</v>
      </c>
      <c r="B1814" s="22" t="s">
        <v>589</v>
      </c>
      <c r="C1814" s="12" t="s">
        <v>178</v>
      </c>
      <c r="D1814" s="12" t="s">
        <v>187</v>
      </c>
      <c r="E1814" s="12" t="s">
        <v>210</v>
      </c>
      <c r="F1814" s="10" t="s">
        <v>215</v>
      </c>
      <c r="G1814" s="10" t="s">
        <v>215</v>
      </c>
      <c r="H1814" s="10" t="s">
        <v>8</v>
      </c>
      <c r="K1814" s="12" t="s">
        <v>172</v>
      </c>
      <c r="L1814" s="12">
        <v>45.136812999999997</v>
      </c>
      <c r="M1814" s="12">
        <v>2.1457989999999998</v>
      </c>
      <c r="N1814" s="11">
        <v>41236</v>
      </c>
      <c r="O1814" s="6" t="s">
        <v>19</v>
      </c>
      <c r="P1814" s="29">
        <v>0.39514978601997147</v>
      </c>
      <c r="Q1814" s="54" t="s">
        <v>161</v>
      </c>
      <c r="R1814" s="12" t="s">
        <v>11</v>
      </c>
      <c r="S1814" s="16" t="s">
        <v>601</v>
      </c>
      <c r="T1814" s="53" t="s">
        <v>609</v>
      </c>
      <c r="U1814" s="12">
        <f t="shared" si="116"/>
        <v>0.39514978601997147</v>
      </c>
      <c r="V1814" s="12">
        <f t="shared" si="117"/>
        <v>0.19757489300998574</v>
      </c>
      <c r="W1814" s="12">
        <f t="shared" si="118"/>
        <v>10.122743682310469</v>
      </c>
      <c r="X1814" s="12">
        <f t="shared" si="119"/>
        <v>25.617484914439128</v>
      </c>
      <c r="AA1814" s="12"/>
      <c r="AC1814" s="12" t="s">
        <v>179</v>
      </c>
      <c r="AD1814" s="12" t="s">
        <v>215</v>
      </c>
      <c r="AE1814" s="12" t="s">
        <v>409</v>
      </c>
      <c r="AF1814" s="12" t="s">
        <v>410</v>
      </c>
      <c r="AG1814" s="12" t="s">
        <v>373</v>
      </c>
      <c r="AH1814" s="12" t="s">
        <v>374</v>
      </c>
      <c r="AI1814" s="12" t="s">
        <v>375</v>
      </c>
      <c r="AJ1814" s="12" t="s">
        <v>376</v>
      </c>
      <c r="AK1814" s="12" t="s">
        <v>368</v>
      </c>
      <c r="AL1814" s="12">
        <v>17</v>
      </c>
      <c r="AM1814" s="12" t="s">
        <v>377</v>
      </c>
      <c r="AN1814" s="12" t="s">
        <v>378</v>
      </c>
    </row>
    <row r="1815" spans="1:40" ht="15" customHeight="1" x14ac:dyDescent="0.25">
      <c r="A1815" s="12">
        <v>131080020</v>
      </c>
      <c r="B1815" s="22" t="s">
        <v>589</v>
      </c>
      <c r="C1815" s="12" t="s">
        <v>178</v>
      </c>
      <c r="D1815" s="12" t="s">
        <v>187</v>
      </c>
      <c r="E1815" s="12" t="s">
        <v>210</v>
      </c>
      <c r="F1815" s="10" t="s">
        <v>215</v>
      </c>
      <c r="G1815" s="10" t="s">
        <v>215</v>
      </c>
      <c r="H1815" s="10" t="s">
        <v>8</v>
      </c>
      <c r="K1815" s="12" t="s">
        <v>172</v>
      </c>
      <c r="L1815" s="12">
        <v>45.136812999999997</v>
      </c>
      <c r="M1815" s="12">
        <v>2.1457989999999998</v>
      </c>
      <c r="N1815" s="11">
        <v>41236</v>
      </c>
      <c r="O1815" s="6" t="s">
        <v>159</v>
      </c>
      <c r="P1815" s="29">
        <v>0.40684736091298151</v>
      </c>
      <c r="Q1815" s="19">
        <v>0.19854151212553495</v>
      </c>
      <c r="R1815" s="12" t="s">
        <v>11</v>
      </c>
      <c r="S1815" s="48" t="s">
        <v>161</v>
      </c>
      <c r="T1815" s="53" t="s">
        <v>609</v>
      </c>
      <c r="U1815" s="12">
        <f t="shared" si="116"/>
        <v>0.40684736091298151</v>
      </c>
      <c r="V1815" s="12">
        <f t="shared" si="117"/>
        <v>0.19854151212553495</v>
      </c>
      <c r="W1815" s="12">
        <f t="shared" si="118"/>
        <v>10.321168132199908</v>
      </c>
      <c r="X1815" s="12">
        <f t="shared" si="119"/>
        <v>25.36864958159935</v>
      </c>
      <c r="AA1815" s="12"/>
      <c r="AC1815" s="12" t="s">
        <v>179</v>
      </c>
      <c r="AD1815" s="12" t="s">
        <v>215</v>
      </c>
      <c r="AE1815" s="12" t="s">
        <v>409</v>
      </c>
      <c r="AF1815" s="12" t="s">
        <v>410</v>
      </c>
      <c r="AG1815" s="12" t="s">
        <v>373</v>
      </c>
      <c r="AH1815" s="12" t="s">
        <v>374</v>
      </c>
      <c r="AI1815" s="12" t="s">
        <v>375</v>
      </c>
      <c r="AJ1815" s="12" t="s">
        <v>376</v>
      </c>
      <c r="AK1815" s="12" t="s">
        <v>368</v>
      </c>
      <c r="AL1815" s="12">
        <v>17</v>
      </c>
      <c r="AM1815" s="12" t="s">
        <v>377</v>
      </c>
      <c r="AN1815" s="12" t="s">
        <v>378</v>
      </c>
    </row>
    <row r="1816" spans="1:40" ht="15" customHeight="1" x14ac:dyDescent="0.25">
      <c r="A1816" s="12">
        <v>131080020</v>
      </c>
      <c r="B1816" s="22" t="s">
        <v>589</v>
      </c>
      <c r="C1816" s="12" t="s">
        <v>178</v>
      </c>
      <c r="D1816" s="12" t="s">
        <v>187</v>
      </c>
      <c r="E1816" s="12" t="s">
        <v>210</v>
      </c>
      <c r="F1816" s="10" t="s">
        <v>215</v>
      </c>
      <c r="G1816" s="10" t="s">
        <v>215</v>
      </c>
      <c r="H1816" s="10" t="s">
        <v>8</v>
      </c>
      <c r="K1816" s="12" t="s">
        <v>172</v>
      </c>
      <c r="L1816" s="12">
        <v>45.136812999999997</v>
      </c>
      <c r="M1816" s="12">
        <v>2.1457989999999998</v>
      </c>
      <c r="N1816" s="11">
        <v>41236</v>
      </c>
      <c r="O1816" s="6" t="s">
        <v>15</v>
      </c>
      <c r="P1816" s="29">
        <v>0.54136947218259635</v>
      </c>
      <c r="Q1816" s="54" t="s">
        <v>161</v>
      </c>
      <c r="R1816" s="12" t="s">
        <v>11</v>
      </c>
      <c r="S1816" s="16" t="s">
        <v>601</v>
      </c>
      <c r="T1816" s="53" t="s">
        <v>609</v>
      </c>
      <c r="U1816" s="12">
        <f t="shared" si="116"/>
        <v>0.54136947218259635</v>
      </c>
      <c r="V1816" s="12">
        <f t="shared" si="117"/>
        <v>0.27068473609129817</v>
      </c>
      <c r="W1816" s="12">
        <f t="shared" si="118"/>
        <v>7.3886693017127785</v>
      </c>
      <c r="X1816" s="12">
        <f t="shared" si="119"/>
        <v>13.648108512518201</v>
      </c>
      <c r="AA1816" s="12"/>
      <c r="AC1816" s="12" t="s">
        <v>179</v>
      </c>
      <c r="AD1816" s="12" t="s">
        <v>215</v>
      </c>
      <c r="AE1816" s="12" t="s">
        <v>409</v>
      </c>
      <c r="AF1816" s="12" t="s">
        <v>410</v>
      </c>
      <c r="AG1816" s="12" t="s">
        <v>373</v>
      </c>
      <c r="AH1816" s="12" t="s">
        <v>374</v>
      </c>
      <c r="AI1816" s="12" t="s">
        <v>375</v>
      </c>
      <c r="AJ1816" s="12" t="s">
        <v>376</v>
      </c>
      <c r="AK1816" s="12" t="s">
        <v>368</v>
      </c>
      <c r="AL1816" s="12">
        <v>17</v>
      </c>
      <c r="AM1816" s="12" t="s">
        <v>377</v>
      </c>
      <c r="AN1816" s="12" t="s">
        <v>378</v>
      </c>
    </row>
    <row r="1817" spans="1:40" ht="15" customHeight="1" x14ac:dyDescent="0.25">
      <c r="A1817" s="12">
        <v>131080020</v>
      </c>
      <c r="B1817" s="22" t="s">
        <v>589</v>
      </c>
      <c r="C1817" s="12" t="s">
        <v>178</v>
      </c>
      <c r="D1817" s="12" t="s">
        <v>187</v>
      </c>
      <c r="E1817" s="12" t="s">
        <v>210</v>
      </c>
      <c r="F1817" s="10" t="s">
        <v>215</v>
      </c>
      <c r="G1817" s="10" t="s">
        <v>215</v>
      </c>
      <c r="H1817" s="10" t="s">
        <v>8</v>
      </c>
      <c r="K1817" s="12" t="s">
        <v>172</v>
      </c>
      <c r="L1817" s="12">
        <v>45.136812999999997</v>
      </c>
      <c r="M1817" s="12">
        <v>2.1457989999999998</v>
      </c>
      <c r="N1817" s="11">
        <v>41236</v>
      </c>
      <c r="O1817" s="6" t="s">
        <v>60</v>
      </c>
      <c r="P1817" s="29">
        <v>1.1554921540656204</v>
      </c>
      <c r="Q1817" s="54" t="s">
        <v>161</v>
      </c>
      <c r="R1817" s="12" t="s">
        <v>11</v>
      </c>
      <c r="S1817" s="16" t="s">
        <v>601</v>
      </c>
      <c r="T1817" s="53" t="s">
        <v>609</v>
      </c>
      <c r="U1817" s="12">
        <f t="shared" si="116"/>
        <v>1.1554921540656204</v>
      </c>
      <c r="V1817" s="12">
        <f t="shared" si="117"/>
        <v>0.57774607703281022</v>
      </c>
      <c r="W1817" s="12">
        <f t="shared" si="118"/>
        <v>3.4617283950617286</v>
      </c>
      <c r="X1817" s="12">
        <f t="shared" si="119"/>
        <v>2.9958908702941631</v>
      </c>
      <c r="AA1817" s="12"/>
      <c r="AC1817" s="12" t="s">
        <v>179</v>
      </c>
      <c r="AD1817" s="12" t="s">
        <v>215</v>
      </c>
      <c r="AE1817" s="12" t="s">
        <v>409</v>
      </c>
      <c r="AF1817" s="12" t="s">
        <v>410</v>
      </c>
      <c r="AG1817" s="12" t="s">
        <v>373</v>
      </c>
      <c r="AH1817" s="12" t="s">
        <v>374</v>
      </c>
      <c r="AI1817" s="12" t="s">
        <v>375</v>
      </c>
      <c r="AJ1817" s="12" t="s">
        <v>376</v>
      </c>
      <c r="AK1817" s="12" t="s">
        <v>368</v>
      </c>
      <c r="AL1817" s="12">
        <v>17</v>
      </c>
      <c r="AM1817" s="12" t="s">
        <v>377</v>
      </c>
      <c r="AN1817" s="12" t="s">
        <v>378</v>
      </c>
    </row>
    <row r="1818" spans="1:40" ht="15" customHeight="1" x14ac:dyDescent="0.25">
      <c r="A1818" s="12">
        <v>131080020</v>
      </c>
      <c r="B1818" s="22" t="s">
        <v>589</v>
      </c>
      <c r="C1818" s="12" t="s">
        <v>178</v>
      </c>
      <c r="D1818" s="12" t="s">
        <v>187</v>
      </c>
      <c r="E1818" s="12" t="s">
        <v>210</v>
      </c>
      <c r="F1818" s="10" t="s">
        <v>215</v>
      </c>
      <c r="G1818" s="10" t="s">
        <v>215</v>
      </c>
      <c r="H1818" s="10" t="s">
        <v>8</v>
      </c>
      <c r="K1818" s="12" t="s">
        <v>172</v>
      </c>
      <c r="L1818" s="12">
        <v>45.136812999999997</v>
      </c>
      <c r="M1818" s="12">
        <v>2.1457989999999998</v>
      </c>
      <c r="N1818" s="11">
        <v>41236</v>
      </c>
      <c r="O1818" s="6" t="s">
        <v>59</v>
      </c>
      <c r="P1818" s="29">
        <v>1.2054208273894436</v>
      </c>
      <c r="Q1818" s="54" t="s">
        <v>161</v>
      </c>
      <c r="R1818" s="12" t="s">
        <v>11</v>
      </c>
      <c r="S1818" s="16" t="s">
        <v>601</v>
      </c>
      <c r="T1818" s="53" t="s">
        <v>609</v>
      </c>
      <c r="U1818" s="12">
        <f t="shared" si="116"/>
        <v>1.2054208273894436</v>
      </c>
      <c r="V1818" s="12">
        <f t="shared" si="117"/>
        <v>0.60271041369472178</v>
      </c>
      <c r="W1818" s="12">
        <f t="shared" si="118"/>
        <v>3.3183431952662725</v>
      </c>
      <c r="X1818" s="12">
        <f t="shared" si="119"/>
        <v>2.7528503903924939</v>
      </c>
      <c r="AA1818" s="12"/>
      <c r="AC1818" s="12" t="s">
        <v>179</v>
      </c>
      <c r="AD1818" s="12" t="s">
        <v>215</v>
      </c>
      <c r="AE1818" s="12" t="s">
        <v>409</v>
      </c>
      <c r="AF1818" s="12" t="s">
        <v>410</v>
      </c>
      <c r="AG1818" s="12" t="s">
        <v>373</v>
      </c>
      <c r="AH1818" s="12" t="s">
        <v>374</v>
      </c>
      <c r="AI1818" s="12" t="s">
        <v>375</v>
      </c>
      <c r="AJ1818" s="12" t="s">
        <v>376</v>
      </c>
      <c r="AK1818" s="12" t="s">
        <v>368</v>
      </c>
      <c r="AL1818" s="12">
        <v>17</v>
      </c>
      <c r="AM1818" s="12" t="s">
        <v>377</v>
      </c>
      <c r="AN1818" s="12" t="s">
        <v>378</v>
      </c>
    </row>
    <row r="1819" spans="1:40" ht="15" customHeight="1" x14ac:dyDescent="0.25">
      <c r="A1819" s="12">
        <v>131080020</v>
      </c>
      <c r="B1819" s="22" t="s">
        <v>589</v>
      </c>
      <c r="C1819" s="12" t="s">
        <v>178</v>
      </c>
      <c r="D1819" s="12" t="s">
        <v>187</v>
      </c>
      <c r="E1819" s="12" t="s">
        <v>210</v>
      </c>
      <c r="F1819" s="10" t="s">
        <v>215</v>
      </c>
      <c r="G1819" s="10" t="s">
        <v>215</v>
      </c>
      <c r="H1819" s="10" t="s">
        <v>8</v>
      </c>
      <c r="K1819" s="12" t="s">
        <v>172</v>
      </c>
      <c r="L1819" s="12">
        <v>45.136812999999997</v>
      </c>
      <c r="M1819" s="12">
        <v>2.1457989999999998</v>
      </c>
      <c r="N1819" s="11">
        <v>41236</v>
      </c>
      <c r="O1819" s="6" t="s">
        <v>58</v>
      </c>
      <c r="P1819" s="29">
        <v>1.2624821683309557</v>
      </c>
      <c r="Q1819" s="54" t="s">
        <v>161</v>
      </c>
      <c r="R1819" s="12" t="s">
        <v>11</v>
      </c>
      <c r="S1819" s="16" t="s">
        <v>601</v>
      </c>
      <c r="T1819" s="53" t="s">
        <v>609</v>
      </c>
      <c r="U1819" s="12">
        <f t="shared" si="116"/>
        <v>1.2624821683309557</v>
      </c>
      <c r="V1819" s="12">
        <f t="shared" si="117"/>
        <v>0.63124108416547786</v>
      </c>
      <c r="W1819" s="12">
        <f t="shared" si="118"/>
        <v>3.1683615819209039</v>
      </c>
      <c r="X1819" s="12">
        <f t="shared" si="119"/>
        <v>2.5096287784480831</v>
      </c>
      <c r="AA1819" s="12"/>
      <c r="AC1819" s="12" t="s">
        <v>179</v>
      </c>
      <c r="AD1819" s="12" t="s">
        <v>215</v>
      </c>
      <c r="AE1819" s="12" t="s">
        <v>409</v>
      </c>
      <c r="AF1819" s="12" t="s">
        <v>410</v>
      </c>
      <c r="AG1819" s="12" t="s">
        <v>373</v>
      </c>
      <c r="AH1819" s="12" t="s">
        <v>374</v>
      </c>
      <c r="AI1819" s="12" t="s">
        <v>375</v>
      </c>
      <c r="AJ1819" s="12" t="s">
        <v>376</v>
      </c>
      <c r="AK1819" s="12" t="s">
        <v>368</v>
      </c>
      <c r="AL1819" s="12">
        <v>17</v>
      </c>
      <c r="AM1819" s="12" t="s">
        <v>377</v>
      </c>
      <c r="AN1819" s="12" t="s">
        <v>378</v>
      </c>
    </row>
    <row r="1820" spans="1:40" ht="15" customHeight="1" x14ac:dyDescent="0.25">
      <c r="A1820" s="12">
        <v>131080020</v>
      </c>
      <c r="B1820" s="22" t="s">
        <v>589</v>
      </c>
      <c r="C1820" s="12" t="s">
        <v>178</v>
      </c>
      <c r="D1820" s="12" t="s">
        <v>187</v>
      </c>
      <c r="E1820" s="12" t="s">
        <v>210</v>
      </c>
      <c r="F1820" s="10" t="s">
        <v>215</v>
      </c>
      <c r="G1820" s="10" t="s">
        <v>215</v>
      </c>
      <c r="H1820" s="10" t="s">
        <v>8</v>
      </c>
      <c r="K1820" s="12" t="s">
        <v>172</v>
      </c>
      <c r="L1820" s="12">
        <v>45.136812999999997</v>
      </c>
      <c r="M1820" s="12">
        <v>2.1457989999999998</v>
      </c>
      <c r="N1820" s="11">
        <v>41236</v>
      </c>
      <c r="O1820" s="6" t="s">
        <v>18</v>
      </c>
      <c r="P1820" s="29">
        <v>1.333808844507846</v>
      </c>
      <c r="Q1820" s="54" t="s">
        <v>161</v>
      </c>
      <c r="R1820" s="12" t="s">
        <v>11</v>
      </c>
      <c r="S1820" s="16" t="s">
        <v>601</v>
      </c>
      <c r="T1820" s="53" t="s">
        <v>609</v>
      </c>
      <c r="U1820" s="12">
        <f t="shared" si="116"/>
        <v>1.333808844507846</v>
      </c>
      <c r="V1820" s="12">
        <f t="shared" si="117"/>
        <v>0.66690442225392299</v>
      </c>
      <c r="W1820" s="12">
        <f t="shared" si="118"/>
        <v>2.9989304812834225</v>
      </c>
      <c r="X1820" s="12">
        <f t="shared" si="119"/>
        <v>2.2483960078927048</v>
      </c>
      <c r="AA1820" s="12"/>
      <c r="AC1820" s="12" t="s">
        <v>179</v>
      </c>
      <c r="AD1820" s="12" t="s">
        <v>215</v>
      </c>
      <c r="AE1820" s="12" t="s">
        <v>409</v>
      </c>
      <c r="AF1820" s="12" t="s">
        <v>410</v>
      </c>
      <c r="AG1820" s="12" t="s">
        <v>373</v>
      </c>
      <c r="AH1820" s="12" t="s">
        <v>374</v>
      </c>
      <c r="AI1820" s="12" t="s">
        <v>375</v>
      </c>
      <c r="AJ1820" s="12" t="s">
        <v>376</v>
      </c>
      <c r="AK1820" s="12" t="s">
        <v>368</v>
      </c>
      <c r="AL1820" s="12">
        <v>17</v>
      </c>
      <c r="AM1820" s="12" t="s">
        <v>377</v>
      </c>
      <c r="AN1820" s="12" t="s">
        <v>378</v>
      </c>
    </row>
    <row r="1821" spans="1:40" ht="15" customHeight="1" x14ac:dyDescent="0.25">
      <c r="A1821" s="12">
        <v>131080020</v>
      </c>
      <c r="B1821" s="22" t="s">
        <v>589</v>
      </c>
      <c r="C1821" s="12" t="s">
        <v>178</v>
      </c>
      <c r="D1821" s="12" t="s">
        <v>187</v>
      </c>
      <c r="E1821" s="12" t="s">
        <v>210</v>
      </c>
      <c r="F1821" s="10" t="s">
        <v>215</v>
      </c>
      <c r="G1821" s="10" t="s">
        <v>215</v>
      </c>
      <c r="H1821" s="10" t="s">
        <v>8</v>
      </c>
      <c r="K1821" s="12" t="s">
        <v>172</v>
      </c>
      <c r="L1821" s="12">
        <v>45.136812999999997</v>
      </c>
      <c r="M1821" s="12">
        <v>2.1457989999999998</v>
      </c>
      <c r="N1821" s="11">
        <v>41236</v>
      </c>
      <c r="O1821" s="6" t="s">
        <v>54</v>
      </c>
      <c r="P1821" s="29">
        <v>1.9186875891583455</v>
      </c>
      <c r="Q1821" s="54" t="s">
        <v>161</v>
      </c>
      <c r="R1821" s="12" t="s">
        <v>11</v>
      </c>
      <c r="S1821" s="16" t="s">
        <v>601</v>
      </c>
      <c r="T1821" s="53" t="s">
        <v>609</v>
      </c>
      <c r="U1821" s="12">
        <f t="shared" si="116"/>
        <v>1.9186875891583455</v>
      </c>
      <c r="V1821" s="12">
        <f t="shared" si="117"/>
        <v>0.95934379457917274</v>
      </c>
      <c r="W1821" s="12">
        <f t="shared" si="118"/>
        <v>2.0847583643122674</v>
      </c>
      <c r="X1821" s="12">
        <f t="shared" si="119"/>
        <v>1.0865543593924902</v>
      </c>
      <c r="AA1821" s="12"/>
      <c r="AC1821" s="12" t="s">
        <v>179</v>
      </c>
      <c r="AD1821" s="12" t="s">
        <v>215</v>
      </c>
      <c r="AE1821" s="12" t="s">
        <v>409</v>
      </c>
      <c r="AF1821" s="12" t="s">
        <v>410</v>
      </c>
      <c r="AG1821" s="12" t="s">
        <v>373</v>
      </c>
      <c r="AH1821" s="12" t="s">
        <v>374</v>
      </c>
      <c r="AI1821" s="12" t="s">
        <v>375</v>
      </c>
      <c r="AJ1821" s="12" t="s">
        <v>376</v>
      </c>
      <c r="AK1821" s="12" t="s">
        <v>368</v>
      </c>
      <c r="AL1821" s="12">
        <v>17</v>
      </c>
      <c r="AM1821" s="12" t="s">
        <v>377</v>
      </c>
      <c r="AN1821" s="12" t="s">
        <v>378</v>
      </c>
    </row>
    <row r="1822" spans="1:40" ht="15" customHeight="1" x14ac:dyDescent="0.25">
      <c r="A1822" s="12">
        <v>131080020</v>
      </c>
      <c r="B1822" s="22" t="s">
        <v>589</v>
      </c>
      <c r="C1822" s="12" t="s">
        <v>178</v>
      </c>
      <c r="D1822" s="12" t="s">
        <v>187</v>
      </c>
      <c r="E1822" s="12" t="s">
        <v>210</v>
      </c>
      <c r="F1822" s="10" t="s">
        <v>215</v>
      </c>
      <c r="G1822" s="10" t="s">
        <v>215</v>
      </c>
      <c r="H1822" s="10" t="s">
        <v>8</v>
      </c>
      <c r="K1822" s="12" t="s">
        <v>172</v>
      </c>
      <c r="L1822" s="12">
        <v>45.136812999999997</v>
      </c>
      <c r="M1822" s="12">
        <v>2.1457989999999998</v>
      </c>
      <c r="N1822" s="11">
        <v>41236</v>
      </c>
      <c r="O1822" s="6" t="s">
        <v>157</v>
      </c>
      <c r="P1822" s="29">
        <v>2.0399429386590588</v>
      </c>
      <c r="Q1822" s="54" t="s">
        <v>161</v>
      </c>
      <c r="R1822" s="12" t="s">
        <v>11</v>
      </c>
      <c r="S1822" s="16" t="s">
        <v>601</v>
      </c>
      <c r="T1822" s="53" t="s">
        <v>609</v>
      </c>
      <c r="U1822" s="12">
        <f t="shared" si="116"/>
        <v>2.0399429386590588</v>
      </c>
      <c r="V1822" s="12">
        <f t="shared" si="117"/>
        <v>1.0199714693295294</v>
      </c>
      <c r="W1822" s="12">
        <f t="shared" si="118"/>
        <v>1.9608391608391602</v>
      </c>
      <c r="X1822" s="12">
        <f t="shared" si="119"/>
        <v>0.96122255367010567</v>
      </c>
      <c r="AA1822" s="12"/>
      <c r="AC1822" s="12" t="s">
        <v>179</v>
      </c>
      <c r="AD1822" s="12" t="s">
        <v>215</v>
      </c>
      <c r="AE1822" s="12" t="s">
        <v>409</v>
      </c>
      <c r="AF1822" s="12" t="s">
        <v>410</v>
      </c>
      <c r="AG1822" s="12" t="s">
        <v>373</v>
      </c>
      <c r="AH1822" s="12" t="s">
        <v>374</v>
      </c>
      <c r="AI1822" s="12" t="s">
        <v>375</v>
      </c>
      <c r="AJ1822" s="12" t="s">
        <v>376</v>
      </c>
      <c r="AK1822" s="12" t="s">
        <v>368</v>
      </c>
      <c r="AL1822" s="12">
        <v>17</v>
      </c>
      <c r="AM1822" s="12" t="s">
        <v>377</v>
      </c>
      <c r="AN1822" s="12" t="s">
        <v>378</v>
      </c>
    </row>
    <row r="1823" spans="1:40" ht="15" customHeight="1" x14ac:dyDescent="0.25">
      <c r="A1823" s="12">
        <v>131080020</v>
      </c>
      <c r="B1823" s="22" t="s">
        <v>589</v>
      </c>
      <c r="C1823" s="12" t="s">
        <v>178</v>
      </c>
      <c r="D1823" s="12" t="s">
        <v>187</v>
      </c>
      <c r="E1823" s="12" t="s">
        <v>210</v>
      </c>
      <c r="F1823" s="10" t="s">
        <v>215</v>
      </c>
      <c r="G1823" s="10" t="s">
        <v>215</v>
      </c>
      <c r="H1823" s="10" t="s">
        <v>8</v>
      </c>
      <c r="K1823" s="12" t="s">
        <v>172</v>
      </c>
      <c r="L1823" s="12">
        <v>45.136812999999997</v>
      </c>
      <c r="M1823" s="12">
        <v>2.1457989999999998</v>
      </c>
      <c r="N1823" s="11">
        <v>41236</v>
      </c>
      <c r="O1823" s="6" t="s">
        <v>17</v>
      </c>
      <c r="P1823" s="29">
        <v>2.4108416547788871</v>
      </c>
      <c r="Q1823" s="54" t="s">
        <v>161</v>
      </c>
      <c r="R1823" s="12" t="s">
        <v>11</v>
      </c>
      <c r="S1823" s="16" t="s">
        <v>601</v>
      </c>
      <c r="T1823" s="53" t="s">
        <v>609</v>
      </c>
      <c r="U1823" s="12">
        <f t="shared" si="116"/>
        <v>2.4108416547788871</v>
      </c>
      <c r="V1823" s="12">
        <f t="shared" si="117"/>
        <v>1.2054208273894436</v>
      </c>
      <c r="W1823" s="12">
        <f t="shared" si="118"/>
        <v>1.6591715976331363</v>
      </c>
      <c r="X1823" s="12">
        <f t="shared" si="119"/>
        <v>0.68821259759812348</v>
      </c>
      <c r="AA1823" s="12"/>
      <c r="AC1823" s="12" t="s">
        <v>179</v>
      </c>
      <c r="AD1823" s="12" t="s">
        <v>215</v>
      </c>
      <c r="AE1823" s="12" t="s">
        <v>409</v>
      </c>
      <c r="AF1823" s="12" t="s">
        <v>410</v>
      </c>
      <c r="AG1823" s="12" t="s">
        <v>373</v>
      </c>
      <c r="AH1823" s="12" t="s">
        <v>374</v>
      </c>
      <c r="AI1823" s="12" t="s">
        <v>375</v>
      </c>
      <c r="AJ1823" s="12" t="s">
        <v>376</v>
      </c>
      <c r="AK1823" s="12" t="s">
        <v>368</v>
      </c>
      <c r="AL1823" s="12">
        <v>17</v>
      </c>
      <c r="AM1823" s="12" t="s">
        <v>377</v>
      </c>
      <c r="AN1823" s="12" t="s">
        <v>378</v>
      </c>
    </row>
    <row r="1824" spans="1:40" ht="15" customHeight="1" x14ac:dyDescent="0.25">
      <c r="A1824" s="12">
        <v>131080020</v>
      </c>
      <c r="B1824" s="22" t="s">
        <v>589</v>
      </c>
      <c r="C1824" s="12" t="s">
        <v>178</v>
      </c>
      <c r="D1824" s="12" t="s">
        <v>187</v>
      </c>
      <c r="E1824" s="12" t="s">
        <v>210</v>
      </c>
      <c r="F1824" s="10" t="s">
        <v>215</v>
      </c>
      <c r="G1824" s="10" t="s">
        <v>215</v>
      </c>
      <c r="H1824" s="10" t="s">
        <v>8</v>
      </c>
      <c r="K1824" s="12" t="s">
        <v>172</v>
      </c>
      <c r="L1824" s="12">
        <v>45.136812999999997</v>
      </c>
      <c r="M1824" s="12">
        <v>2.1457989999999998</v>
      </c>
      <c r="N1824" s="11">
        <v>41236</v>
      </c>
      <c r="O1824" s="6" t="s">
        <v>20</v>
      </c>
      <c r="P1824" s="29">
        <v>4.0299572039942939</v>
      </c>
      <c r="Q1824" s="54" t="s">
        <v>161</v>
      </c>
      <c r="R1824" s="12" t="s">
        <v>11</v>
      </c>
      <c r="S1824" s="16" t="s">
        <v>601</v>
      </c>
      <c r="T1824" s="53" t="s">
        <v>609</v>
      </c>
      <c r="U1824" s="12">
        <f t="shared" si="116"/>
        <v>4.0299572039942939</v>
      </c>
      <c r="V1824" s="12">
        <f t="shared" si="117"/>
        <v>2.014978601997147</v>
      </c>
      <c r="W1824" s="12">
        <f t="shared" si="118"/>
        <v>0.99256637168141593</v>
      </c>
      <c r="X1824" s="12">
        <f t="shared" si="119"/>
        <v>0.24629700054820267</v>
      </c>
      <c r="AA1824" s="12"/>
      <c r="AC1824" s="12" t="s">
        <v>179</v>
      </c>
      <c r="AD1824" s="12" t="s">
        <v>215</v>
      </c>
      <c r="AE1824" s="12" t="s">
        <v>409</v>
      </c>
      <c r="AF1824" s="12" t="s">
        <v>410</v>
      </c>
      <c r="AG1824" s="12" t="s">
        <v>373</v>
      </c>
      <c r="AH1824" s="12" t="s">
        <v>374</v>
      </c>
      <c r="AI1824" s="12" t="s">
        <v>375</v>
      </c>
      <c r="AJ1824" s="12" t="s">
        <v>376</v>
      </c>
      <c r="AK1824" s="12" t="s">
        <v>368</v>
      </c>
      <c r="AL1824" s="12">
        <v>17</v>
      </c>
      <c r="AM1824" s="12" t="s">
        <v>377</v>
      </c>
      <c r="AN1824" s="12" t="s">
        <v>378</v>
      </c>
    </row>
    <row r="1825" spans="1:40" ht="15" customHeight="1" x14ac:dyDescent="0.25">
      <c r="A1825" s="12">
        <v>131080020</v>
      </c>
      <c r="B1825" s="22" t="s">
        <v>589</v>
      </c>
      <c r="C1825" s="12" t="s">
        <v>178</v>
      </c>
      <c r="D1825" s="12" t="s">
        <v>187</v>
      </c>
      <c r="E1825" s="12" t="s">
        <v>210</v>
      </c>
      <c r="F1825" s="10" t="s">
        <v>215</v>
      </c>
      <c r="G1825" s="10" t="s">
        <v>215</v>
      </c>
      <c r="H1825" s="10" t="s">
        <v>8</v>
      </c>
      <c r="K1825" s="12" t="s">
        <v>172</v>
      </c>
      <c r="L1825" s="12">
        <v>45.136812999999997</v>
      </c>
      <c r="M1825" s="12">
        <v>2.1457989999999998</v>
      </c>
      <c r="N1825" s="11">
        <v>41236</v>
      </c>
      <c r="O1825" s="6" t="s">
        <v>16</v>
      </c>
      <c r="P1825" s="29">
        <v>4.2796005706134093</v>
      </c>
      <c r="Q1825" s="54" t="s">
        <v>161</v>
      </c>
      <c r="R1825" s="12" t="s">
        <v>11</v>
      </c>
      <c r="S1825" s="16" t="s">
        <v>601</v>
      </c>
      <c r="T1825" s="53" t="s">
        <v>609</v>
      </c>
      <c r="U1825" s="12">
        <f t="shared" si="116"/>
        <v>4.2796005706134093</v>
      </c>
      <c r="V1825" s="12">
        <f t="shared" si="117"/>
        <v>2.1398002853067046</v>
      </c>
      <c r="W1825" s="12">
        <f t="shared" si="118"/>
        <v>0.93466666666666676</v>
      </c>
      <c r="X1825" s="12">
        <f t="shared" si="119"/>
        <v>0.21840044444444448</v>
      </c>
      <c r="AA1825" s="12"/>
      <c r="AC1825" s="12" t="s">
        <v>179</v>
      </c>
      <c r="AD1825" s="12" t="s">
        <v>215</v>
      </c>
      <c r="AE1825" s="12" t="s">
        <v>409</v>
      </c>
      <c r="AF1825" s="12" t="s">
        <v>410</v>
      </c>
      <c r="AG1825" s="12" t="s">
        <v>373</v>
      </c>
      <c r="AH1825" s="12" t="s">
        <v>374</v>
      </c>
      <c r="AI1825" s="12" t="s">
        <v>375</v>
      </c>
      <c r="AJ1825" s="12" t="s">
        <v>376</v>
      </c>
      <c r="AK1825" s="12" t="s">
        <v>368</v>
      </c>
      <c r="AL1825" s="12">
        <v>17</v>
      </c>
      <c r="AM1825" s="12" t="s">
        <v>377</v>
      </c>
      <c r="AN1825" s="12" t="s">
        <v>378</v>
      </c>
    </row>
    <row r="1826" spans="1:40" ht="15" customHeight="1" x14ac:dyDescent="0.25">
      <c r="A1826" s="12">
        <v>131080020</v>
      </c>
      <c r="B1826" s="22" t="s">
        <v>589</v>
      </c>
      <c r="C1826" s="12" t="s">
        <v>178</v>
      </c>
      <c r="D1826" s="12" t="s">
        <v>187</v>
      </c>
      <c r="E1826" s="12" t="s">
        <v>210</v>
      </c>
      <c r="F1826" s="10" t="s">
        <v>215</v>
      </c>
      <c r="G1826" s="10" t="s">
        <v>215</v>
      </c>
      <c r="H1826" s="10" t="s">
        <v>8</v>
      </c>
      <c r="K1826" s="12" t="s">
        <v>172</v>
      </c>
      <c r="L1826" s="12">
        <v>45.136812999999997</v>
      </c>
      <c r="M1826" s="12">
        <v>2.1457989999999998</v>
      </c>
      <c r="N1826" s="11">
        <v>41236</v>
      </c>
      <c r="O1826" s="6" t="s">
        <v>65</v>
      </c>
      <c r="P1826" s="29">
        <v>25.463623395149789</v>
      </c>
      <c r="Q1826" s="54" t="s">
        <v>161</v>
      </c>
      <c r="R1826" s="12" t="s">
        <v>11</v>
      </c>
      <c r="S1826" s="16" t="s">
        <v>601</v>
      </c>
      <c r="T1826" s="53" t="s">
        <v>609</v>
      </c>
      <c r="U1826" s="12">
        <f t="shared" si="116"/>
        <v>25.463623395149789</v>
      </c>
      <c r="V1826" s="12">
        <f t="shared" si="117"/>
        <v>12.731811697574894</v>
      </c>
      <c r="W1826" s="12">
        <f t="shared" si="118"/>
        <v>0.15708683473389354</v>
      </c>
      <c r="X1826" s="12">
        <f t="shared" si="119"/>
        <v>6.1690684116783951E-3</v>
      </c>
      <c r="AC1826" s="12" t="s">
        <v>179</v>
      </c>
      <c r="AD1826" s="12" t="s">
        <v>215</v>
      </c>
      <c r="AE1826" s="12" t="s">
        <v>409</v>
      </c>
      <c r="AF1826" s="12" t="s">
        <v>410</v>
      </c>
      <c r="AG1826" s="12" t="s">
        <v>373</v>
      </c>
      <c r="AH1826" s="12" t="s">
        <v>374</v>
      </c>
      <c r="AI1826" s="12" t="s">
        <v>375</v>
      </c>
      <c r="AJ1826" s="12" t="s">
        <v>376</v>
      </c>
      <c r="AK1826" s="12" t="s">
        <v>368</v>
      </c>
      <c r="AL1826" s="12">
        <v>17</v>
      </c>
      <c r="AM1826" s="12" t="s">
        <v>377</v>
      </c>
      <c r="AN1826" s="12" t="s">
        <v>378</v>
      </c>
    </row>
    <row r="1827" spans="1:40" ht="15" customHeight="1" x14ac:dyDescent="0.25">
      <c r="A1827" s="12">
        <v>131080020</v>
      </c>
      <c r="B1827" s="22" t="s">
        <v>589</v>
      </c>
      <c r="C1827" s="12" t="s">
        <v>178</v>
      </c>
      <c r="D1827" s="12" t="s">
        <v>187</v>
      </c>
      <c r="E1827" s="12" t="s">
        <v>210</v>
      </c>
      <c r="F1827" s="10" t="s">
        <v>215</v>
      </c>
      <c r="G1827" s="10" t="s">
        <v>215</v>
      </c>
      <c r="H1827" s="10" t="s">
        <v>8</v>
      </c>
      <c r="K1827" s="12" t="s">
        <v>172</v>
      </c>
      <c r="L1827" s="12">
        <v>45.136812999999997</v>
      </c>
      <c r="M1827" s="12">
        <v>2.1457989999999998</v>
      </c>
      <c r="N1827" s="11">
        <v>41236</v>
      </c>
      <c r="O1827" s="6" t="s">
        <v>14</v>
      </c>
      <c r="P1827" s="29">
        <v>42.867332382310984</v>
      </c>
      <c r="Q1827" s="54" t="s">
        <v>161</v>
      </c>
      <c r="R1827" s="12" t="s">
        <v>11</v>
      </c>
      <c r="S1827" s="16" t="s">
        <v>601</v>
      </c>
      <c r="T1827" s="53" t="s">
        <v>609</v>
      </c>
      <c r="U1827" s="12">
        <f t="shared" si="116"/>
        <v>42.867332382310984</v>
      </c>
      <c r="V1827" s="12">
        <f t="shared" si="117"/>
        <v>21.433666191155492</v>
      </c>
      <c r="W1827" s="12">
        <f t="shared" si="118"/>
        <v>9.3311148086522466E-2</v>
      </c>
      <c r="X1827" s="12">
        <f t="shared" si="119"/>
        <v>2.1767425893062312E-3</v>
      </c>
      <c r="AA1827" s="12"/>
      <c r="AC1827" s="12" t="s">
        <v>179</v>
      </c>
      <c r="AD1827" s="12" t="s">
        <v>215</v>
      </c>
      <c r="AE1827" s="12" t="s">
        <v>409</v>
      </c>
      <c r="AF1827" s="12" t="s">
        <v>410</v>
      </c>
      <c r="AG1827" s="12" t="s">
        <v>373</v>
      </c>
      <c r="AH1827" s="12" t="s">
        <v>374</v>
      </c>
      <c r="AI1827" s="12" t="s">
        <v>375</v>
      </c>
      <c r="AJ1827" s="12" t="s">
        <v>376</v>
      </c>
      <c r="AK1827" s="12" t="s">
        <v>368</v>
      </c>
      <c r="AL1827" s="12">
        <v>17</v>
      </c>
      <c r="AM1827" s="12" t="s">
        <v>377</v>
      </c>
      <c r="AN1827" s="12" t="s">
        <v>378</v>
      </c>
    </row>
    <row r="1828" spans="1:40" ht="15" customHeight="1" x14ac:dyDescent="0.25">
      <c r="A1828" s="12">
        <v>131080020</v>
      </c>
      <c r="B1828" s="22" t="s">
        <v>589</v>
      </c>
      <c r="C1828" s="12" t="s">
        <v>178</v>
      </c>
      <c r="D1828" s="12" t="s">
        <v>187</v>
      </c>
      <c r="E1828" s="12" t="s">
        <v>210</v>
      </c>
      <c r="F1828" s="10" t="s">
        <v>215</v>
      </c>
      <c r="G1828" s="10" t="s">
        <v>215</v>
      </c>
      <c r="H1828" s="10" t="s">
        <v>8</v>
      </c>
      <c r="K1828" s="12" t="s">
        <v>172</v>
      </c>
      <c r="L1828" s="12">
        <v>45.136812999999997</v>
      </c>
      <c r="M1828" s="12">
        <v>2.1457989999999998</v>
      </c>
      <c r="N1828" s="11">
        <v>41236</v>
      </c>
      <c r="O1828" s="6" t="s">
        <v>10</v>
      </c>
      <c r="P1828" s="29">
        <v>506.41940085592012</v>
      </c>
      <c r="Q1828" s="19">
        <v>62.897289586305284</v>
      </c>
      <c r="R1828" s="12" t="s">
        <v>11</v>
      </c>
      <c r="S1828" s="48" t="s">
        <v>161</v>
      </c>
      <c r="T1828" s="53" t="s">
        <v>609</v>
      </c>
      <c r="U1828" s="12">
        <f t="shared" si="116"/>
        <v>506.41940085592012</v>
      </c>
      <c r="V1828" s="12">
        <f t="shared" si="117"/>
        <v>62.897289586305284</v>
      </c>
      <c r="W1828" s="12">
        <f t="shared" si="118"/>
        <v>0.12801075918561194</v>
      </c>
      <c r="X1828" s="12">
        <f t="shared" si="119"/>
        <v>2.5277617518060279E-4</v>
      </c>
      <c r="AC1828" s="12" t="s">
        <v>179</v>
      </c>
      <c r="AD1828" s="12" t="s">
        <v>215</v>
      </c>
      <c r="AE1828" s="12" t="s">
        <v>409</v>
      </c>
      <c r="AF1828" s="12" t="s">
        <v>410</v>
      </c>
      <c r="AG1828" s="12" t="s">
        <v>373</v>
      </c>
      <c r="AH1828" s="12" t="s">
        <v>374</v>
      </c>
      <c r="AI1828" s="12" t="s">
        <v>375</v>
      </c>
      <c r="AJ1828" s="12" t="s">
        <v>376</v>
      </c>
      <c r="AK1828" s="12" t="s">
        <v>368</v>
      </c>
      <c r="AL1828" s="12">
        <v>17</v>
      </c>
      <c r="AM1828" s="12" t="s">
        <v>377</v>
      </c>
      <c r="AN1828" s="12" t="s">
        <v>378</v>
      </c>
    </row>
    <row r="1829" spans="1:40" ht="15.75" customHeight="1" x14ac:dyDescent="0.25">
      <c r="A1829" s="12">
        <v>131080021</v>
      </c>
      <c r="B1829" s="12" t="s">
        <v>584</v>
      </c>
      <c r="C1829" s="12" t="s">
        <v>585</v>
      </c>
      <c r="D1829" s="12" t="s">
        <v>171</v>
      </c>
      <c r="E1829" s="12" t="s">
        <v>210</v>
      </c>
      <c r="F1829" s="10" t="s">
        <v>216</v>
      </c>
      <c r="G1829" s="10" t="s">
        <v>216</v>
      </c>
      <c r="K1829" s="12" t="s">
        <v>170</v>
      </c>
      <c r="L1829" s="12">
        <v>45.169148999999997</v>
      </c>
      <c r="M1829" s="12">
        <v>2.2004380000000001</v>
      </c>
      <c r="N1829" s="11">
        <v>41317.4375</v>
      </c>
      <c r="O1829" s="6" t="s">
        <v>22</v>
      </c>
      <c r="P1829" s="29">
        <v>3.6600000000000001E-2</v>
      </c>
      <c r="Q1829" s="54" t="s">
        <v>161</v>
      </c>
      <c r="R1829" s="12" t="s">
        <v>11</v>
      </c>
      <c r="S1829" s="16" t="s">
        <v>601</v>
      </c>
      <c r="T1829" s="53" t="s">
        <v>161</v>
      </c>
      <c r="U1829" s="12">
        <f t="shared" si="116"/>
        <v>3.6600000000000001E-2</v>
      </c>
      <c r="V1829" s="12">
        <f t="shared" si="117"/>
        <v>1.83E-2</v>
      </c>
      <c r="W1829" s="12">
        <f t="shared" si="118"/>
        <v>109.2896174863388</v>
      </c>
      <c r="X1829" s="12">
        <f t="shared" si="119"/>
        <v>2986.0551225775625</v>
      </c>
      <c r="Z1829" s="12">
        <v>15</v>
      </c>
      <c r="AA1829" s="12"/>
      <c r="AC1829" s="12" t="s">
        <v>179</v>
      </c>
      <c r="AD1829" s="12" t="s">
        <v>216</v>
      </c>
      <c r="AE1829" s="12" t="s">
        <v>441</v>
      </c>
      <c r="AF1829" s="12" t="s">
        <v>442</v>
      </c>
      <c r="AG1829" s="12" t="s">
        <v>443</v>
      </c>
      <c r="AH1829" s="12" t="s">
        <v>352</v>
      </c>
      <c r="AI1829" s="12" t="s">
        <v>444</v>
      </c>
      <c r="AJ1829" s="12" t="s">
        <v>445</v>
      </c>
      <c r="AK1829" s="12" t="s">
        <v>368</v>
      </c>
      <c r="AL1829" s="12" t="s">
        <v>446</v>
      </c>
      <c r="AM1829" s="12" t="s">
        <v>347</v>
      </c>
      <c r="AN1829" s="12" t="s">
        <v>447</v>
      </c>
    </row>
    <row r="1830" spans="1:40" ht="15.75" customHeight="1" x14ac:dyDescent="0.25">
      <c r="A1830" s="12">
        <v>131080021</v>
      </c>
      <c r="B1830" s="12" t="s">
        <v>584</v>
      </c>
      <c r="C1830" s="12" t="s">
        <v>585</v>
      </c>
      <c r="D1830" s="12" t="s">
        <v>171</v>
      </c>
      <c r="E1830" s="12" t="s">
        <v>210</v>
      </c>
      <c r="F1830" s="10" t="s">
        <v>216</v>
      </c>
      <c r="G1830" s="10" t="s">
        <v>216</v>
      </c>
      <c r="K1830" s="12" t="s">
        <v>170</v>
      </c>
      <c r="L1830" s="12">
        <v>45.169148999999997</v>
      </c>
      <c r="M1830" s="12">
        <v>2.2004380000000001</v>
      </c>
      <c r="N1830" s="11">
        <v>41317.4375</v>
      </c>
      <c r="O1830" s="6" t="s">
        <v>19</v>
      </c>
      <c r="P1830" s="29">
        <v>3.6646666666666675E-2</v>
      </c>
      <c r="Q1830" s="19">
        <v>1.6417706666666667E-2</v>
      </c>
      <c r="R1830" s="12" t="s">
        <v>11</v>
      </c>
      <c r="S1830" s="48" t="s">
        <v>161</v>
      </c>
      <c r="T1830" s="53" t="s">
        <v>161</v>
      </c>
      <c r="U1830" s="12">
        <f t="shared" si="116"/>
        <v>3.6646666666666675E-2</v>
      </c>
      <c r="V1830" s="12">
        <f t="shared" si="117"/>
        <v>1.6417706666666667E-2</v>
      </c>
      <c r="W1830" s="12">
        <f t="shared" si="118"/>
        <v>135.95947975333485</v>
      </c>
      <c r="X1830" s="12">
        <f t="shared" si="119"/>
        <v>3710.0094529743906</v>
      </c>
      <c r="Z1830" s="12">
        <v>15</v>
      </c>
      <c r="AA1830" s="12"/>
      <c r="AC1830" s="12" t="s">
        <v>179</v>
      </c>
      <c r="AD1830" s="12" t="s">
        <v>216</v>
      </c>
      <c r="AE1830" s="12" t="s">
        <v>441</v>
      </c>
      <c r="AF1830" s="12" t="s">
        <v>442</v>
      </c>
      <c r="AG1830" s="12" t="s">
        <v>443</v>
      </c>
      <c r="AH1830" s="12" t="s">
        <v>352</v>
      </c>
      <c r="AI1830" s="12" t="s">
        <v>444</v>
      </c>
      <c r="AJ1830" s="12" t="s">
        <v>445</v>
      </c>
      <c r="AK1830" s="12" t="s">
        <v>368</v>
      </c>
      <c r="AL1830" s="12" t="s">
        <v>446</v>
      </c>
      <c r="AM1830" s="12" t="s">
        <v>347</v>
      </c>
      <c r="AN1830" s="12" t="s">
        <v>447</v>
      </c>
    </row>
    <row r="1831" spans="1:40" ht="15.75" customHeight="1" x14ac:dyDescent="0.25">
      <c r="A1831" s="12">
        <v>131080021</v>
      </c>
      <c r="B1831" s="12" t="s">
        <v>584</v>
      </c>
      <c r="C1831" s="12" t="s">
        <v>585</v>
      </c>
      <c r="D1831" s="12" t="s">
        <v>171</v>
      </c>
      <c r="E1831" s="12" t="s">
        <v>210</v>
      </c>
      <c r="F1831" s="10" t="s">
        <v>216</v>
      </c>
      <c r="G1831" s="10" t="s">
        <v>216</v>
      </c>
      <c r="K1831" s="12" t="s">
        <v>170</v>
      </c>
      <c r="L1831" s="12">
        <v>45.169148999999997</v>
      </c>
      <c r="M1831" s="12">
        <v>2.2004380000000001</v>
      </c>
      <c r="N1831" s="11">
        <v>41317.4375</v>
      </c>
      <c r="O1831" s="6" t="s">
        <v>21</v>
      </c>
      <c r="P1831" s="29">
        <v>4.5066666666666672E-2</v>
      </c>
      <c r="Q1831" s="54" t="s">
        <v>161</v>
      </c>
      <c r="R1831" s="12" t="s">
        <v>11</v>
      </c>
      <c r="S1831" s="16" t="s">
        <v>601</v>
      </c>
      <c r="T1831" s="53" t="s">
        <v>161</v>
      </c>
      <c r="U1831" s="12">
        <f t="shared" si="116"/>
        <v>4.5066666666666672E-2</v>
      </c>
      <c r="V1831" s="12">
        <f t="shared" si="117"/>
        <v>2.2533333333333336E-2</v>
      </c>
      <c r="W1831" s="12">
        <f t="shared" si="118"/>
        <v>88.757396449704146</v>
      </c>
      <c r="X1831" s="12">
        <f t="shared" si="119"/>
        <v>1969.4688561324881</v>
      </c>
      <c r="Z1831" s="12">
        <v>15</v>
      </c>
      <c r="AA1831" s="12"/>
      <c r="AC1831" s="12" t="s">
        <v>179</v>
      </c>
      <c r="AD1831" s="12" t="s">
        <v>216</v>
      </c>
      <c r="AE1831" s="12" t="s">
        <v>441</v>
      </c>
      <c r="AF1831" s="12" t="s">
        <v>442</v>
      </c>
      <c r="AG1831" s="12" t="s">
        <v>443</v>
      </c>
      <c r="AH1831" s="12" t="s">
        <v>352</v>
      </c>
      <c r="AI1831" s="12" t="s">
        <v>444</v>
      </c>
      <c r="AJ1831" s="12" t="s">
        <v>445</v>
      </c>
      <c r="AK1831" s="12" t="s">
        <v>368</v>
      </c>
      <c r="AL1831" s="12" t="s">
        <v>446</v>
      </c>
      <c r="AM1831" s="12" t="s">
        <v>347</v>
      </c>
      <c r="AN1831" s="12" t="s">
        <v>447</v>
      </c>
    </row>
    <row r="1832" spans="1:40" ht="15.75" customHeight="1" x14ac:dyDescent="0.25">
      <c r="A1832" s="12">
        <v>131080021</v>
      </c>
      <c r="B1832" s="12" t="s">
        <v>584</v>
      </c>
      <c r="C1832" s="12" t="s">
        <v>585</v>
      </c>
      <c r="D1832" s="12" t="s">
        <v>171</v>
      </c>
      <c r="E1832" s="12" t="s">
        <v>210</v>
      </c>
      <c r="F1832" s="10" t="s">
        <v>216</v>
      </c>
      <c r="G1832" s="10" t="s">
        <v>216</v>
      </c>
      <c r="K1832" s="12" t="s">
        <v>170</v>
      </c>
      <c r="L1832" s="12">
        <v>45.169148999999997</v>
      </c>
      <c r="M1832" s="12">
        <v>2.2004380000000001</v>
      </c>
      <c r="N1832" s="11">
        <v>41317.4375</v>
      </c>
      <c r="O1832" s="6" t="s">
        <v>57</v>
      </c>
      <c r="P1832" s="29">
        <v>4.5733333333333334E-2</v>
      </c>
      <c r="Q1832" s="54" t="s">
        <v>161</v>
      </c>
      <c r="R1832" s="12" t="s">
        <v>11</v>
      </c>
      <c r="S1832" s="16" t="s">
        <v>601</v>
      </c>
      <c r="T1832" s="53" t="s">
        <v>161</v>
      </c>
      <c r="U1832" s="12">
        <f t="shared" si="116"/>
        <v>4.5733333333333334E-2</v>
      </c>
      <c r="V1832" s="12">
        <f t="shared" si="117"/>
        <v>2.2866666666666667E-2</v>
      </c>
      <c r="W1832" s="12">
        <f t="shared" si="118"/>
        <v>87.463556851311949</v>
      </c>
      <c r="X1832" s="12">
        <f t="shared" si="119"/>
        <v>1912.4684442706694</v>
      </c>
      <c r="Z1832" s="12">
        <v>15</v>
      </c>
      <c r="AA1832" s="12"/>
      <c r="AC1832" s="12" t="s">
        <v>179</v>
      </c>
      <c r="AD1832" s="12" t="s">
        <v>216</v>
      </c>
      <c r="AE1832" s="12" t="s">
        <v>441</v>
      </c>
      <c r="AF1832" s="12" t="s">
        <v>442</v>
      </c>
      <c r="AG1832" s="12" t="s">
        <v>443</v>
      </c>
      <c r="AH1832" s="12" t="s">
        <v>352</v>
      </c>
      <c r="AI1832" s="12" t="s">
        <v>444</v>
      </c>
      <c r="AJ1832" s="12" t="s">
        <v>445</v>
      </c>
      <c r="AK1832" s="12" t="s">
        <v>368</v>
      </c>
      <c r="AL1832" s="12" t="s">
        <v>446</v>
      </c>
      <c r="AM1832" s="12" t="s">
        <v>347</v>
      </c>
      <c r="AN1832" s="12" t="s">
        <v>447</v>
      </c>
    </row>
    <row r="1833" spans="1:40" ht="15.75" customHeight="1" x14ac:dyDescent="0.25">
      <c r="A1833" s="12">
        <v>131080021</v>
      </c>
      <c r="B1833" s="12" t="s">
        <v>584</v>
      </c>
      <c r="C1833" s="12" t="s">
        <v>585</v>
      </c>
      <c r="D1833" s="12" t="s">
        <v>171</v>
      </c>
      <c r="E1833" s="12" t="s">
        <v>210</v>
      </c>
      <c r="F1833" s="10" t="s">
        <v>216</v>
      </c>
      <c r="G1833" s="10" t="s">
        <v>216</v>
      </c>
      <c r="K1833" s="12" t="s">
        <v>170</v>
      </c>
      <c r="L1833" s="12">
        <v>45.169148999999997</v>
      </c>
      <c r="M1833" s="12">
        <v>2.2004380000000001</v>
      </c>
      <c r="N1833" s="11">
        <v>41317.4375</v>
      </c>
      <c r="O1833" s="6" t="s">
        <v>12</v>
      </c>
      <c r="P1833" s="29">
        <v>5.5066666666666673E-2</v>
      </c>
      <c r="Q1833" s="54" t="s">
        <v>161</v>
      </c>
      <c r="R1833" s="12" t="s">
        <v>11</v>
      </c>
      <c r="S1833" s="16" t="s">
        <v>601</v>
      </c>
      <c r="T1833" s="53" t="s">
        <v>161</v>
      </c>
      <c r="U1833" s="12">
        <f t="shared" si="116"/>
        <v>5.5066666666666673E-2</v>
      </c>
      <c r="V1833" s="12">
        <f t="shared" si="117"/>
        <v>2.7533333333333337E-2</v>
      </c>
      <c r="W1833" s="12">
        <f t="shared" si="118"/>
        <v>72.639225181598064</v>
      </c>
      <c r="X1833" s="12">
        <f t="shared" si="119"/>
        <v>1319.1142587457273</v>
      </c>
      <c r="Z1833" s="12">
        <v>15</v>
      </c>
      <c r="AA1833" s="12"/>
      <c r="AC1833" s="12" t="s">
        <v>179</v>
      </c>
      <c r="AD1833" s="12" t="s">
        <v>216</v>
      </c>
      <c r="AE1833" s="12" t="s">
        <v>441</v>
      </c>
      <c r="AF1833" s="12" t="s">
        <v>442</v>
      </c>
      <c r="AG1833" s="12" t="s">
        <v>443</v>
      </c>
      <c r="AH1833" s="12" t="s">
        <v>352</v>
      </c>
      <c r="AI1833" s="12" t="s">
        <v>444</v>
      </c>
      <c r="AJ1833" s="12" t="s">
        <v>445</v>
      </c>
      <c r="AK1833" s="12" t="s">
        <v>368</v>
      </c>
      <c r="AL1833" s="12" t="s">
        <v>446</v>
      </c>
      <c r="AM1833" s="12" t="s">
        <v>347</v>
      </c>
      <c r="AN1833" s="12" t="s">
        <v>447</v>
      </c>
    </row>
    <row r="1834" spans="1:40" ht="15.75" customHeight="1" x14ac:dyDescent="0.25">
      <c r="A1834" s="12">
        <v>131080021</v>
      </c>
      <c r="B1834" s="12" t="s">
        <v>584</v>
      </c>
      <c r="C1834" s="12" t="s">
        <v>585</v>
      </c>
      <c r="D1834" s="12" t="s">
        <v>171</v>
      </c>
      <c r="E1834" s="12" t="s">
        <v>210</v>
      </c>
      <c r="F1834" s="10" t="s">
        <v>216</v>
      </c>
      <c r="G1834" s="10" t="s">
        <v>216</v>
      </c>
      <c r="K1834" s="12" t="s">
        <v>170</v>
      </c>
      <c r="L1834" s="12">
        <v>45.169148999999997</v>
      </c>
      <c r="M1834" s="12">
        <v>2.2004380000000001</v>
      </c>
      <c r="N1834" s="11">
        <v>41317.4375</v>
      </c>
      <c r="O1834" s="6" t="s">
        <v>61</v>
      </c>
      <c r="P1834" s="29">
        <v>6.3533333333333344E-2</v>
      </c>
      <c r="Q1834" s="54" t="s">
        <v>161</v>
      </c>
      <c r="R1834" s="12" t="s">
        <v>11</v>
      </c>
      <c r="S1834" s="16" t="s">
        <v>601</v>
      </c>
      <c r="T1834" s="53" t="s">
        <v>161</v>
      </c>
      <c r="U1834" s="12">
        <f t="shared" si="116"/>
        <v>6.3533333333333344E-2</v>
      </c>
      <c r="V1834" s="12">
        <f t="shared" si="117"/>
        <v>3.1766666666666672E-2</v>
      </c>
      <c r="W1834" s="12">
        <f t="shared" si="118"/>
        <v>62.959076600209855</v>
      </c>
      <c r="X1834" s="12">
        <f t="shared" si="119"/>
        <v>990.96133158777297</v>
      </c>
      <c r="Z1834" s="12">
        <v>15</v>
      </c>
      <c r="AA1834" s="12"/>
      <c r="AC1834" s="12" t="s">
        <v>179</v>
      </c>
      <c r="AD1834" s="12" t="s">
        <v>216</v>
      </c>
      <c r="AE1834" s="12" t="s">
        <v>441</v>
      </c>
      <c r="AF1834" s="12" t="s">
        <v>442</v>
      </c>
      <c r="AG1834" s="12" t="s">
        <v>443</v>
      </c>
      <c r="AH1834" s="12" t="s">
        <v>352</v>
      </c>
      <c r="AI1834" s="12" t="s">
        <v>444</v>
      </c>
      <c r="AJ1834" s="12" t="s">
        <v>445</v>
      </c>
      <c r="AK1834" s="12" t="s">
        <v>368</v>
      </c>
      <c r="AL1834" s="12" t="s">
        <v>446</v>
      </c>
      <c r="AM1834" s="12" t="s">
        <v>347</v>
      </c>
      <c r="AN1834" s="12" t="s">
        <v>447</v>
      </c>
    </row>
    <row r="1835" spans="1:40" ht="15.75" customHeight="1" x14ac:dyDescent="0.25">
      <c r="A1835" s="12">
        <v>131080021</v>
      </c>
      <c r="B1835" s="12" t="s">
        <v>584</v>
      </c>
      <c r="C1835" s="12" t="s">
        <v>585</v>
      </c>
      <c r="D1835" s="12" t="s">
        <v>171</v>
      </c>
      <c r="E1835" s="12" t="s">
        <v>210</v>
      </c>
      <c r="F1835" s="10" t="s">
        <v>216</v>
      </c>
      <c r="G1835" s="10" t="s">
        <v>216</v>
      </c>
      <c r="K1835" s="12" t="s">
        <v>170</v>
      </c>
      <c r="L1835" s="12">
        <v>45.169148999999997</v>
      </c>
      <c r="M1835" s="12">
        <v>2.2004380000000001</v>
      </c>
      <c r="N1835" s="11">
        <v>41317.4375</v>
      </c>
      <c r="O1835" s="6" t="s">
        <v>159</v>
      </c>
      <c r="P1835" s="29">
        <v>7.1466666666666664E-2</v>
      </c>
      <c r="Q1835" s="19">
        <v>3.8591999999999994E-2</v>
      </c>
      <c r="R1835" s="12" t="s">
        <v>11</v>
      </c>
      <c r="S1835" s="48" t="s">
        <v>161</v>
      </c>
      <c r="T1835" s="53" t="s">
        <v>161</v>
      </c>
      <c r="U1835" s="12">
        <f t="shared" si="116"/>
        <v>7.1466666666666664E-2</v>
      </c>
      <c r="V1835" s="12">
        <f t="shared" si="117"/>
        <v>3.8591999999999994E-2</v>
      </c>
      <c r="W1835" s="12">
        <f t="shared" si="118"/>
        <v>47.985381733308778</v>
      </c>
      <c r="X1835" s="12">
        <f t="shared" si="119"/>
        <v>671.43724440264157</v>
      </c>
      <c r="Z1835" s="12">
        <v>15</v>
      </c>
      <c r="AA1835" s="12"/>
      <c r="AC1835" s="12" t="s">
        <v>179</v>
      </c>
      <c r="AD1835" s="12" t="s">
        <v>216</v>
      </c>
      <c r="AE1835" s="12" t="s">
        <v>441</v>
      </c>
      <c r="AF1835" s="12" t="s">
        <v>442</v>
      </c>
      <c r="AG1835" s="12" t="s">
        <v>443</v>
      </c>
      <c r="AH1835" s="12" t="s">
        <v>352</v>
      </c>
      <c r="AI1835" s="12" t="s">
        <v>444</v>
      </c>
      <c r="AJ1835" s="12" t="s">
        <v>445</v>
      </c>
      <c r="AK1835" s="12" t="s">
        <v>368</v>
      </c>
      <c r="AL1835" s="12" t="s">
        <v>446</v>
      </c>
      <c r="AM1835" s="12" t="s">
        <v>347</v>
      </c>
      <c r="AN1835" s="12" t="s">
        <v>447</v>
      </c>
    </row>
    <row r="1836" spans="1:40" ht="15.75" customHeight="1" x14ac:dyDescent="0.25">
      <c r="A1836" s="12">
        <v>131080021</v>
      </c>
      <c r="B1836" s="12" t="s">
        <v>584</v>
      </c>
      <c r="C1836" s="12" t="s">
        <v>585</v>
      </c>
      <c r="D1836" s="12" t="s">
        <v>171</v>
      </c>
      <c r="E1836" s="12" t="s">
        <v>210</v>
      </c>
      <c r="F1836" s="10" t="s">
        <v>216</v>
      </c>
      <c r="G1836" s="10" t="s">
        <v>216</v>
      </c>
      <c r="K1836" s="12" t="s">
        <v>170</v>
      </c>
      <c r="L1836" s="12">
        <v>45.169148999999997</v>
      </c>
      <c r="M1836" s="12">
        <v>2.2004380000000001</v>
      </c>
      <c r="N1836" s="11">
        <v>41317.4375</v>
      </c>
      <c r="O1836" s="6" t="s">
        <v>55</v>
      </c>
      <c r="P1836" s="29">
        <v>7.8E-2</v>
      </c>
      <c r="Q1836" s="54" t="s">
        <v>161</v>
      </c>
      <c r="R1836" s="12" t="s">
        <v>11</v>
      </c>
      <c r="S1836" s="16" t="s">
        <v>601</v>
      </c>
      <c r="T1836" s="53" t="s">
        <v>161</v>
      </c>
      <c r="U1836" s="12">
        <f t="shared" si="116"/>
        <v>7.8E-2</v>
      </c>
      <c r="V1836" s="12">
        <f t="shared" si="117"/>
        <v>3.9E-2</v>
      </c>
      <c r="W1836" s="12">
        <f t="shared" si="118"/>
        <v>51.282051282051285</v>
      </c>
      <c r="X1836" s="12">
        <f t="shared" si="119"/>
        <v>657.46219592373438</v>
      </c>
      <c r="Z1836" s="12">
        <v>15</v>
      </c>
      <c r="AA1836" s="12"/>
      <c r="AC1836" s="12" t="s">
        <v>179</v>
      </c>
      <c r="AD1836" s="12" t="s">
        <v>216</v>
      </c>
      <c r="AE1836" s="12" t="s">
        <v>441</v>
      </c>
      <c r="AF1836" s="12" t="s">
        <v>442</v>
      </c>
      <c r="AG1836" s="12" t="s">
        <v>443</v>
      </c>
      <c r="AH1836" s="12" t="s">
        <v>352</v>
      </c>
      <c r="AI1836" s="12" t="s">
        <v>444</v>
      </c>
      <c r="AJ1836" s="12" t="s">
        <v>445</v>
      </c>
      <c r="AK1836" s="12" t="s">
        <v>368</v>
      </c>
      <c r="AL1836" s="12" t="s">
        <v>446</v>
      </c>
      <c r="AM1836" s="12" t="s">
        <v>347</v>
      </c>
      <c r="AN1836" s="12" t="s">
        <v>447</v>
      </c>
    </row>
    <row r="1837" spans="1:40" ht="15.75" customHeight="1" x14ac:dyDescent="0.25">
      <c r="A1837" s="12">
        <v>131080021</v>
      </c>
      <c r="B1837" s="12" t="s">
        <v>584</v>
      </c>
      <c r="C1837" s="12" t="s">
        <v>585</v>
      </c>
      <c r="D1837" s="12" t="s">
        <v>171</v>
      </c>
      <c r="E1837" s="12" t="s">
        <v>210</v>
      </c>
      <c r="F1837" s="10" t="s">
        <v>216</v>
      </c>
      <c r="G1837" s="10" t="s">
        <v>216</v>
      </c>
      <c r="K1837" s="12" t="s">
        <v>170</v>
      </c>
      <c r="L1837" s="12">
        <v>45.169148999999997</v>
      </c>
      <c r="M1837" s="12">
        <v>2.2004380000000001</v>
      </c>
      <c r="N1837" s="11">
        <v>41317.4375</v>
      </c>
      <c r="O1837" s="6" t="s">
        <v>15</v>
      </c>
      <c r="P1837" s="29">
        <v>9.8000000000000004E-2</v>
      </c>
      <c r="Q1837" s="54" t="s">
        <v>161</v>
      </c>
      <c r="R1837" s="12" t="s">
        <v>11</v>
      </c>
      <c r="S1837" s="16" t="s">
        <v>601</v>
      </c>
      <c r="T1837" s="53" t="s">
        <v>161</v>
      </c>
      <c r="U1837" s="12">
        <f t="shared" si="116"/>
        <v>9.8000000000000004E-2</v>
      </c>
      <c r="V1837" s="12">
        <f t="shared" si="117"/>
        <v>4.9000000000000002E-2</v>
      </c>
      <c r="W1837" s="12">
        <f t="shared" si="118"/>
        <v>40.816326530612237</v>
      </c>
      <c r="X1837" s="12">
        <f t="shared" si="119"/>
        <v>416.49312786339021</v>
      </c>
      <c r="Z1837" s="12">
        <v>15</v>
      </c>
      <c r="AA1837" s="12"/>
      <c r="AC1837" s="12" t="s">
        <v>179</v>
      </c>
      <c r="AD1837" s="12" t="s">
        <v>216</v>
      </c>
      <c r="AE1837" s="12" t="s">
        <v>441</v>
      </c>
      <c r="AF1837" s="12" t="s">
        <v>442</v>
      </c>
      <c r="AG1837" s="12" t="s">
        <v>443</v>
      </c>
      <c r="AH1837" s="12" t="s">
        <v>352</v>
      </c>
      <c r="AI1837" s="12" t="s">
        <v>444</v>
      </c>
      <c r="AJ1837" s="12" t="s">
        <v>445</v>
      </c>
      <c r="AK1837" s="12" t="s">
        <v>368</v>
      </c>
      <c r="AL1837" s="12" t="s">
        <v>446</v>
      </c>
      <c r="AM1837" s="12" t="s">
        <v>347</v>
      </c>
      <c r="AN1837" s="12" t="s">
        <v>447</v>
      </c>
    </row>
    <row r="1838" spans="1:40" ht="15.75" customHeight="1" x14ac:dyDescent="0.25">
      <c r="A1838" s="12">
        <v>131080021</v>
      </c>
      <c r="B1838" s="12" t="s">
        <v>584</v>
      </c>
      <c r="C1838" s="12" t="s">
        <v>585</v>
      </c>
      <c r="D1838" s="12" t="s">
        <v>171</v>
      </c>
      <c r="E1838" s="12" t="s">
        <v>210</v>
      </c>
      <c r="F1838" s="10" t="s">
        <v>216</v>
      </c>
      <c r="G1838" s="10" t="s">
        <v>216</v>
      </c>
      <c r="K1838" s="12" t="s">
        <v>170</v>
      </c>
      <c r="L1838" s="12">
        <v>45.169148999999997</v>
      </c>
      <c r="M1838" s="12">
        <v>2.2004380000000001</v>
      </c>
      <c r="N1838" s="11">
        <v>41317.4375</v>
      </c>
      <c r="O1838" s="6" t="s">
        <v>56</v>
      </c>
      <c r="P1838" s="29">
        <v>0.12266666666666667</v>
      </c>
      <c r="Q1838" s="54" t="s">
        <v>161</v>
      </c>
      <c r="R1838" s="12" t="s">
        <v>11</v>
      </c>
      <c r="S1838" s="16" t="s">
        <v>601</v>
      </c>
      <c r="T1838" s="53" t="s">
        <v>161</v>
      </c>
      <c r="U1838" s="12">
        <f t="shared" si="116"/>
        <v>0.12266666666666667</v>
      </c>
      <c r="V1838" s="12">
        <f t="shared" si="117"/>
        <v>6.1333333333333337E-2</v>
      </c>
      <c r="W1838" s="12">
        <f t="shared" si="118"/>
        <v>32.608695652173907</v>
      </c>
      <c r="X1838" s="12">
        <f t="shared" si="119"/>
        <v>265.83175803402645</v>
      </c>
      <c r="Z1838" s="12">
        <v>15</v>
      </c>
      <c r="AA1838" s="12"/>
      <c r="AC1838" s="12" t="s">
        <v>179</v>
      </c>
      <c r="AD1838" s="12" t="s">
        <v>216</v>
      </c>
      <c r="AE1838" s="12" t="s">
        <v>441</v>
      </c>
      <c r="AF1838" s="12" t="s">
        <v>442</v>
      </c>
      <c r="AG1838" s="12" t="s">
        <v>443</v>
      </c>
      <c r="AH1838" s="12" t="s">
        <v>352</v>
      </c>
      <c r="AI1838" s="12" t="s">
        <v>444</v>
      </c>
      <c r="AJ1838" s="12" t="s">
        <v>445</v>
      </c>
      <c r="AK1838" s="12" t="s">
        <v>368</v>
      </c>
      <c r="AL1838" s="12" t="s">
        <v>446</v>
      </c>
      <c r="AM1838" s="12" t="s">
        <v>347</v>
      </c>
      <c r="AN1838" s="12" t="s">
        <v>447</v>
      </c>
    </row>
    <row r="1839" spans="1:40" ht="15.75" customHeight="1" x14ac:dyDescent="0.25">
      <c r="A1839" s="12">
        <v>131080021</v>
      </c>
      <c r="B1839" s="12" t="s">
        <v>584</v>
      </c>
      <c r="C1839" s="12" t="s">
        <v>585</v>
      </c>
      <c r="D1839" s="12" t="s">
        <v>171</v>
      </c>
      <c r="E1839" s="12" t="s">
        <v>210</v>
      </c>
      <c r="F1839" s="10" t="s">
        <v>216</v>
      </c>
      <c r="G1839" s="10" t="s">
        <v>216</v>
      </c>
      <c r="K1839" s="12" t="s">
        <v>170</v>
      </c>
      <c r="L1839" s="12">
        <v>45.169148999999997</v>
      </c>
      <c r="M1839" s="12">
        <v>2.2004380000000001</v>
      </c>
      <c r="N1839" s="11">
        <v>41317.4375</v>
      </c>
      <c r="O1839" s="6" t="s">
        <v>62</v>
      </c>
      <c r="P1839" s="29">
        <v>0.13</v>
      </c>
      <c r="Q1839" s="54" t="s">
        <v>161</v>
      </c>
      <c r="R1839" s="12" t="s">
        <v>11</v>
      </c>
      <c r="S1839" s="16" t="s">
        <v>601</v>
      </c>
      <c r="T1839" s="53" t="s">
        <v>161</v>
      </c>
      <c r="U1839" s="12">
        <f t="shared" si="116"/>
        <v>0.13</v>
      </c>
      <c r="V1839" s="12">
        <f t="shared" si="117"/>
        <v>6.5000000000000002E-2</v>
      </c>
      <c r="W1839" s="12">
        <f t="shared" si="118"/>
        <v>30.769230769230766</v>
      </c>
      <c r="X1839" s="12">
        <f t="shared" si="119"/>
        <v>236.68639053254435</v>
      </c>
      <c r="Z1839" s="12">
        <v>15</v>
      </c>
      <c r="AA1839" s="12"/>
      <c r="AC1839" s="12" t="s">
        <v>179</v>
      </c>
      <c r="AD1839" s="12" t="s">
        <v>216</v>
      </c>
      <c r="AE1839" s="12" t="s">
        <v>441</v>
      </c>
      <c r="AF1839" s="12" t="s">
        <v>442</v>
      </c>
      <c r="AG1839" s="12" t="s">
        <v>443</v>
      </c>
      <c r="AH1839" s="12" t="s">
        <v>352</v>
      </c>
      <c r="AI1839" s="12" t="s">
        <v>444</v>
      </c>
      <c r="AJ1839" s="12" t="s">
        <v>445</v>
      </c>
      <c r="AK1839" s="12" t="s">
        <v>368</v>
      </c>
      <c r="AL1839" s="12" t="s">
        <v>446</v>
      </c>
      <c r="AM1839" s="12" t="s">
        <v>347</v>
      </c>
      <c r="AN1839" s="12" t="s">
        <v>447</v>
      </c>
    </row>
    <row r="1840" spans="1:40" ht="15.75" customHeight="1" x14ac:dyDescent="0.25">
      <c r="A1840" s="12">
        <v>131080021</v>
      </c>
      <c r="B1840" s="12" t="s">
        <v>584</v>
      </c>
      <c r="C1840" s="12" t="s">
        <v>585</v>
      </c>
      <c r="D1840" s="12" t="s">
        <v>171</v>
      </c>
      <c r="E1840" s="12" t="s">
        <v>210</v>
      </c>
      <c r="F1840" s="10" t="s">
        <v>216</v>
      </c>
      <c r="G1840" s="10" t="s">
        <v>216</v>
      </c>
      <c r="K1840" s="12" t="s">
        <v>170</v>
      </c>
      <c r="L1840" s="12">
        <v>45.169148999999997</v>
      </c>
      <c r="M1840" s="12">
        <v>2.2004380000000001</v>
      </c>
      <c r="N1840" s="11">
        <v>41317.4375</v>
      </c>
      <c r="O1840" s="6" t="s">
        <v>60</v>
      </c>
      <c r="P1840" s="29">
        <v>0.18000000000000002</v>
      </c>
      <c r="Q1840" s="54" t="s">
        <v>161</v>
      </c>
      <c r="R1840" s="12" t="s">
        <v>11</v>
      </c>
      <c r="S1840" s="16" t="s">
        <v>601</v>
      </c>
      <c r="T1840" s="53" t="s">
        <v>161</v>
      </c>
      <c r="U1840" s="12">
        <f t="shared" si="116"/>
        <v>0.18000000000000002</v>
      </c>
      <c r="V1840" s="12">
        <f t="shared" si="117"/>
        <v>9.0000000000000011E-2</v>
      </c>
      <c r="W1840" s="12">
        <f t="shared" si="118"/>
        <v>22.222222222222221</v>
      </c>
      <c r="X1840" s="12">
        <f t="shared" si="119"/>
        <v>123.45679012345677</v>
      </c>
      <c r="Z1840" s="12">
        <v>15</v>
      </c>
      <c r="AA1840" s="12"/>
      <c r="AC1840" s="12" t="s">
        <v>179</v>
      </c>
      <c r="AD1840" s="12" t="s">
        <v>216</v>
      </c>
      <c r="AE1840" s="12" t="s">
        <v>441</v>
      </c>
      <c r="AF1840" s="12" t="s">
        <v>442</v>
      </c>
      <c r="AG1840" s="12" t="s">
        <v>443</v>
      </c>
      <c r="AH1840" s="12" t="s">
        <v>352</v>
      </c>
      <c r="AI1840" s="12" t="s">
        <v>444</v>
      </c>
      <c r="AJ1840" s="12" t="s">
        <v>445</v>
      </c>
      <c r="AK1840" s="12" t="s">
        <v>368</v>
      </c>
      <c r="AL1840" s="12" t="s">
        <v>446</v>
      </c>
      <c r="AM1840" s="12" t="s">
        <v>347</v>
      </c>
      <c r="AN1840" s="12" t="s">
        <v>447</v>
      </c>
    </row>
    <row r="1841" spans="1:40" ht="15.75" customHeight="1" x14ac:dyDescent="0.25">
      <c r="A1841" s="12">
        <v>131080021</v>
      </c>
      <c r="B1841" s="12" t="s">
        <v>584</v>
      </c>
      <c r="C1841" s="12" t="s">
        <v>585</v>
      </c>
      <c r="D1841" s="12" t="s">
        <v>171</v>
      </c>
      <c r="E1841" s="12" t="s">
        <v>210</v>
      </c>
      <c r="F1841" s="10" t="s">
        <v>216</v>
      </c>
      <c r="G1841" s="10" t="s">
        <v>216</v>
      </c>
      <c r="K1841" s="12" t="s">
        <v>170</v>
      </c>
      <c r="L1841" s="12">
        <v>45.169148999999997</v>
      </c>
      <c r="M1841" s="12">
        <v>2.2004380000000001</v>
      </c>
      <c r="N1841" s="11">
        <v>41317.4375</v>
      </c>
      <c r="O1841" s="6" t="s">
        <v>58</v>
      </c>
      <c r="P1841" s="29">
        <v>0.18066666666666667</v>
      </c>
      <c r="Q1841" s="54" t="s">
        <v>161</v>
      </c>
      <c r="R1841" s="12" t="s">
        <v>11</v>
      </c>
      <c r="S1841" s="16" t="s">
        <v>601</v>
      </c>
      <c r="T1841" s="53" t="s">
        <v>161</v>
      </c>
      <c r="U1841" s="12">
        <f t="shared" si="116"/>
        <v>0.18066666666666667</v>
      </c>
      <c r="V1841" s="12">
        <f t="shared" si="117"/>
        <v>9.0333333333333335E-2</v>
      </c>
      <c r="W1841" s="12">
        <f t="shared" si="118"/>
        <v>22.140221402214024</v>
      </c>
      <c r="X1841" s="12">
        <f t="shared" si="119"/>
        <v>122.54735093476395</v>
      </c>
      <c r="Z1841" s="12">
        <v>15</v>
      </c>
      <c r="AA1841" s="12"/>
      <c r="AC1841" s="12" t="s">
        <v>179</v>
      </c>
      <c r="AD1841" s="12" t="s">
        <v>216</v>
      </c>
      <c r="AE1841" s="12" t="s">
        <v>441</v>
      </c>
      <c r="AF1841" s="12" t="s">
        <v>442</v>
      </c>
      <c r="AG1841" s="12" t="s">
        <v>443</v>
      </c>
      <c r="AH1841" s="12" t="s">
        <v>352</v>
      </c>
      <c r="AI1841" s="12" t="s">
        <v>444</v>
      </c>
      <c r="AJ1841" s="12" t="s">
        <v>445</v>
      </c>
      <c r="AK1841" s="12" t="s">
        <v>368</v>
      </c>
      <c r="AL1841" s="12" t="s">
        <v>446</v>
      </c>
      <c r="AM1841" s="12" t="s">
        <v>347</v>
      </c>
      <c r="AN1841" s="12" t="s">
        <v>447</v>
      </c>
    </row>
    <row r="1842" spans="1:40" ht="15.75" customHeight="1" x14ac:dyDescent="0.25">
      <c r="A1842" s="12">
        <v>131080021</v>
      </c>
      <c r="B1842" s="12" t="s">
        <v>584</v>
      </c>
      <c r="C1842" s="12" t="s">
        <v>585</v>
      </c>
      <c r="D1842" s="12" t="s">
        <v>171</v>
      </c>
      <c r="E1842" s="12" t="s">
        <v>210</v>
      </c>
      <c r="F1842" s="10" t="s">
        <v>216</v>
      </c>
      <c r="G1842" s="10" t="s">
        <v>216</v>
      </c>
      <c r="K1842" s="12" t="s">
        <v>170</v>
      </c>
      <c r="L1842" s="12">
        <v>45.169148999999997</v>
      </c>
      <c r="M1842" s="12">
        <v>2.2004380000000001</v>
      </c>
      <c r="N1842" s="11">
        <v>41317.4375</v>
      </c>
      <c r="O1842" s="6" t="s">
        <v>59</v>
      </c>
      <c r="P1842" s="29">
        <v>0.18066666666666667</v>
      </c>
      <c r="Q1842" s="54" t="s">
        <v>161</v>
      </c>
      <c r="R1842" s="12" t="s">
        <v>11</v>
      </c>
      <c r="S1842" s="16" t="s">
        <v>601</v>
      </c>
      <c r="T1842" s="53" t="s">
        <v>161</v>
      </c>
      <c r="U1842" s="12">
        <f t="shared" si="116"/>
        <v>0.18066666666666667</v>
      </c>
      <c r="V1842" s="12">
        <f t="shared" si="117"/>
        <v>9.0333333333333335E-2</v>
      </c>
      <c r="W1842" s="12">
        <f t="shared" si="118"/>
        <v>22.140221402214024</v>
      </c>
      <c r="X1842" s="12">
        <f t="shared" si="119"/>
        <v>122.54735093476395</v>
      </c>
      <c r="Z1842" s="12">
        <v>15</v>
      </c>
      <c r="AA1842" s="12"/>
      <c r="AC1842" s="12" t="s">
        <v>179</v>
      </c>
      <c r="AD1842" s="12" t="s">
        <v>216</v>
      </c>
      <c r="AE1842" s="12" t="s">
        <v>441</v>
      </c>
      <c r="AF1842" s="12" t="s">
        <v>442</v>
      </c>
      <c r="AG1842" s="12" t="s">
        <v>443</v>
      </c>
      <c r="AH1842" s="12" t="s">
        <v>352</v>
      </c>
      <c r="AI1842" s="12" t="s">
        <v>444</v>
      </c>
      <c r="AJ1842" s="12" t="s">
        <v>445</v>
      </c>
      <c r="AK1842" s="12" t="s">
        <v>368</v>
      </c>
      <c r="AL1842" s="12" t="s">
        <v>446</v>
      </c>
      <c r="AM1842" s="12" t="s">
        <v>347</v>
      </c>
      <c r="AN1842" s="12" t="s">
        <v>447</v>
      </c>
    </row>
    <row r="1843" spans="1:40" ht="15.75" customHeight="1" x14ac:dyDescent="0.25">
      <c r="A1843" s="12">
        <v>131080021</v>
      </c>
      <c r="B1843" s="12" t="s">
        <v>584</v>
      </c>
      <c r="C1843" s="12" t="s">
        <v>585</v>
      </c>
      <c r="D1843" s="12" t="s">
        <v>171</v>
      </c>
      <c r="E1843" s="12" t="s">
        <v>210</v>
      </c>
      <c r="F1843" s="10" t="s">
        <v>216</v>
      </c>
      <c r="G1843" s="10" t="s">
        <v>216</v>
      </c>
      <c r="K1843" s="12" t="s">
        <v>170</v>
      </c>
      <c r="L1843" s="12">
        <v>45.169148999999997</v>
      </c>
      <c r="M1843" s="12">
        <v>2.2004380000000001</v>
      </c>
      <c r="N1843" s="11">
        <v>41317.4375</v>
      </c>
      <c r="O1843" s="6" t="s">
        <v>18</v>
      </c>
      <c r="P1843" s="29">
        <v>0.22933333333333333</v>
      </c>
      <c r="Q1843" s="54" t="s">
        <v>161</v>
      </c>
      <c r="R1843" s="12" t="s">
        <v>11</v>
      </c>
      <c r="S1843" s="16" t="s">
        <v>601</v>
      </c>
      <c r="T1843" s="53" t="s">
        <v>161</v>
      </c>
      <c r="U1843" s="12">
        <f t="shared" si="116"/>
        <v>0.22933333333333333</v>
      </c>
      <c r="V1843" s="12">
        <f t="shared" si="117"/>
        <v>0.11466666666666667</v>
      </c>
      <c r="W1843" s="12">
        <f t="shared" si="118"/>
        <v>17.441860465116278</v>
      </c>
      <c r="X1843" s="12">
        <f t="shared" si="119"/>
        <v>76.05462412114656</v>
      </c>
      <c r="Z1843" s="12">
        <v>15</v>
      </c>
      <c r="AA1843" s="12"/>
      <c r="AC1843" s="12" t="s">
        <v>179</v>
      </c>
      <c r="AD1843" s="12" t="s">
        <v>216</v>
      </c>
      <c r="AE1843" s="12" t="s">
        <v>441</v>
      </c>
      <c r="AF1843" s="12" t="s">
        <v>442</v>
      </c>
      <c r="AG1843" s="12" t="s">
        <v>443</v>
      </c>
      <c r="AH1843" s="12" t="s">
        <v>352</v>
      </c>
      <c r="AI1843" s="12" t="s">
        <v>444</v>
      </c>
      <c r="AJ1843" s="12" t="s">
        <v>445</v>
      </c>
      <c r="AK1843" s="12" t="s">
        <v>368</v>
      </c>
      <c r="AL1843" s="12" t="s">
        <v>446</v>
      </c>
      <c r="AM1843" s="12" t="s">
        <v>347</v>
      </c>
      <c r="AN1843" s="12" t="s">
        <v>447</v>
      </c>
    </row>
    <row r="1844" spans="1:40" ht="15.75" customHeight="1" x14ac:dyDescent="0.25">
      <c r="A1844" s="12">
        <v>131080021</v>
      </c>
      <c r="B1844" s="12" t="s">
        <v>584</v>
      </c>
      <c r="C1844" s="12" t="s">
        <v>585</v>
      </c>
      <c r="D1844" s="12" t="s">
        <v>171</v>
      </c>
      <c r="E1844" s="12" t="s">
        <v>210</v>
      </c>
      <c r="F1844" s="10" t="s">
        <v>216</v>
      </c>
      <c r="G1844" s="10" t="s">
        <v>216</v>
      </c>
      <c r="K1844" s="12" t="s">
        <v>170</v>
      </c>
      <c r="L1844" s="12">
        <v>45.169148999999997</v>
      </c>
      <c r="M1844" s="12">
        <v>2.2004380000000001</v>
      </c>
      <c r="N1844" s="11">
        <v>41317.4375</v>
      </c>
      <c r="O1844" s="6" t="s">
        <v>157</v>
      </c>
      <c r="P1844" s="29">
        <v>0.28933333333333333</v>
      </c>
      <c r="Q1844" s="54" t="s">
        <v>161</v>
      </c>
      <c r="R1844" s="12" t="s">
        <v>11</v>
      </c>
      <c r="S1844" s="16" t="s">
        <v>601</v>
      </c>
      <c r="T1844" s="53" t="s">
        <v>161</v>
      </c>
      <c r="U1844" s="12">
        <f t="shared" si="116"/>
        <v>0.28933333333333333</v>
      </c>
      <c r="V1844" s="12">
        <f t="shared" si="117"/>
        <v>0.14466666666666667</v>
      </c>
      <c r="W1844" s="12">
        <f t="shared" si="118"/>
        <v>13.824884792626728</v>
      </c>
      <c r="X1844" s="12">
        <f t="shared" si="119"/>
        <v>47.781859882350446</v>
      </c>
      <c r="Z1844" s="12">
        <v>15</v>
      </c>
      <c r="AA1844" s="12"/>
      <c r="AC1844" s="12" t="s">
        <v>179</v>
      </c>
      <c r="AD1844" s="12" t="s">
        <v>216</v>
      </c>
      <c r="AE1844" s="12" t="s">
        <v>441</v>
      </c>
      <c r="AF1844" s="12" t="s">
        <v>442</v>
      </c>
      <c r="AG1844" s="12" t="s">
        <v>443</v>
      </c>
      <c r="AH1844" s="12" t="s">
        <v>352</v>
      </c>
      <c r="AI1844" s="12" t="s">
        <v>444</v>
      </c>
      <c r="AJ1844" s="12" t="s">
        <v>445</v>
      </c>
      <c r="AK1844" s="12" t="s">
        <v>368</v>
      </c>
      <c r="AL1844" s="12" t="s">
        <v>446</v>
      </c>
      <c r="AM1844" s="12" t="s">
        <v>347</v>
      </c>
      <c r="AN1844" s="12" t="s">
        <v>447</v>
      </c>
    </row>
    <row r="1845" spans="1:40" ht="15.75" customHeight="1" x14ac:dyDescent="0.25">
      <c r="A1845" s="12">
        <v>131080021</v>
      </c>
      <c r="B1845" s="12" t="s">
        <v>584</v>
      </c>
      <c r="C1845" s="12" t="s">
        <v>585</v>
      </c>
      <c r="D1845" s="12" t="s">
        <v>171</v>
      </c>
      <c r="E1845" s="12" t="s">
        <v>210</v>
      </c>
      <c r="F1845" s="10" t="s">
        <v>216</v>
      </c>
      <c r="G1845" s="10" t="s">
        <v>216</v>
      </c>
      <c r="K1845" s="12" t="s">
        <v>170</v>
      </c>
      <c r="L1845" s="12">
        <v>45.169148999999997</v>
      </c>
      <c r="M1845" s="12">
        <v>2.2004380000000001</v>
      </c>
      <c r="N1845" s="11">
        <v>41317.4375</v>
      </c>
      <c r="O1845" s="6" t="s">
        <v>17</v>
      </c>
      <c r="P1845" s="29">
        <v>0.32286666666666669</v>
      </c>
      <c r="Q1845" s="19">
        <v>0.11590913333333333</v>
      </c>
      <c r="R1845" s="12" t="s">
        <v>11</v>
      </c>
      <c r="S1845" s="48" t="s">
        <v>161</v>
      </c>
      <c r="T1845" s="53" t="s">
        <v>161</v>
      </c>
      <c r="U1845" s="12">
        <f t="shared" si="116"/>
        <v>0.32286666666666669</v>
      </c>
      <c r="V1845" s="12">
        <f t="shared" si="117"/>
        <v>0.11590913333333333</v>
      </c>
      <c r="W1845" s="12">
        <f t="shared" si="118"/>
        <v>24.031888085330021</v>
      </c>
      <c r="X1845" s="12">
        <f t="shared" si="119"/>
        <v>74.432855932263124</v>
      </c>
      <c r="Z1845" s="12">
        <v>15</v>
      </c>
      <c r="AA1845" s="12"/>
      <c r="AC1845" s="12" t="s">
        <v>179</v>
      </c>
      <c r="AD1845" s="12" t="s">
        <v>216</v>
      </c>
      <c r="AE1845" s="12" t="s">
        <v>441</v>
      </c>
      <c r="AF1845" s="12" t="s">
        <v>442</v>
      </c>
      <c r="AG1845" s="12" t="s">
        <v>443</v>
      </c>
      <c r="AH1845" s="12" t="s">
        <v>352</v>
      </c>
      <c r="AI1845" s="12" t="s">
        <v>444</v>
      </c>
      <c r="AJ1845" s="12" t="s">
        <v>445</v>
      </c>
      <c r="AK1845" s="12" t="s">
        <v>368</v>
      </c>
      <c r="AL1845" s="12" t="s">
        <v>446</v>
      </c>
      <c r="AM1845" s="12" t="s">
        <v>347</v>
      </c>
      <c r="AN1845" s="12" t="s">
        <v>447</v>
      </c>
    </row>
    <row r="1846" spans="1:40" ht="15.75" customHeight="1" x14ac:dyDescent="0.25">
      <c r="A1846" s="12">
        <v>131080021</v>
      </c>
      <c r="B1846" s="12" t="s">
        <v>584</v>
      </c>
      <c r="C1846" s="12" t="s">
        <v>585</v>
      </c>
      <c r="D1846" s="12" t="s">
        <v>171</v>
      </c>
      <c r="E1846" s="12" t="s">
        <v>210</v>
      </c>
      <c r="F1846" s="10" t="s">
        <v>216</v>
      </c>
      <c r="G1846" s="10" t="s">
        <v>216</v>
      </c>
      <c r="K1846" s="12" t="s">
        <v>170</v>
      </c>
      <c r="L1846" s="12">
        <v>45.169148999999997</v>
      </c>
      <c r="M1846" s="12">
        <v>2.2004380000000001</v>
      </c>
      <c r="N1846" s="11">
        <v>41317.4375</v>
      </c>
      <c r="O1846" s="6" t="s">
        <v>16</v>
      </c>
      <c r="P1846" s="29">
        <v>0.59200000000000008</v>
      </c>
      <c r="Q1846" s="54" t="s">
        <v>161</v>
      </c>
      <c r="R1846" s="12" t="s">
        <v>11</v>
      </c>
      <c r="S1846" s="16" t="s">
        <v>601</v>
      </c>
      <c r="T1846" s="53" t="s">
        <v>161</v>
      </c>
      <c r="U1846" s="12">
        <f t="shared" si="116"/>
        <v>0.59200000000000008</v>
      </c>
      <c r="V1846" s="12">
        <f t="shared" si="117"/>
        <v>0.29600000000000004</v>
      </c>
      <c r="W1846" s="12">
        <f t="shared" si="118"/>
        <v>6.7567567567567552</v>
      </c>
      <c r="X1846" s="12">
        <f t="shared" si="119"/>
        <v>11.413440467494517</v>
      </c>
      <c r="Z1846" s="12">
        <v>15</v>
      </c>
      <c r="AA1846" s="12"/>
      <c r="AC1846" s="12" t="s">
        <v>179</v>
      </c>
      <c r="AD1846" s="12" t="s">
        <v>216</v>
      </c>
      <c r="AE1846" s="12" t="s">
        <v>441</v>
      </c>
      <c r="AF1846" s="12" t="s">
        <v>442</v>
      </c>
      <c r="AG1846" s="12" t="s">
        <v>443</v>
      </c>
      <c r="AH1846" s="12" t="s">
        <v>352</v>
      </c>
      <c r="AI1846" s="12" t="s">
        <v>444</v>
      </c>
      <c r="AJ1846" s="12" t="s">
        <v>445</v>
      </c>
      <c r="AK1846" s="12" t="s">
        <v>368</v>
      </c>
      <c r="AL1846" s="12" t="s">
        <v>446</v>
      </c>
      <c r="AM1846" s="12" t="s">
        <v>347</v>
      </c>
      <c r="AN1846" s="12" t="s">
        <v>447</v>
      </c>
    </row>
    <row r="1847" spans="1:40" ht="15.75" customHeight="1" x14ac:dyDescent="0.25">
      <c r="A1847" s="12">
        <v>131080021</v>
      </c>
      <c r="B1847" s="12" t="s">
        <v>584</v>
      </c>
      <c r="C1847" s="12" t="s">
        <v>585</v>
      </c>
      <c r="D1847" s="12" t="s">
        <v>171</v>
      </c>
      <c r="E1847" s="12" t="s">
        <v>210</v>
      </c>
      <c r="F1847" s="10" t="s">
        <v>216</v>
      </c>
      <c r="G1847" s="10" t="s">
        <v>216</v>
      </c>
      <c r="K1847" s="12" t="s">
        <v>170</v>
      </c>
      <c r="L1847" s="12">
        <v>45.169148999999997</v>
      </c>
      <c r="M1847" s="12">
        <v>2.2004380000000001</v>
      </c>
      <c r="N1847" s="11">
        <v>41317.4375</v>
      </c>
      <c r="O1847" s="6" t="s">
        <v>20</v>
      </c>
      <c r="P1847" s="29">
        <v>0.67333333333333334</v>
      </c>
      <c r="Q1847" s="54" t="s">
        <v>161</v>
      </c>
      <c r="R1847" s="12" t="s">
        <v>11</v>
      </c>
      <c r="S1847" s="16" t="s">
        <v>601</v>
      </c>
      <c r="T1847" s="53" t="s">
        <v>161</v>
      </c>
      <c r="U1847" s="12">
        <f t="shared" si="116"/>
        <v>0.67333333333333334</v>
      </c>
      <c r="V1847" s="12">
        <f t="shared" si="117"/>
        <v>0.33666666666666667</v>
      </c>
      <c r="W1847" s="12">
        <f t="shared" si="118"/>
        <v>5.9405940594059405</v>
      </c>
      <c r="X1847" s="12">
        <f t="shared" si="119"/>
        <v>8.8226644446622888</v>
      </c>
      <c r="Z1847" s="12">
        <v>15</v>
      </c>
      <c r="AA1847" s="12"/>
      <c r="AC1847" s="12" t="s">
        <v>179</v>
      </c>
      <c r="AD1847" s="12" t="s">
        <v>216</v>
      </c>
      <c r="AE1847" s="12" t="s">
        <v>441</v>
      </c>
      <c r="AF1847" s="12" t="s">
        <v>442</v>
      </c>
      <c r="AG1847" s="12" t="s">
        <v>443</v>
      </c>
      <c r="AH1847" s="12" t="s">
        <v>352</v>
      </c>
      <c r="AI1847" s="12" t="s">
        <v>444</v>
      </c>
      <c r="AJ1847" s="12" t="s">
        <v>445</v>
      </c>
      <c r="AK1847" s="12" t="s">
        <v>368</v>
      </c>
      <c r="AL1847" s="12" t="s">
        <v>446</v>
      </c>
      <c r="AM1847" s="12" t="s">
        <v>347</v>
      </c>
      <c r="AN1847" s="12" t="s">
        <v>447</v>
      </c>
    </row>
    <row r="1848" spans="1:40" ht="15.75" customHeight="1" x14ac:dyDescent="0.25">
      <c r="A1848" s="12">
        <v>131080021</v>
      </c>
      <c r="B1848" s="12" t="s">
        <v>584</v>
      </c>
      <c r="C1848" s="12" t="s">
        <v>585</v>
      </c>
      <c r="D1848" s="12" t="s">
        <v>171</v>
      </c>
      <c r="E1848" s="12" t="s">
        <v>210</v>
      </c>
      <c r="F1848" s="10" t="s">
        <v>216</v>
      </c>
      <c r="G1848" s="10" t="s">
        <v>216</v>
      </c>
      <c r="K1848" s="12" t="s">
        <v>170</v>
      </c>
      <c r="L1848" s="12">
        <v>45.169148999999997</v>
      </c>
      <c r="M1848" s="12">
        <v>2.2004380000000001</v>
      </c>
      <c r="N1848" s="11">
        <v>41317.4375</v>
      </c>
      <c r="O1848" s="6" t="s">
        <v>65</v>
      </c>
      <c r="P1848" s="29">
        <v>4.4266666666666667</v>
      </c>
      <c r="Q1848" s="54" t="s">
        <v>161</v>
      </c>
      <c r="R1848" s="12" t="s">
        <v>11</v>
      </c>
      <c r="S1848" s="16" t="s">
        <v>601</v>
      </c>
      <c r="T1848" s="53" t="s">
        <v>161</v>
      </c>
      <c r="U1848" s="12">
        <f t="shared" si="116"/>
        <v>4.4266666666666667</v>
      </c>
      <c r="V1848" s="12">
        <f t="shared" si="117"/>
        <v>2.2133333333333334</v>
      </c>
      <c r="W1848" s="12">
        <f t="shared" si="118"/>
        <v>0.90361445783132532</v>
      </c>
      <c r="X1848" s="12">
        <f t="shared" si="119"/>
        <v>0.20412977210045</v>
      </c>
      <c r="Z1848" s="12">
        <v>15</v>
      </c>
      <c r="AA1848" s="12"/>
      <c r="AC1848" s="12" t="s">
        <v>179</v>
      </c>
      <c r="AD1848" s="12" t="s">
        <v>216</v>
      </c>
      <c r="AE1848" s="12" t="s">
        <v>441</v>
      </c>
      <c r="AF1848" s="12" t="s">
        <v>442</v>
      </c>
      <c r="AG1848" s="12" t="s">
        <v>443</v>
      </c>
      <c r="AH1848" s="12" t="s">
        <v>352</v>
      </c>
      <c r="AI1848" s="12" t="s">
        <v>444</v>
      </c>
      <c r="AJ1848" s="12" t="s">
        <v>445</v>
      </c>
      <c r="AK1848" s="12" t="s">
        <v>368</v>
      </c>
      <c r="AL1848" s="12" t="s">
        <v>446</v>
      </c>
      <c r="AM1848" s="12" t="s">
        <v>347</v>
      </c>
      <c r="AN1848" s="12" t="s">
        <v>447</v>
      </c>
    </row>
    <row r="1849" spans="1:40" ht="15.75" customHeight="1" x14ac:dyDescent="0.25">
      <c r="A1849" s="12">
        <v>131080021</v>
      </c>
      <c r="B1849" s="12" t="s">
        <v>584</v>
      </c>
      <c r="C1849" s="12" t="s">
        <v>585</v>
      </c>
      <c r="D1849" s="12" t="s">
        <v>171</v>
      </c>
      <c r="E1849" s="12" t="s">
        <v>210</v>
      </c>
      <c r="F1849" s="10" t="s">
        <v>216</v>
      </c>
      <c r="G1849" s="10" t="s">
        <v>216</v>
      </c>
      <c r="K1849" s="12" t="s">
        <v>170</v>
      </c>
      <c r="L1849" s="12">
        <v>45.169148999999997</v>
      </c>
      <c r="M1849" s="12">
        <v>2.2004380000000001</v>
      </c>
      <c r="N1849" s="11">
        <v>41317.4375</v>
      </c>
      <c r="O1849" s="6" t="s">
        <v>14</v>
      </c>
      <c r="P1849" s="29">
        <v>7.2666666666666666</v>
      </c>
      <c r="Q1849" s="54" t="s">
        <v>161</v>
      </c>
      <c r="R1849" s="12" t="s">
        <v>11</v>
      </c>
      <c r="S1849" s="16" t="s">
        <v>601</v>
      </c>
      <c r="T1849" s="53" t="s">
        <v>161</v>
      </c>
      <c r="U1849" s="12">
        <f t="shared" si="116"/>
        <v>7.2666666666666666</v>
      </c>
      <c r="V1849" s="12">
        <f t="shared" si="117"/>
        <v>3.6333333333333333</v>
      </c>
      <c r="W1849" s="12">
        <f t="shared" si="118"/>
        <v>0.55045871559633031</v>
      </c>
      <c r="X1849" s="12">
        <f t="shared" si="119"/>
        <v>7.5751199393990401E-2</v>
      </c>
      <c r="Z1849" s="12">
        <v>15</v>
      </c>
      <c r="AA1849" s="12"/>
      <c r="AC1849" s="12" t="s">
        <v>179</v>
      </c>
      <c r="AD1849" s="12" t="s">
        <v>216</v>
      </c>
      <c r="AE1849" s="12" t="s">
        <v>441</v>
      </c>
      <c r="AF1849" s="12" t="s">
        <v>442</v>
      </c>
      <c r="AG1849" s="12" t="s">
        <v>443</v>
      </c>
      <c r="AH1849" s="12" t="s">
        <v>352</v>
      </c>
      <c r="AI1849" s="12" t="s">
        <v>444</v>
      </c>
      <c r="AJ1849" s="12" t="s">
        <v>445</v>
      </c>
      <c r="AK1849" s="12" t="s">
        <v>368</v>
      </c>
      <c r="AL1849" s="12" t="s">
        <v>446</v>
      </c>
      <c r="AM1849" s="12" t="s">
        <v>347</v>
      </c>
      <c r="AN1849" s="12" t="s">
        <v>447</v>
      </c>
    </row>
    <row r="1850" spans="1:40" ht="15.75" customHeight="1" x14ac:dyDescent="0.25">
      <c r="A1850" s="12">
        <v>131080021</v>
      </c>
      <c r="B1850" s="12" t="s">
        <v>584</v>
      </c>
      <c r="C1850" s="12" t="s">
        <v>585</v>
      </c>
      <c r="D1850" s="12" t="s">
        <v>171</v>
      </c>
      <c r="E1850" s="12" t="s">
        <v>210</v>
      </c>
      <c r="F1850" s="10" t="s">
        <v>216</v>
      </c>
      <c r="G1850" s="10" t="s">
        <v>216</v>
      </c>
      <c r="K1850" s="12" t="s">
        <v>170</v>
      </c>
      <c r="L1850" s="12">
        <v>45.169148999999997</v>
      </c>
      <c r="M1850" s="12">
        <v>2.2004380000000001</v>
      </c>
      <c r="N1850" s="11">
        <v>41317.4375</v>
      </c>
      <c r="O1850" s="6" t="s">
        <v>54</v>
      </c>
      <c r="P1850" s="29">
        <v>39.4</v>
      </c>
      <c r="Q1850" s="54" t="s">
        <v>161</v>
      </c>
      <c r="R1850" s="12" t="s">
        <v>11</v>
      </c>
      <c r="S1850" s="16" t="s">
        <v>601</v>
      </c>
      <c r="T1850" s="53" t="s">
        <v>161</v>
      </c>
      <c r="U1850" s="12">
        <f t="shared" si="116"/>
        <v>39.4</v>
      </c>
      <c r="V1850" s="12">
        <f t="shared" si="117"/>
        <v>19.7</v>
      </c>
      <c r="W1850" s="12">
        <f t="shared" si="118"/>
        <v>0.10152284263959391</v>
      </c>
      <c r="X1850" s="12">
        <f t="shared" si="119"/>
        <v>2.576721894405937E-3</v>
      </c>
      <c r="Z1850" s="12">
        <v>15</v>
      </c>
      <c r="AA1850" s="12"/>
      <c r="AC1850" s="12" t="s">
        <v>179</v>
      </c>
      <c r="AD1850" s="12" t="s">
        <v>216</v>
      </c>
      <c r="AE1850" s="12" t="s">
        <v>441</v>
      </c>
      <c r="AF1850" s="12" t="s">
        <v>442</v>
      </c>
      <c r="AG1850" s="12" t="s">
        <v>443</v>
      </c>
      <c r="AH1850" s="12" t="s">
        <v>352</v>
      </c>
      <c r="AI1850" s="12" t="s">
        <v>444</v>
      </c>
      <c r="AJ1850" s="12" t="s">
        <v>445</v>
      </c>
      <c r="AK1850" s="12" t="s">
        <v>368</v>
      </c>
      <c r="AL1850" s="12" t="s">
        <v>446</v>
      </c>
      <c r="AM1850" s="12" t="s">
        <v>347</v>
      </c>
      <c r="AN1850" s="12" t="s">
        <v>447</v>
      </c>
    </row>
    <row r="1851" spans="1:40" ht="15.75" customHeight="1" x14ac:dyDescent="0.25">
      <c r="A1851" s="12">
        <v>131080021</v>
      </c>
      <c r="B1851" s="12" t="s">
        <v>584</v>
      </c>
      <c r="C1851" s="12" t="s">
        <v>585</v>
      </c>
      <c r="D1851" s="12" t="s">
        <v>171</v>
      </c>
      <c r="E1851" s="12" t="s">
        <v>210</v>
      </c>
      <c r="F1851" s="10" t="s">
        <v>216</v>
      </c>
      <c r="G1851" s="10" t="s">
        <v>216</v>
      </c>
      <c r="K1851" s="12" t="s">
        <v>170</v>
      </c>
      <c r="L1851" s="12">
        <v>45.169148999999997</v>
      </c>
      <c r="M1851" s="12">
        <v>2.2004380000000001</v>
      </c>
      <c r="N1851" s="11">
        <v>41317.4375</v>
      </c>
      <c r="O1851" s="6" t="s">
        <v>10</v>
      </c>
      <c r="P1851" s="29">
        <v>48</v>
      </c>
      <c r="Q1851" s="19">
        <v>6.0624000000000002</v>
      </c>
      <c r="R1851" s="12" t="s">
        <v>11</v>
      </c>
      <c r="S1851" s="48" t="s">
        <v>161</v>
      </c>
      <c r="T1851" s="53" t="s">
        <v>161</v>
      </c>
      <c r="U1851" s="12">
        <f t="shared" si="116"/>
        <v>48</v>
      </c>
      <c r="V1851" s="12">
        <f t="shared" si="117"/>
        <v>6.0624000000000002</v>
      </c>
      <c r="W1851" s="12">
        <f t="shared" si="118"/>
        <v>1.3060267177542526</v>
      </c>
      <c r="X1851" s="12">
        <f t="shared" si="119"/>
        <v>2.7208889953213595E-2</v>
      </c>
      <c r="Z1851" s="12">
        <v>15</v>
      </c>
      <c r="AA1851" s="12"/>
      <c r="AC1851" s="12" t="s">
        <v>179</v>
      </c>
      <c r="AD1851" s="12" t="s">
        <v>216</v>
      </c>
      <c r="AE1851" s="12" t="s">
        <v>441</v>
      </c>
      <c r="AF1851" s="12" t="s">
        <v>442</v>
      </c>
      <c r="AG1851" s="12" t="s">
        <v>443</v>
      </c>
      <c r="AH1851" s="12" t="s">
        <v>352</v>
      </c>
      <c r="AI1851" s="12" t="s">
        <v>444</v>
      </c>
      <c r="AJ1851" s="12" t="s">
        <v>445</v>
      </c>
      <c r="AK1851" s="12" t="s">
        <v>368</v>
      </c>
      <c r="AL1851" s="12" t="s">
        <v>446</v>
      </c>
      <c r="AM1851" s="12" t="s">
        <v>347</v>
      </c>
      <c r="AN1851" s="12" t="s">
        <v>447</v>
      </c>
    </row>
    <row r="1852" spans="1:40" ht="15.75" customHeight="1" x14ac:dyDescent="0.25">
      <c r="A1852" s="12">
        <v>131360005</v>
      </c>
      <c r="B1852" s="14" t="s">
        <v>579</v>
      </c>
      <c r="C1852" s="15" t="s">
        <v>578</v>
      </c>
      <c r="D1852" s="12" t="s">
        <v>177</v>
      </c>
      <c r="E1852" s="12" t="s">
        <v>23</v>
      </c>
      <c r="F1852" s="8">
        <v>56</v>
      </c>
      <c r="G1852" s="22" t="s">
        <v>568</v>
      </c>
      <c r="H1852" s="10" t="s">
        <v>245</v>
      </c>
      <c r="I1852" s="26" t="s">
        <v>132</v>
      </c>
      <c r="J1852" s="26" t="s">
        <v>328</v>
      </c>
      <c r="K1852" s="10" t="s">
        <v>567</v>
      </c>
      <c r="L1852" s="12">
        <v>44.920450000000002</v>
      </c>
      <c r="M1852" s="35">
        <v>-0.27615020000000001</v>
      </c>
      <c r="N1852" s="11">
        <v>41317</v>
      </c>
      <c r="O1852" s="38" t="s">
        <v>22</v>
      </c>
      <c r="P1852" s="31">
        <v>5.1008E-4</v>
      </c>
      <c r="Q1852" s="19">
        <v>1.06507E-4</v>
      </c>
      <c r="R1852" s="19" t="s">
        <v>26</v>
      </c>
      <c r="S1852" s="48" t="s">
        <v>161</v>
      </c>
      <c r="T1852" s="53" t="s">
        <v>161</v>
      </c>
      <c r="U1852" s="12">
        <f t="shared" si="116"/>
        <v>5.1008E-4</v>
      </c>
      <c r="V1852" s="12">
        <f t="shared" si="117"/>
        <v>1.06507E-4</v>
      </c>
      <c r="W1852" s="12">
        <f t="shared" si="118"/>
        <v>44965.765508634009</v>
      </c>
      <c r="X1852" s="12">
        <f t="shared" si="119"/>
        <v>88154339.532296926</v>
      </c>
      <c r="AA1852" s="12"/>
    </row>
    <row r="1853" spans="1:40" ht="15.75" customHeight="1" x14ac:dyDescent="0.25">
      <c r="A1853" s="12">
        <v>131360005</v>
      </c>
      <c r="B1853" s="14" t="s">
        <v>579</v>
      </c>
      <c r="C1853" s="15" t="s">
        <v>578</v>
      </c>
      <c r="D1853" s="12" t="s">
        <v>177</v>
      </c>
      <c r="E1853" s="12" t="s">
        <v>23</v>
      </c>
      <c r="F1853" s="8">
        <v>56</v>
      </c>
      <c r="G1853" s="22" t="s">
        <v>568</v>
      </c>
      <c r="H1853" s="10" t="s">
        <v>245</v>
      </c>
      <c r="I1853" s="26" t="s">
        <v>132</v>
      </c>
      <c r="J1853" s="26" t="s">
        <v>328</v>
      </c>
      <c r="K1853" s="10" t="s">
        <v>567</v>
      </c>
      <c r="L1853" s="12">
        <v>44.920450000000002</v>
      </c>
      <c r="M1853" s="35">
        <v>-0.27615020000000001</v>
      </c>
      <c r="N1853" s="11">
        <v>41317</v>
      </c>
      <c r="O1853" s="38" t="s">
        <v>28</v>
      </c>
      <c r="P1853" s="31">
        <v>1.139952E-2</v>
      </c>
      <c r="Q1853" s="19">
        <v>2.7829759999999999E-3</v>
      </c>
      <c r="R1853" s="19" t="s">
        <v>26</v>
      </c>
      <c r="S1853" s="48" t="s">
        <v>161</v>
      </c>
      <c r="T1853" s="53" t="s">
        <v>161</v>
      </c>
      <c r="U1853" s="12">
        <f t="shared" si="116"/>
        <v>1.139952E-2</v>
      </c>
      <c r="V1853" s="12">
        <f t="shared" si="117"/>
        <v>2.7829759999999999E-3</v>
      </c>
      <c r="W1853" s="12">
        <f t="shared" si="118"/>
        <v>1471.8638632318509</v>
      </c>
      <c r="X1853" s="12">
        <f t="shared" si="119"/>
        <v>129116.30167163626</v>
      </c>
      <c r="AA1853" s="12"/>
    </row>
    <row r="1854" spans="1:40" ht="15.75" customHeight="1" x14ac:dyDescent="0.25">
      <c r="A1854" s="12">
        <v>131360005</v>
      </c>
      <c r="B1854" s="14" t="s">
        <v>579</v>
      </c>
      <c r="C1854" s="15" t="s">
        <v>578</v>
      </c>
      <c r="D1854" s="12" t="s">
        <v>177</v>
      </c>
      <c r="E1854" s="12" t="s">
        <v>23</v>
      </c>
      <c r="F1854" s="8">
        <v>56</v>
      </c>
      <c r="G1854" s="22" t="s">
        <v>568</v>
      </c>
      <c r="H1854" s="10" t="s">
        <v>245</v>
      </c>
      <c r="I1854" s="26" t="s">
        <v>132</v>
      </c>
      <c r="J1854" s="26" t="s">
        <v>328</v>
      </c>
      <c r="K1854" s="10" t="s">
        <v>567</v>
      </c>
      <c r="L1854" s="12">
        <v>44.920450000000002</v>
      </c>
      <c r="M1854" s="35">
        <v>-0.27615020000000001</v>
      </c>
      <c r="N1854" s="11">
        <v>41317</v>
      </c>
      <c r="O1854" s="38" t="s">
        <v>27</v>
      </c>
      <c r="P1854" s="31">
        <v>0.1031</v>
      </c>
      <c r="Q1854" s="54" t="s">
        <v>161</v>
      </c>
      <c r="R1854" s="19" t="s">
        <v>26</v>
      </c>
      <c r="S1854" s="16" t="s">
        <v>601</v>
      </c>
      <c r="T1854" s="53" t="s">
        <v>161</v>
      </c>
      <c r="U1854" s="12">
        <f t="shared" si="116"/>
        <v>0.1031</v>
      </c>
      <c r="V1854" s="12">
        <f t="shared" si="117"/>
        <v>5.1549999999999999E-2</v>
      </c>
      <c r="W1854" s="12">
        <f t="shared" si="118"/>
        <v>38.797284190106694</v>
      </c>
      <c r="X1854" s="12">
        <f t="shared" si="119"/>
        <v>376.30731513197571</v>
      </c>
      <c r="AA1854" s="12"/>
    </row>
    <row r="1855" spans="1:40" ht="15.75" customHeight="1" x14ac:dyDescent="0.25">
      <c r="A1855" s="12">
        <v>131360005</v>
      </c>
      <c r="B1855" s="14" t="s">
        <v>579</v>
      </c>
      <c r="C1855" s="15" t="s">
        <v>578</v>
      </c>
      <c r="D1855" s="12" t="s">
        <v>177</v>
      </c>
      <c r="E1855" s="12" t="s">
        <v>23</v>
      </c>
      <c r="F1855" s="8">
        <v>56</v>
      </c>
      <c r="G1855" s="22" t="s">
        <v>568</v>
      </c>
      <c r="H1855" s="10" t="s">
        <v>245</v>
      </c>
      <c r="I1855" s="26" t="s">
        <v>132</v>
      </c>
      <c r="J1855" s="26" t="s">
        <v>328</v>
      </c>
      <c r="K1855" s="10" t="s">
        <v>567</v>
      </c>
      <c r="L1855" s="12">
        <v>44.920450000000002</v>
      </c>
      <c r="M1855" s="35">
        <v>-0.27615020000000001</v>
      </c>
      <c r="N1855" s="11">
        <v>41317</v>
      </c>
      <c r="O1855" s="38" t="s">
        <v>25</v>
      </c>
      <c r="P1855" s="31">
        <v>2.3082459999999999E-2</v>
      </c>
      <c r="Q1855" s="19">
        <v>1.2148357E-2</v>
      </c>
      <c r="R1855" s="19" t="s">
        <v>26</v>
      </c>
      <c r="S1855" s="48" t="s">
        <v>161</v>
      </c>
      <c r="T1855" s="53" t="s">
        <v>161</v>
      </c>
      <c r="U1855" s="12">
        <f t="shared" si="116"/>
        <v>2.3082459999999999E-2</v>
      </c>
      <c r="V1855" s="12">
        <f t="shared" si="117"/>
        <v>1.2148357E-2</v>
      </c>
      <c r="W1855" s="12">
        <f t="shared" si="118"/>
        <v>156.4036917105955</v>
      </c>
      <c r="X1855" s="12">
        <f t="shared" si="119"/>
        <v>6775.8675509714085</v>
      </c>
      <c r="AA1855" s="12"/>
    </row>
    <row r="1856" spans="1:40" ht="15.75" customHeight="1" x14ac:dyDescent="0.25">
      <c r="A1856" s="15">
        <v>131720039</v>
      </c>
      <c r="B1856" s="14" t="s">
        <v>579</v>
      </c>
      <c r="C1856" s="15" t="s">
        <v>578</v>
      </c>
      <c r="D1856" s="16" t="s">
        <v>177</v>
      </c>
      <c r="E1856" s="15" t="s">
        <v>23</v>
      </c>
      <c r="F1856" s="9">
        <v>53</v>
      </c>
      <c r="G1856" s="25" t="s">
        <v>292</v>
      </c>
      <c r="H1856" s="9" t="s">
        <v>75</v>
      </c>
      <c r="I1856" s="15"/>
      <c r="J1856" s="26" t="s">
        <v>245</v>
      </c>
      <c r="K1856" s="15" t="s">
        <v>100</v>
      </c>
      <c r="L1856" s="42">
        <v>44.908357799999997</v>
      </c>
      <c r="M1856" s="42">
        <v>1.8102925999999999</v>
      </c>
      <c r="N1856" s="11">
        <v>41431.701388888898</v>
      </c>
      <c r="O1856" s="38" t="s">
        <v>16</v>
      </c>
      <c r="P1856" s="19">
        <v>1.2999999999999999E-2</v>
      </c>
      <c r="Q1856" s="54" t="s">
        <v>161</v>
      </c>
      <c r="R1856" s="19" t="s">
        <v>26</v>
      </c>
      <c r="S1856" s="16" t="s">
        <v>601</v>
      </c>
      <c r="T1856" s="53" t="s">
        <v>161</v>
      </c>
      <c r="U1856" s="12">
        <f t="shared" si="116"/>
        <v>1.2999999999999999E-2</v>
      </c>
      <c r="V1856" s="12">
        <f t="shared" si="117"/>
        <v>6.4999999999999997E-3</v>
      </c>
      <c r="W1856" s="12">
        <f t="shared" si="118"/>
        <v>307.69230769230768</v>
      </c>
      <c r="X1856" s="12">
        <f t="shared" si="119"/>
        <v>23668.639053254439</v>
      </c>
      <c r="AA1856" s="12"/>
    </row>
    <row r="1857" spans="1:40" ht="15.75" customHeight="1" x14ac:dyDescent="0.25">
      <c r="A1857" s="15">
        <v>131720040</v>
      </c>
      <c r="B1857" s="14" t="s">
        <v>579</v>
      </c>
      <c r="C1857" s="15" t="s">
        <v>603</v>
      </c>
      <c r="D1857" s="16" t="s">
        <v>177</v>
      </c>
      <c r="E1857" s="15" t="s">
        <v>23</v>
      </c>
      <c r="F1857" s="9" t="s">
        <v>83</v>
      </c>
      <c r="G1857" s="25" t="s">
        <v>293</v>
      </c>
      <c r="H1857" s="9" t="s">
        <v>75</v>
      </c>
      <c r="I1857" s="26" t="s">
        <v>324</v>
      </c>
      <c r="J1857" s="26" t="s">
        <v>245</v>
      </c>
      <c r="K1857" s="15" t="s">
        <v>84</v>
      </c>
      <c r="L1857">
        <v>45.442526299999997</v>
      </c>
      <c r="M1857">
        <v>2.5067313000000002</v>
      </c>
      <c r="N1857" s="11">
        <v>41429.520833333299</v>
      </c>
      <c r="O1857" s="38" t="s">
        <v>16</v>
      </c>
      <c r="P1857" s="19">
        <v>1.4E-2</v>
      </c>
      <c r="Q1857" s="54" t="s">
        <v>161</v>
      </c>
      <c r="R1857" s="19" t="s">
        <v>26</v>
      </c>
      <c r="S1857" s="16" t="s">
        <v>601</v>
      </c>
      <c r="T1857" s="53" t="s">
        <v>161</v>
      </c>
      <c r="U1857" s="12">
        <f t="shared" si="116"/>
        <v>1.4E-2</v>
      </c>
      <c r="V1857" s="12">
        <f t="shared" si="117"/>
        <v>7.0000000000000001E-3</v>
      </c>
      <c r="W1857" s="12">
        <f t="shared" si="118"/>
        <v>285.71428571428567</v>
      </c>
      <c r="X1857" s="12">
        <f t="shared" si="119"/>
        <v>20408.163265306121</v>
      </c>
      <c r="AA1857" s="12"/>
    </row>
    <row r="1858" spans="1:40" ht="15.75" customHeight="1" x14ac:dyDescent="0.25">
      <c r="A1858" s="12">
        <v>131580003</v>
      </c>
      <c r="B1858" s="30" t="s">
        <v>577</v>
      </c>
      <c r="C1858" s="30" t="s">
        <v>576</v>
      </c>
      <c r="E1858" s="12" t="s">
        <v>51</v>
      </c>
      <c r="F1858" s="10" t="s">
        <v>113</v>
      </c>
      <c r="G1858" s="10" t="s">
        <v>284</v>
      </c>
      <c r="H1858" s="10" t="s">
        <v>114</v>
      </c>
      <c r="K1858" s="12" t="s">
        <v>115</v>
      </c>
      <c r="L1858" s="12">
        <v>45.183133900000001</v>
      </c>
      <c r="M1858" s="12">
        <v>7.2862200000000002E-2</v>
      </c>
      <c r="N1858" s="11">
        <v>41389.444444444445</v>
      </c>
      <c r="O1858" s="6" t="s">
        <v>159</v>
      </c>
      <c r="P1858" s="29">
        <v>37.4</v>
      </c>
      <c r="Q1858" s="19">
        <v>4.7946799999999996</v>
      </c>
      <c r="R1858" s="12" t="s">
        <v>11</v>
      </c>
      <c r="S1858" s="48" t="s">
        <v>161</v>
      </c>
      <c r="T1858" s="53" t="s">
        <v>161</v>
      </c>
      <c r="U1858" s="12">
        <v>37.4</v>
      </c>
      <c r="V1858" s="12">
        <v>4.7946799999999996</v>
      </c>
      <c r="W1858" s="12">
        <v>1.6268681147606308</v>
      </c>
      <c r="X1858" s="12">
        <v>4.3499147453492801E-2</v>
      </c>
      <c r="AA1858" s="12"/>
      <c r="AD1858" s="12" t="s">
        <v>284</v>
      </c>
      <c r="AE1858" s="12" t="s">
        <v>450</v>
      </c>
      <c r="AF1858" s="12" t="s">
        <v>451</v>
      </c>
      <c r="AG1858" s="12" t="s">
        <v>360</v>
      </c>
      <c r="AH1858" s="12" t="s">
        <v>352</v>
      </c>
      <c r="AI1858" s="12" t="s">
        <v>361</v>
      </c>
      <c r="AJ1858" s="12" t="s">
        <v>344</v>
      </c>
      <c r="AK1858" s="12" t="s">
        <v>345</v>
      </c>
      <c r="AL1858" s="12" t="s">
        <v>148</v>
      </c>
      <c r="AM1858" s="12" t="s">
        <v>347</v>
      </c>
      <c r="AN1858" s="12" t="s">
        <v>452</v>
      </c>
    </row>
    <row r="1859" spans="1:40" ht="15.75" customHeight="1" x14ac:dyDescent="0.25">
      <c r="A1859" s="12">
        <v>132770027</v>
      </c>
      <c r="B1859" s="30" t="s">
        <v>577</v>
      </c>
      <c r="C1859" s="30" t="s">
        <v>576</v>
      </c>
      <c r="E1859" s="12" t="s">
        <v>51</v>
      </c>
      <c r="F1859" s="10" t="s">
        <v>116</v>
      </c>
      <c r="G1859" s="10" t="s">
        <v>300</v>
      </c>
      <c r="H1859" s="10" t="s">
        <v>245</v>
      </c>
      <c r="K1859" s="12" t="s">
        <v>117</v>
      </c>
      <c r="L1859" s="12">
        <v>45.442526299999997</v>
      </c>
      <c r="M1859" s="12">
        <v>2.5067313000000002</v>
      </c>
      <c r="N1859" s="11">
        <v>41429.5625</v>
      </c>
      <c r="O1859" s="6" t="s">
        <v>159</v>
      </c>
      <c r="P1859" s="29">
        <v>24.6</v>
      </c>
      <c r="Q1859" s="19">
        <v>0.85091399999999995</v>
      </c>
      <c r="R1859" s="12" t="s">
        <v>11</v>
      </c>
      <c r="S1859" s="48" t="s">
        <v>161</v>
      </c>
      <c r="T1859" s="53" t="s">
        <v>161</v>
      </c>
      <c r="U1859" s="12">
        <v>24.6</v>
      </c>
      <c r="V1859" s="12">
        <v>0.85091399999999995</v>
      </c>
      <c r="W1859" s="12">
        <v>33.975336663020975</v>
      </c>
      <c r="X1859" s="12">
        <v>1.3811112464642672</v>
      </c>
      <c r="AA1859" s="12"/>
      <c r="AD1859" s="12" t="s">
        <v>300</v>
      </c>
      <c r="AE1859" s="12" t="s">
        <v>525</v>
      </c>
      <c r="AF1859" s="12" t="s">
        <v>526</v>
      </c>
      <c r="AG1859" s="12" t="s">
        <v>351</v>
      </c>
      <c r="AH1859" s="12" t="s">
        <v>352</v>
      </c>
      <c r="AI1859" s="12" t="s">
        <v>353</v>
      </c>
      <c r="AJ1859" s="12" t="s">
        <v>354</v>
      </c>
      <c r="AK1859" s="12" t="s">
        <v>355</v>
      </c>
      <c r="AL1859" s="12" t="s">
        <v>356</v>
      </c>
      <c r="AM1859" s="12" t="s">
        <v>347</v>
      </c>
      <c r="AN1859" s="12" t="s">
        <v>527</v>
      </c>
    </row>
    <row r="1860" spans="1:40" ht="15.75" customHeight="1" x14ac:dyDescent="0.25">
      <c r="A1860" s="12">
        <v>132770028</v>
      </c>
      <c r="B1860" s="30" t="s">
        <v>577</v>
      </c>
      <c r="C1860" s="30" t="s">
        <v>576</v>
      </c>
      <c r="E1860" s="12" t="s">
        <v>51</v>
      </c>
      <c r="F1860" s="10" t="s">
        <v>118</v>
      </c>
      <c r="G1860" s="10" t="s">
        <v>301</v>
      </c>
      <c r="H1860" s="10" t="s">
        <v>245</v>
      </c>
      <c r="I1860" s="12" t="s">
        <v>133</v>
      </c>
      <c r="J1860" s="12" t="s">
        <v>328</v>
      </c>
      <c r="K1860" s="12" t="s">
        <v>119</v>
      </c>
      <c r="L1860" s="12">
        <v>45.398434000000002</v>
      </c>
      <c r="M1860" s="12">
        <v>2.4022399999999999</v>
      </c>
      <c r="N1860" s="11">
        <v>41430.5625</v>
      </c>
      <c r="O1860" s="6" t="s">
        <v>159</v>
      </c>
      <c r="P1860" s="29">
        <v>80.3</v>
      </c>
      <c r="Q1860" s="19">
        <v>9.7965999999999998</v>
      </c>
      <c r="R1860" s="12" t="s">
        <v>11</v>
      </c>
      <c r="S1860" s="48" t="s">
        <v>161</v>
      </c>
      <c r="T1860" s="53" t="s">
        <v>161</v>
      </c>
      <c r="U1860" s="12">
        <v>80.3</v>
      </c>
      <c r="V1860" s="12">
        <v>9.7965999999999998</v>
      </c>
      <c r="W1860" s="12">
        <v>0.83669041417179535</v>
      </c>
      <c r="X1860" s="12">
        <v>1.0419556839001188E-2</v>
      </c>
      <c r="AA1860" s="12"/>
      <c r="AD1860" s="12" t="s">
        <v>301</v>
      </c>
      <c r="AE1860" s="12" t="s">
        <v>505</v>
      </c>
      <c r="AF1860" s="12" t="s">
        <v>506</v>
      </c>
      <c r="AG1860" s="12" t="s">
        <v>402</v>
      </c>
      <c r="AH1860" s="12" t="s">
        <v>374</v>
      </c>
      <c r="AI1860" s="12" t="s">
        <v>403</v>
      </c>
      <c r="AJ1860" s="12" t="s">
        <v>376</v>
      </c>
      <c r="AK1860" s="12" t="s">
        <v>368</v>
      </c>
      <c r="AL1860" s="12">
        <v>14</v>
      </c>
      <c r="AM1860" s="12" t="s">
        <v>404</v>
      </c>
      <c r="AN1860" s="12" t="s">
        <v>405</v>
      </c>
    </row>
    <row r="1861" spans="1:40" ht="15.75" customHeight="1" x14ac:dyDescent="0.25">
      <c r="A1861" s="12">
        <v>132770029</v>
      </c>
      <c r="B1861" s="30" t="s">
        <v>577</v>
      </c>
      <c r="C1861" s="30" t="s">
        <v>576</v>
      </c>
      <c r="E1861" s="12" t="s">
        <v>51</v>
      </c>
      <c r="F1861" s="10" t="s">
        <v>120</v>
      </c>
      <c r="G1861" s="10" t="s">
        <v>302</v>
      </c>
      <c r="H1861" s="10" t="s">
        <v>245</v>
      </c>
      <c r="I1861" s="12" t="s">
        <v>132</v>
      </c>
      <c r="J1861" s="12" t="s">
        <v>328</v>
      </c>
      <c r="K1861" s="12" t="s">
        <v>121</v>
      </c>
      <c r="L1861" s="12">
        <v>45.401052</v>
      </c>
      <c r="M1861" s="12">
        <v>2.3971309999999999</v>
      </c>
      <c r="N1861" s="11">
        <v>41430</v>
      </c>
      <c r="O1861" s="6" t="s">
        <v>159</v>
      </c>
      <c r="P1861" s="29">
        <v>65.3</v>
      </c>
      <c r="Q1861" s="19">
        <v>8.2408599999999996</v>
      </c>
      <c r="R1861" s="12" t="s">
        <v>11</v>
      </c>
      <c r="S1861" s="48" t="s">
        <v>161</v>
      </c>
      <c r="T1861" s="53" t="s">
        <v>161</v>
      </c>
      <c r="U1861" s="12">
        <v>65.3</v>
      </c>
      <c r="V1861" s="12">
        <v>8.2408599999999996</v>
      </c>
      <c r="W1861" s="12">
        <v>0.96154166791010043</v>
      </c>
      <c r="X1861" s="12">
        <v>1.4724987257428797E-2</v>
      </c>
      <c r="AA1861" s="12"/>
      <c r="AD1861" s="12" t="s">
        <v>302</v>
      </c>
      <c r="AE1861" s="12" t="s">
        <v>507</v>
      </c>
      <c r="AF1861" s="12" t="s">
        <v>508</v>
      </c>
      <c r="AG1861" s="12" t="s">
        <v>509</v>
      </c>
      <c r="AH1861" s="12" t="s">
        <v>352</v>
      </c>
      <c r="AI1861" s="12" t="s">
        <v>361</v>
      </c>
      <c r="AJ1861" s="12" t="s">
        <v>344</v>
      </c>
      <c r="AK1861" s="12" t="s">
        <v>368</v>
      </c>
      <c r="AL1861" s="12" t="s">
        <v>148</v>
      </c>
      <c r="AM1861" s="12" t="s">
        <v>347</v>
      </c>
      <c r="AN1861" s="12" t="s">
        <v>510</v>
      </c>
    </row>
    <row r="1862" spans="1:40" ht="15.75" customHeight="1" x14ac:dyDescent="0.25">
      <c r="A1862" s="12">
        <v>132770030</v>
      </c>
      <c r="B1862" s="30" t="s">
        <v>577</v>
      </c>
      <c r="C1862" s="30" t="s">
        <v>576</v>
      </c>
      <c r="E1862" s="12" t="s">
        <v>51</v>
      </c>
      <c r="F1862" s="10" t="s">
        <v>122</v>
      </c>
      <c r="G1862" s="10" t="s">
        <v>303</v>
      </c>
      <c r="H1862" s="10" t="s">
        <v>245</v>
      </c>
      <c r="I1862" s="12" t="s">
        <v>132</v>
      </c>
      <c r="J1862" s="12" t="s">
        <v>328</v>
      </c>
      <c r="K1862" s="12" t="s">
        <v>121</v>
      </c>
      <c r="L1862" s="12">
        <v>45.401052</v>
      </c>
      <c r="M1862" s="12">
        <v>2.3971309999999999</v>
      </c>
      <c r="N1862" s="11">
        <v>41430</v>
      </c>
      <c r="O1862" s="6" t="s">
        <v>159</v>
      </c>
      <c r="P1862" s="29">
        <v>94.7</v>
      </c>
      <c r="Q1862" s="19">
        <v>11.5534</v>
      </c>
      <c r="R1862" s="12" t="s">
        <v>11</v>
      </c>
      <c r="S1862" s="48" t="s">
        <v>161</v>
      </c>
      <c r="T1862" s="53" t="s">
        <v>161</v>
      </c>
      <c r="U1862" s="12">
        <v>94.7</v>
      </c>
      <c r="V1862" s="12">
        <v>11.5534</v>
      </c>
      <c r="W1862" s="12">
        <v>0.70946399427661211</v>
      </c>
      <c r="X1862" s="12">
        <v>7.4917000451595788E-3</v>
      </c>
      <c r="AA1862" s="12"/>
      <c r="AD1862" s="12" t="s">
        <v>303</v>
      </c>
      <c r="AE1862" s="12" t="s">
        <v>507</v>
      </c>
      <c r="AF1862" s="12" t="s">
        <v>508</v>
      </c>
      <c r="AG1862" s="12" t="s">
        <v>509</v>
      </c>
      <c r="AH1862" s="12" t="s">
        <v>352</v>
      </c>
      <c r="AI1862" s="12" t="s">
        <v>361</v>
      </c>
      <c r="AJ1862" s="12" t="s">
        <v>344</v>
      </c>
      <c r="AK1862" s="12" t="s">
        <v>368</v>
      </c>
      <c r="AL1862" s="12" t="s">
        <v>148</v>
      </c>
      <c r="AM1862" s="12" t="s">
        <v>347</v>
      </c>
      <c r="AN1862" s="12" t="s">
        <v>510</v>
      </c>
    </row>
    <row r="1863" spans="1:40" ht="15.75" customHeight="1" x14ac:dyDescent="0.25">
      <c r="A1863" s="12">
        <v>132770031</v>
      </c>
      <c r="B1863" s="30" t="s">
        <v>577</v>
      </c>
      <c r="C1863" s="30" t="s">
        <v>576</v>
      </c>
      <c r="E1863" s="12" t="s">
        <v>51</v>
      </c>
      <c r="F1863" s="10" t="s">
        <v>123</v>
      </c>
      <c r="G1863" s="10" t="s">
        <v>304</v>
      </c>
      <c r="H1863" s="10" t="s">
        <v>245</v>
      </c>
      <c r="I1863" s="12" t="s">
        <v>132</v>
      </c>
      <c r="J1863" s="12" t="s">
        <v>328</v>
      </c>
      <c r="K1863" s="12" t="s">
        <v>88</v>
      </c>
      <c r="L1863" s="12">
        <v>45.392470000000003</v>
      </c>
      <c r="M1863" s="12">
        <v>2.3635999999999999</v>
      </c>
      <c r="N1863" s="11">
        <v>41430.447916666664</v>
      </c>
      <c r="O1863" s="6" t="s">
        <v>159</v>
      </c>
      <c r="P1863" s="29">
        <v>116</v>
      </c>
      <c r="Q1863" s="19">
        <v>16.181999999999999</v>
      </c>
      <c r="R1863" s="12" t="s">
        <v>11</v>
      </c>
      <c r="S1863" s="48" t="s">
        <v>161</v>
      </c>
      <c r="T1863" s="53" t="s">
        <v>161</v>
      </c>
      <c r="U1863" s="12">
        <v>116</v>
      </c>
      <c r="V1863" s="12">
        <v>16.181999999999999</v>
      </c>
      <c r="W1863" s="12">
        <v>0.44298966638005244</v>
      </c>
      <c r="X1863" s="12">
        <v>3.8188764343107971E-3</v>
      </c>
      <c r="AA1863" s="12"/>
      <c r="AD1863" s="12" t="s">
        <v>304</v>
      </c>
      <c r="AE1863" s="12" t="s">
        <v>493</v>
      </c>
      <c r="AF1863" s="12" t="s">
        <v>494</v>
      </c>
      <c r="AG1863" s="12" t="s">
        <v>402</v>
      </c>
      <c r="AH1863" s="12" t="s">
        <v>374</v>
      </c>
      <c r="AI1863" s="12" t="s">
        <v>403</v>
      </c>
      <c r="AJ1863" s="12" t="s">
        <v>376</v>
      </c>
      <c r="AK1863" s="12" t="s">
        <v>368</v>
      </c>
      <c r="AL1863" s="12">
        <v>14</v>
      </c>
      <c r="AM1863" s="12" t="s">
        <v>404</v>
      </c>
      <c r="AN1863" s="12" t="s">
        <v>405</v>
      </c>
    </row>
    <row r="1864" spans="1:40" ht="15.75" customHeight="1" x14ac:dyDescent="0.25">
      <c r="A1864" s="12">
        <v>132770032</v>
      </c>
      <c r="B1864" s="30" t="s">
        <v>577</v>
      </c>
      <c r="C1864" s="30" t="s">
        <v>576</v>
      </c>
      <c r="E1864" s="12" t="s">
        <v>51</v>
      </c>
      <c r="F1864" s="10" t="s">
        <v>124</v>
      </c>
      <c r="G1864" s="10" t="s">
        <v>305</v>
      </c>
      <c r="H1864" s="10" t="s">
        <v>24</v>
      </c>
      <c r="K1864" s="12" t="s">
        <v>125</v>
      </c>
      <c r="L1864" s="12">
        <v>45.392491999999997</v>
      </c>
      <c r="M1864" s="12">
        <v>2.3648709999999999</v>
      </c>
      <c r="N1864" s="11">
        <v>41430.482638888891</v>
      </c>
      <c r="O1864" s="6" t="s">
        <v>159</v>
      </c>
      <c r="P1864" s="29">
        <v>123</v>
      </c>
      <c r="Q1864" s="19">
        <v>20.0367</v>
      </c>
      <c r="R1864" s="12" t="s">
        <v>11</v>
      </c>
      <c r="S1864" s="48" t="s">
        <v>161</v>
      </c>
      <c r="T1864" s="53" t="s">
        <v>161</v>
      </c>
      <c r="U1864" s="12">
        <v>123</v>
      </c>
      <c r="V1864" s="12">
        <v>20.0367</v>
      </c>
      <c r="W1864" s="12">
        <v>0.30637457368246152</v>
      </c>
      <c r="X1864" s="12">
        <v>2.4908501925403376E-3</v>
      </c>
      <c r="AA1864" s="12"/>
      <c r="AD1864" s="12" t="s">
        <v>305</v>
      </c>
      <c r="AE1864" s="12" t="s">
        <v>495</v>
      </c>
      <c r="AF1864" s="12" t="s">
        <v>496</v>
      </c>
      <c r="AG1864" s="12" t="s">
        <v>402</v>
      </c>
      <c r="AH1864" s="12" t="s">
        <v>374</v>
      </c>
      <c r="AI1864" s="12" t="s">
        <v>403</v>
      </c>
      <c r="AJ1864" s="12" t="s">
        <v>376</v>
      </c>
      <c r="AK1864" s="12" t="s">
        <v>368</v>
      </c>
      <c r="AL1864" s="12">
        <v>14</v>
      </c>
      <c r="AM1864" s="12" t="s">
        <v>404</v>
      </c>
      <c r="AN1864" s="12" t="s">
        <v>405</v>
      </c>
    </row>
    <row r="1865" spans="1:40" ht="15.75" customHeight="1" x14ac:dyDescent="0.25">
      <c r="A1865" s="12">
        <v>132770033</v>
      </c>
      <c r="B1865" s="30" t="s">
        <v>577</v>
      </c>
      <c r="C1865" s="30" t="s">
        <v>576</v>
      </c>
      <c r="E1865" s="12" t="s">
        <v>51</v>
      </c>
      <c r="F1865" s="10" t="s">
        <v>126</v>
      </c>
      <c r="G1865" s="10" t="s">
        <v>306</v>
      </c>
      <c r="H1865" s="10" t="s">
        <v>245</v>
      </c>
      <c r="I1865" s="12" t="s">
        <v>132</v>
      </c>
      <c r="J1865" s="12" t="s">
        <v>328</v>
      </c>
      <c r="K1865" s="12" t="s">
        <v>127</v>
      </c>
      <c r="L1865" s="12">
        <v>45.103873700000001</v>
      </c>
      <c r="M1865" s="12">
        <v>1.9544313</v>
      </c>
      <c r="N1865" s="11">
        <v>41431.520833333336</v>
      </c>
      <c r="O1865" s="6" t="s">
        <v>159</v>
      </c>
      <c r="P1865" s="29">
        <v>61.5</v>
      </c>
      <c r="Q1865" s="19">
        <v>8.7391500000000004</v>
      </c>
      <c r="R1865" s="12" t="s">
        <v>11</v>
      </c>
      <c r="S1865" s="48" t="s">
        <v>161</v>
      </c>
      <c r="T1865" s="53" t="s">
        <v>161</v>
      </c>
      <c r="U1865" s="12">
        <v>61.5</v>
      </c>
      <c r="V1865" s="12">
        <v>8.7391500000000004</v>
      </c>
      <c r="W1865" s="12">
        <v>0.8052611155194459</v>
      </c>
      <c r="X1865" s="12">
        <v>1.3093676675112942E-2</v>
      </c>
      <c r="AA1865" s="12"/>
      <c r="AD1865" s="12" t="s">
        <v>306</v>
      </c>
      <c r="AE1865" s="12" t="s">
        <v>386</v>
      </c>
      <c r="AF1865" s="12" t="s">
        <v>387</v>
      </c>
      <c r="AG1865" s="12" t="s">
        <v>365</v>
      </c>
      <c r="AH1865" s="12" t="s">
        <v>366</v>
      </c>
      <c r="AI1865" s="12" t="s">
        <v>367</v>
      </c>
      <c r="AJ1865" s="12" t="s">
        <v>354</v>
      </c>
      <c r="AK1865" s="12" t="s">
        <v>368</v>
      </c>
      <c r="AL1865" s="12" t="s">
        <v>369</v>
      </c>
      <c r="AM1865" s="12" t="s">
        <v>347</v>
      </c>
      <c r="AN1865" s="12" t="s">
        <v>370</v>
      </c>
    </row>
    <row r="1866" spans="1:40" ht="15.75" customHeight="1" x14ac:dyDescent="0.25">
      <c r="A1866" s="12">
        <v>132770034</v>
      </c>
      <c r="B1866" s="30" t="s">
        <v>577</v>
      </c>
      <c r="C1866" s="30" t="s">
        <v>576</v>
      </c>
      <c r="E1866" s="12" t="s">
        <v>51</v>
      </c>
      <c r="F1866" s="10" t="s">
        <v>128</v>
      </c>
      <c r="G1866" s="10" t="s">
        <v>128</v>
      </c>
      <c r="H1866" s="10" t="s">
        <v>8</v>
      </c>
      <c r="I1866" s="12" t="s">
        <v>133</v>
      </c>
      <c r="J1866" s="12" t="s">
        <v>328</v>
      </c>
      <c r="K1866" s="12" t="s">
        <v>129</v>
      </c>
      <c r="L1866" s="12">
        <v>45.099973900000002</v>
      </c>
      <c r="M1866" s="12">
        <v>2.1515213000000002</v>
      </c>
      <c r="N1866" s="11">
        <v>41432.5</v>
      </c>
      <c r="O1866" s="6" t="s">
        <v>159</v>
      </c>
      <c r="P1866" s="29">
        <v>184</v>
      </c>
      <c r="Q1866" s="19">
        <v>22.319199999999999</v>
      </c>
      <c r="R1866" s="12" t="s">
        <v>11</v>
      </c>
      <c r="S1866" s="48" t="s">
        <v>161</v>
      </c>
      <c r="T1866" s="53" t="s">
        <v>161</v>
      </c>
      <c r="U1866" s="12">
        <v>184</v>
      </c>
      <c r="V1866" s="12">
        <v>22.319199999999999</v>
      </c>
      <c r="W1866" s="12">
        <v>0.36936911194239197</v>
      </c>
      <c r="X1866" s="12">
        <v>2.0074408257738691E-3</v>
      </c>
      <c r="AA1866" s="12"/>
      <c r="AD1866" s="12" t="s">
        <v>128</v>
      </c>
      <c r="AE1866" s="12" t="s">
        <v>384</v>
      </c>
      <c r="AF1866" s="12" t="s">
        <v>385</v>
      </c>
      <c r="AG1866" s="12" t="s">
        <v>373</v>
      </c>
      <c r="AH1866" s="12" t="s">
        <v>374</v>
      </c>
      <c r="AI1866" s="12" t="s">
        <v>375</v>
      </c>
      <c r="AJ1866" s="12" t="s">
        <v>376</v>
      </c>
      <c r="AK1866" s="12" t="s">
        <v>368</v>
      </c>
      <c r="AL1866" s="12">
        <v>17</v>
      </c>
      <c r="AM1866" s="12" t="s">
        <v>377</v>
      </c>
      <c r="AN1866" s="12" t="s">
        <v>378</v>
      </c>
    </row>
    <row r="1867" spans="1:40" ht="15.75" customHeight="1" x14ac:dyDescent="0.25">
      <c r="A1867" s="12" t="s">
        <v>194</v>
      </c>
      <c r="B1867" s="30" t="s">
        <v>577</v>
      </c>
      <c r="C1867" s="30" t="s">
        <v>576</v>
      </c>
      <c r="E1867" s="12" t="s">
        <v>51</v>
      </c>
      <c r="F1867" s="10">
        <v>8</v>
      </c>
      <c r="G1867" s="10" t="s">
        <v>309</v>
      </c>
      <c r="H1867" s="10" t="s">
        <v>24</v>
      </c>
      <c r="I1867" s="12" t="s">
        <v>224</v>
      </c>
      <c r="J1867" s="12" t="s">
        <v>328</v>
      </c>
      <c r="K1867" s="12" t="s">
        <v>223</v>
      </c>
      <c r="L1867" s="4">
        <v>45.545433000000003</v>
      </c>
      <c r="M1867" s="12">
        <v>2.2820200000000002</v>
      </c>
      <c r="N1867" s="11">
        <v>41186</v>
      </c>
      <c r="O1867" s="6" t="s">
        <v>159</v>
      </c>
      <c r="P1867" s="29">
        <v>299</v>
      </c>
      <c r="Q1867" s="19">
        <v>28</v>
      </c>
      <c r="R1867" s="12" t="s">
        <v>11</v>
      </c>
      <c r="S1867" s="48" t="s">
        <v>161</v>
      </c>
      <c r="T1867" s="53" t="s">
        <v>161</v>
      </c>
      <c r="U1867" s="12">
        <v>299</v>
      </c>
      <c r="V1867" s="12">
        <v>28</v>
      </c>
      <c r="W1867" s="12">
        <v>0.38137755102040816</v>
      </c>
      <c r="X1867" s="12">
        <v>1.2755102040816326E-3</v>
      </c>
      <c r="AA1867" s="12"/>
      <c r="AD1867" s="12" t="s">
        <v>309</v>
      </c>
      <c r="AE1867" s="12" t="s">
        <v>543</v>
      </c>
      <c r="AF1867" s="12" t="s">
        <v>544</v>
      </c>
      <c r="AG1867" s="12" t="s">
        <v>373</v>
      </c>
      <c r="AH1867" s="12" t="s">
        <v>374</v>
      </c>
      <c r="AI1867" s="12" t="s">
        <v>375</v>
      </c>
      <c r="AJ1867" s="12" t="s">
        <v>376</v>
      </c>
      <c r="AK1867" s="12" t="s">
        <v>368</v>
      </c>
      <c r="AL1867" s="12">
        <v>18</v>
      </c>
      <c r="AM1867" s="12" t="s">
        <v>377</v>
      </c>
      <c r="AN1867" s="12" t="s">
        <v>545</v>
      </c>
    </row>
    <row r="1868" spans="1:40" ht="15.75" customHeight="1" x14ac:dyDescent="0.25">
      <c r="A1868" s="12" t="s">
        <v>195</v>
      </c>
      <c r="B1868" s="30" t="s">
        <v>577</v>
      </c>
      <c r="C1868" s="30" t="s">
        <v>576</v>
      </c>
      <c r="E1868" s="12" t="s">
        <v>51</v>
      </c>
      <c r="F1868" s="10">
        <v>15</v>
      </c>
      <c r="G1868" s="10" t="s">
        <v>310</v>
      </c>
      <c r="H1868" s="10" t="s">
        <v>35</v>
      </c>
      <c r="I1868" s="12" t="s">
        <v>132</v>
      </c>
      <c r="J1868" s="12" t="s">
        <v>328</v>
      </c>
      <c r="K1868" s="12" t="s">
        <v>101</v>
      </c>
      <c r="L1868" s="12">
        <v>45.382145000000001</v>
      </c>
      <c r="M1868" s="12">
        <v>2.1295809999999999</v>
      </c>
      <c r="N1868" s="11">
        <v>41186</v>
      </c>
      <c r="O1868" s="6" t="s">
        <v>159</v>
      </c>
      <c r="P1868" s="29">
        <v>72</v>
      </c>
      <c r="Q1868" s="19">
        <v>7</v>
      </c>
      <c r="R1868" s="12" t="s">
        <v>11</v>
      </c>
      <c r="S1868" s="48" t="s">
        <v>161</v>
      </c>
      <c r="T1868" s="53" t="s">
        <v>161</v>
      </c>
      <c r="U1868" s="12">
        <v>72</v>
      </c>
      <c r="V1868" s="12">
        <v>7</v>
      </c>
      <c r="W1868" s="12">
        <v>1.4693877551020409</v>
      </c>
      <c r="X1868" s="12">
        <v>2.0408163265306121E-2</v>
      </c>
      <c r="AA1868" s="12"/>
      <c r="AD1868" s="12" t="s">
        <v>310</v>
      </c>
      <c r="AE1868" s="12" t="s">
        <v>482</v>
      </c>
      <c r="AF1868" s="12" t="s">
        <v>483</v>
      </c>
      <c r="AG1868" s="12" t="s">
        <v>373</v>
      </c>
      <c r="AH1868" s="12" t="s">
        <v>374</v>
      </c>
      <c r="AI1868" s="12" t="s">
        <v>375</v>
      </c>
      <c r="AJ1868" s="12" t="s">
        <v>376</v>
      </c>
      <c r="AK1868" s="12" t="s">
        <v>368</v>
      </c>
      <c r="AL1868" s="12">
        <v>17</v>
      </c>
      <c r="AM1868" s="12" t="s">
        <v>377</v>
      </c>
      <c r="AN1868" s="12" t="s">
        <v>484</v>
      </c>
    </row>
    <row r="1869" spans="1:40" ht="15.75" customHeight="1" x14ac:dyDescent="0.25">
      <c r="A1869" s="12" t="s">
        <v>196</v>
      </c>
      <c r="B1869" s="30" t="s">
        <v>577</v>
      </c>
      <c r="C1869" s="30" t="s">
        <v>576</v>
      </c>
      <c r="E1869" s="12" t="s">
        <v>51</v>
      </c>
      <c r="F1869" s="10">
        <v>23</v>
      </c>
      <c r="G1869" s="10" t="s">
        <v>311</v>
      </c>
      <c r="H1869" s="10" t="s">
        <v>106</v>
      </c>
      <c r="K1869" s="12" t="s">
        <v>107</v>
      </c>
      <c r="L1869" s="12">
        <v>45.298447799999998</v>
      </c>
      <c r="M1869" s="12">
        <v>2.0235732</v>
      </c>
      <c r="N1869" s="11">
        <v>41186</v>
      </c>
      <c r="O1869" s="6" t="s">
        <v>159</v>
      </c>
      <c r="P1869" s="29">
        <v>98</v>
      </c>
      <c r="Q1869" s="19">
        <v>11</v>
      </c>
      <c r="R1869" s="12" t="s">
        <v>11</v>
      </c>
      <c r="S1869" s="48" t="s">
        <v>161</v>
      </c>
      <c r="T1869" s="53" t="s">
        <v>161</v>
      </c>
      <c r="U1869" s="12">
        <v>98</v>
      </c>
      <c r="V1869" s="12">
        <v>11</v>
      </c>
      <c r="W1869" s="12">
        <v>0.80991735537190079</v>
      </c>
      <c r="X1869" s="12">
        <v>8.2644628099173556E-3</v>
      </c>
      <c r="AA1869" s="12"/>
      <c r="AD1869" s="12" t="s">
        <v>311</v>
      </c>
      <c r="AE1869" s="12" t="s">
        <v>459</v>
      </c>
      <c r="AF1869" s="12" t="s">
        <v>460</v>
      </c>
      <c r="AG1869" s="12" t="s">
        <v>365</v>
      </c>
      <c r="AH1869" s="12" t="s">
        <v>366</v>
      </c>
      <c r="AI1869" s="12" t="s">
        <v>367</v>
      </c>
      <c r="AJ1869" s="12" t="s">
        <v>354</v>
      </c>
      <c r="AK1869" s="12" t="s">
        <v>368</v>
      </c>
      <c r="AL1869" s="12" t="s">
        <v>369</v>
      </c>
      <c r="AM1869" s="12" t="s">
        <v>347</v>
      </c>
      <c r="AN1869" s="12" t="s">
        <v>455</v>
      </c>
    </row>
    <row r="1870" spans="1:40" ht="15.75" customHeight="1" x14ac:dyDescent="0.25">
      <c r="A1870" s="12" t="s">
        <v>197</v>
      </c>
      <c r="B1870" s="30" t="s">
        <v>577</v>
      </c>
      <c r="C1870" s="30" t="s">
        <v>576</v>
      </c>
      <c r="E1870" s="12" t="s">
        <v>51</v>
      </c>
      <c r="F1870" s="10">
        <v>28</v>
      </c>
      <c r="G1870" s="10" t="s">
        <v>312</v>
      </c>
      <c r="H1870" s="10" t="s">
        <v>39</v>
      </c>
      <c r="K1870" s="12" t="s">
        <v>111</v>
      </c>
      <c r="L1870" s="12">
        <v>45.416777777777803</v>
      </c>
      <c r="M1870" s="12">
        <v>1.8332222222222201</v>
      </c>
      <c r="N1870" s="11">
        <v>41186</v>
      </c>
      <c r="O1870" s="6" t="s">
        <v>159</v>
      </c>
      <c r="P1870" s="29">
        <v>46</v>
      </c>
      <c r="Q1870" s="19">
        <v>7</v>
      </c>
      <c r="R1870" s="12" t="s">
        <v>11</v>
      </c>
      <c r="S1870" s="48" t="s">
        <v>161</v>
      </c>
      <c r="T1870" s="53" t="s">
        <v>161</v>
      </c>
      <c r="U1870" s="12">
        <v>46</v>
      </c>
      <c r="V1870" s="12">
        <v>7</v>
      </c>
      <c r="W1870" s="12">
        <v>0.93877551020408168</v>
      </c>
      <c r="X1870" s="12">
        <v>2.0408163265306121E-2</v>
      </c>
      <c r="AA1870" s="12"/>
      <c r="AD1870" s="12" t="s">
        <v>312</v>
      </c>
      <c r="AE1870" s="12" t="s">
        <v>511</v>
      </c>
      <c r="AF1870" s="12" t="s">
        <v>512</v>
      </c>
      <c r="AG1870" s="12" t="s">
        <v>365</v>
      </c>
      <c r="AH1870" s="12" t="s">
        <v>366</v>
      </c>
      <c r="AI1870" s="12" t="s">
        <v>367</v>
      </c>
      <c r="AJ1870" s="12" t="s">
        <v>354</v>
      </c>
      <c r="AK1870" s="12" t="s">
        <v>368</v>
      </c>
      <c r="AL1870" s="12" t="s">
        <v>369</v>
      </c>
      <c r="AM1870" s="12" t="s">
        <v>347</v>
      </c>
      <c r="AN1870" s="12" t="s">
        <v>513</v>
      </c>
    </row>
    <row r="1871" spans="1:40" ht="15.75" customHeight="1" x14ac:dyDescent="0.25">
      <c r="A1871" s="12" t="s">
        <v>198</v>
      </c>
      <c r="B1871" s="30" t="s">
        <v>577</v>
      </c>
      <c r="C1871" s="30" t="s">
        <v>576</v>
      </c>
      <c r="E1871" s="12" t="s">
        <v>51</v>
      </c>
      <c r="F1871" s="10">
        <v>31</v>
      </c>
      <c r="G1871" s="10" t="s">
        <v>313</v>
      </c>
      <c r="H1871" s="10" t="s">
        <v>39</v>
      </c>
      <c r="K1871" s="12" t="s">
        <v>112</v>
      </c>
      <c r="L1871" s="12">
        <v>45.396083333333301</v>
      </c>
      <c r="M1871" s="12">
        <v>1.79405555555556</v>
      </c>
      <c r="N1871" s="11">
        <v>41186</v>
      </c>
      <c r="O1871" s="6" t="s">
        <v>159</v>
      </c>
      <c r="P1871" s="29">
        <v>150</v>
      </c>
      <c r="Q1871" s="19">
        <v>15</v>
      </c>
      <c r="R1871" s="12" t="s">
        <v>11</v>
      </c>
      <c r="S1871" s="48" t="s">
        <v>161</v>
      </c>
      <c r="T1871" s="53" t="s">
        <v>161</v>
      </c>
      <c r="U1871" s="12">
        <v>150</v>
      </c>
      <c r="V1871" s="12">
        <v>15</v>
      </c>
      <c r="W1871" s="12">
        <v>0.66666666666666663</v>
      </c>
      <c r="X1871" s="12">
        <v>4.4444444444444444E-3</v>
      </c>
      <c r="AA1871" s="12"/>
      <c r="AD1871" s="12" t="s">
        <v>313</v>
      </c>
      <c r="AE1871" s="12" t="s">
        <v>500</v>
      </c>
      <c r="AF1871" s="12" t="s">
        <v>498</v>
      </c>
      <c r="AG1871" s="12" t="s">
        <v>417</v>
      </c>
      <c r="AH1871" s="12" t="s">
        <v>366</v>
      </c>
      <c r="AI1871" s="12" t="s">
        <v>418</v>
      </c>
      <c r="AJ1871" s="12" t="s">
        <v>419</v>
      </c>
      <c r="AK1871" s="12" t="s">
        <v>368</v>
      </c>
      <c r="AL1871" s="12" t="s">
        <v>420</v>
      </c>
      <c r="AM1871" s="12" t="s">
        <v>347</v>
      </c>
      <c r="AN1871" s="12" t="s">
        <v>499</v>
      </c>
    </row>
    <row r="1872" spans="1:40" ht="15.75" customHeight="1" x14ac:dyDescent="0.25">
      <c r="A1872" s="12" t="s">
        <v>199</v>
      </c>
      <c r="B1872" s="30" t="s">
        <v>577</v>
      </c>
      <c r="C1872" s="30" t="s">
        <v>576</v>
      </c>
      <c r="E1872" s="12" t="s">
        <v>51</v>
      </c>
      <c r="F1872" s="10">
        <v>39</v>
      </c>
      <c r="G1872" s="10" t="s">
        <v>314</v>
      </c>
      <c r="H1872" s="10" t="s">
        <v>8</v>
      </c>
      <c r="K1872" s="12" t="s">
        <v>110</v>
      </c>
      <c r="L1872" s="12">
        <v>45.171972222222202</v>
      </c>
      <c r="M1872" s="12">
        <v>2.077</v>
      </c>
      <c r="N1872" s="11">
        <v>41186</v>
      </c>
      <c r="O1872" s="6" t="s">
        <v>159</v>
      </c>
      <c r="P1872" s="29">
        <v>205</v>
      </c>
      <c r="Q1872" s="19">
        <v>21</v>
      </c>
      <c r="R1872" s="12" t="s">
        <v>11</v>
      </c>
      <c r="S1872" s="48" t="s">
        <v>161</v>
      </c>
      <c r="T1872" s="53" t="s">
        <v>161</v>
      </c>
      <c r="U1872" s="12">
        <v>205</v>
      </c>
      <c r="V1872" s="12">
        <v>21</v>
      </c>
      <c r="W1872" s="12">
        <v>0.46485260770975056</v>
      </c>
      <c r="X1872" s="12">
        <v>2.2675736961451248E-3</v>
      </c>
      <c r="AA1872" s="12"/>
      <c r="AD1872" s="12" t="s">
        <v>314</v>
      </c>
      <c r="AE1872" s="12" t="s">
        <v>448</v>
      </c>
      <c r="AF1872" s="12" t="s">
        <v>449</v>
      </c>
      <c r="AG1872" s="12" t="s">
        <v>373</v>
      </c>
      <c r="AH1872" s="12" t="s">
        <v>374</v>
      </c>
      <c r="AI1872" s="12" t="s">
        <v>375</v>
      </c>
      <c r="AJ1872" s="12" t="s">
        <v>376</v>
      </c>
      <c r="AK1872" s="12" t="s">
        <v>368</v>
      </c>
      <c r="AL1872" s="12">
        <v>17</v>
      </c>
      <c r="AM1872" s="12" t="s">
        <v>377</v>
      </c>
      <c r="AN1872" s="12" t="s">
        <v>378</v>
      </c>
    </row>
    <row r="1873" spans="1:40" ht="15.75" customHeight="1" x14ac:dyDescent="0.25">
      <c r="A1873" s="12" t="s">
        <v>200</v>
      </c>
      <c r="B1873" s="30" t="s">
        <v>577</v>
      </c>
      <c r="C1873" s="30" t="s">
        <v>576</v>
      </c>
      <c r="E1873" s="12" t="s">
        <v>51</v>
      </c>
      <c r="F1873" s="10">
        <v>40</v>
      </c>
      <c r="G1873" s="10" t="s">
        <v>315</v>
      </c>
      <c r="H1873" s="10" t="s">
        <v>8</v>
      </c>
      <c r="K1873" s="12" t="s">
        <v>103</v>
      </c>
      <c r="L1873" s="12">
        <v>45.151055555555601</v>
      </c>
      <c r="M1873" s="12">
        <v>2.0434999999999999</v>
      </c>
      <c r="N1873" s="11">
        <v>41186</v>
      </c>
      <c r="O1873" s="6" t="s">
        <v>159</v>
      </c>
      <c r="P1873" s="29">
        <v>120</v>
      </c>
      <c r="Q1873" s="19">
        <v>19</v>
      </c>
      <c r="R1873" s="12" t="s">
        <v>11</v>
      </c>
      <c r="S1873" s="48" t="s">
        <v>161</v>
      </c>
      <c r="T1873" s="53" t="s">
        <v>161</v>
      </c>
      <c r="U1873" s="12">
        <v>120</v>
      </c>
      <c r="V1873" s="12">
        <v>19</v>
      </c>
      <c r="W1873" s="12">
        <v>0.33240997229916897</v>
      </c>
      <c r="X1873" s="12">
        <v>2.7700831024930748E-3</v>
      </c>
      <c r="AA1873" s="12"/>
      <c r="AD1873" s="12" t="s">
        <v>315</v>
      </c>
      <c r="AE1873" s="12" t="s">
        <v>424</v>
      </c>
      <c r="AF1873" s="12" t="s">
        <v>425</v>
      </c>
      <c r="AG1873" s="12" t="s">
        <v>373</v>
      </c>
      <c r="AH1873" s="12" t="s">
        <v>374</v>
      </c>
      <c r="AI1873" s="12" t="s">
        <v>375</v>
      </c>
      <c r="AJ1873" s="12" t="s">
        <v>376</v>
      </c>
      <c r="AK1873" s="12" t="s">
        <v>368</v>
      </c>
      <c r="AL1873" s="12">
        <v>17</v>
      </c>
      <c r="AM1873" s="12" t="s">
        <v>377</v>
      </c>
      <c r="AN1873" s="12" t="s">
        <v>378</v>
      </c>
    </row>
    <row r="1874" spans="1:40" ht="15.75" customHeight="1" x14ac:dyDescent="0.25">
      <c r="A1874" s="12" t="s">
        <v>201</v>
      </c>
      <c r="B1874" s="30" t="s">
        <v>577</v>
      </c>
      <c r="C1874" s="30" t="s">
        <v>576</v>
      </c>
      <c r="E1874" s="12" t="s">
        <v>51</v>
      </c>
      <c r="F1874" s="10">
        <v>41</v>
      </c>
      <c r="G1874" s="10" t="s">
        <v>316</v>
      </c>
      <c r="H1874" s="10" t="s">
        <v>8</v>
      </c>
      <c r="I1874" s="12" t="s">
        <v>132</v>
      </c>
      <c r="J1874" s="12" t="s">
        <v>328</v>
      </c>
      <c r="K1874" s="12" t="s">
        <v>9</v>
      </c>
      <c r="L1874" s="12">
        <v>45.130499999999998</v>
      </c>
      <c r="M1874" s="12">
        <v>2.1365555555555602</v>
      </c>
      <c r="N1874" s="11">
        <v>41186</v>
      </c>
      <c r="O1874" s="6" t="s">
        <v>159</v>
      </c>
      <c r="P1874" s="29">
        <v>294</v>
      </c>
      <c r="Q1874" s="19">
        <v>23</v>
      </c>
      <c r="R1874" s="12" t="s">
        <v>11</v>
      </c>
      <c r="S1874" s="48" t="s">
        <v>161</v>
      </c>
      <c r="T1874" s="53" t="s">
        <v>161</v>
      </c>
      <c r="U1874" s="12">
        <v>294</v>
      </c>
      <c r="V1874" s="12">
        <v>23</v>
      </c>
      <c r="W1874" s="12">
        <v>0.55576559546313797</v>
      </c>
      <c r="X1874" s="12">
        <v>1.890359168241966E-3</v>
      </c>
      <c r="AA1874" s="12"/>
      <c r="AD1874" s="12" t="s">
        <v>316</v>
      </c>
      <c r="AE1874" s="12" t="s">
        <v>406</v>
      </c>
      <c r="AF1874" s="12" t="s">
        <v>407</v>
      </c>
      <c r="AG1874" s="12" t="s">
        <v>373</v>
      </c>
      <c r="AH1874" s="12" t="s">
        <v>374</v>
      </c>
      <c r="AI1874" s="12" t="s">
        <v>375</v>
      </c>
      <c r="AJ1874" s="12" t="s">
        <v>376</v>
      </c>
      <c r="AK1874" s="12" t="s">
        <v>368</v>
      </c>
      <c r="AL1874" s="12">
        <v>17</v>
      </c>
      <c r="AM1874" s="12" t="s">
        <v>377</v>
      </c>
      <c r="AN1874" s="12" t="s">
        <v>378</v>
      </c>
    </row>
    <row r="1875" spans="1:40" ht="15.75" customHeight="1" x14ac:dyDescent="0.25">
      <c r="A1875" s="12" t="s">
        <v>202</v>
      </c>
      <c r="B1875" s="30" t="s">
        <v>577</v>
      </c>
      <c r="C1875" s="30" t="s">
        <v>576</v>
      </c>
      <c r="E1875" s="12" t="s">
        <v>51</v>
      </c>
      <c r="F1875" s="10" t="s">
        <v>94</v>
      </c>
      <c r="G1875" s="10" t="s">
        <v>317</v>
      </c>
      <c r="H1875" s="10" t="s">
        <v>24</v>
      </c>
      <c r="K1875" s="12" t="s">
        <v>95</v>
      </c>
      <c r="L1875" s="12">
        <v>45.672274000000002</v>
      </c>
      <c r="M1875" s="12">
        <v>2.1856019999999998</v>
      </c>
      <c r="N1875" s="11">
        <v>41186</v>
      </c>
      <c r="O1875" s="6" t="s">
        <v>159</v>
      </c>
      <c r="P1875" s="29">
        <v>44</v>
      </c>
      <c r="Q1875" s="19">
        <v>6</v>
      </c>
      <c r="R1875" s="12" t="s">
        <v>11</v>
      </c>
      <c r="S1875" s="48" t="s">
        <v>161</v>
      </c>
      <c r="T1875" s="53" t="s">
        <v>161</v>
      </c>
      <c r="U1875" s="12">
        <v>44</v>
      </c>
      <c r="V1875" s="12">
        <v>6</v>
      </c>
      <c r="W1875" s="12">
        <v>1.2222222222222223</v>
      </c>
      <c r="X1875" s="12">
        <v>2.7777777777777776E-2</v>
      </c>
      <c r="AA1875" s="12"/>
      <c r="AD1875" s="12" t="s">
        <v>317</v>
      </c>
      <c r="AE1875" s="12" t="s">
        <v>561</v>
      </c>
      <c r="AF1875" s="12" t="s">
        <v>562</v>
      </c>
      <c r="AG1875" s="12" t="s">
        <v>563</v>
      </c>
      <c r="AH1875" s="12" t="s">
        <v>366</v>
      </c>
      <c r="AI1875" s="12" t="s">
        <v>418</v>
      </c>
      <c r="AJ1875" s="12" t="s">
        <v>354</v>
      </c>
      <c r="AK1875" s="12" t="s">
        <v>368</v>
      </c>
      <c r="AL1875" s="12" t="s">
        <v>420</v>
      </c>
      <c r="AM1875" s="12" t="s">
        <v>347</v>
      </c>
      <c r="AN1875" s="12" t="s">
        <v>564</v>
      </c>
    </row>
    <row r="1876" spans="1:40" ht="15.75" customHeight="1" x14ac:dyDescent="0.25">
      <c r="A1876" s="12" t="s">
        <v>203</v>
      </c>
      <c r="B1876" s="30" t="s">
        <v>577</v>
      </c>
      <c r="C1876" s="30" t="s">
        <v>576</v>
      </c>
      <c r="E1876" s="12" t="s">
        <v>51</v>
      </c>
      <c r="F1876" s="10" t="s">
        <v>98</v>
      </c>
      <c r="G1876" s="10" t="s">
        <v>318</v>
      </c>
      <c r="H1876" s="10" t="s">
        <v>35</v>
      </c>
      <c r="I1876" s="12" t="s">
        <v>132</v>
      </c>
      <c r="J1876" s="12" t="s">
        <v>328</v>
      </c>
      <c r="K1876" s="12" t="s">
        <v>99</v>
      </c>
      <c r="L1876" s="12">
        <v>45.474848000000001</v>
      </c>
      <c r="M1876" s="12">
        <v>2.0977380000000001</v>
      </c>
      <c r="N1876" s="11">
        <v>41186</v>
      </c>
      <c r="O1876" s="6" t="s">
        <v>159</v>
      </c>
      <c r="P1876" s="29">
        <v>523</v>
      </c>
      <c r="Q1876" s="19">
        <v>41</v>
      </c>
      <c r="R1876" s="12" t="s">
        <v>11</v>
      </c>
      <c r="S1876" s="48" t="s">
        <v>161</v>
      </c>
      <c r="T1876" s="53" t="s">
        <v>161</v>
      </c>
      <c r="U1876" s="12">
        <v>523</v>
      </c>
      <c r="V1876" s="12">
        <v>41</v>
      </c>
      <c r="W1876" s="12">
        <v>0.31112433075550266</v>
      </c>
      <c r="X1876" s="12">
        <v>5.9488399762046404E-4</v>
      </c>
      <c r="AA1876" s="12"/>
      <c r="AD1876" s="12" t="s">
        <v>318</v>
      </c>
      <c r="AE1876" s="12" t="s">
        <v>530</v>
      </c>
      <c r="AF1876" s="12" t="s">
        <v>531</v>
      </c>
      <c r="AG1876" s="12" t="s">
        <v>402</v>
      </c>
      <c r="AH1876" s="12" t="s">
        <v>374</v>
      </c>
      <c r="AI1876" s="12" t="s">
        <v>403</v>
      </c>
      <c r="AJ1876" s="12" t="s">
        <v>376</v>
      </c>
      <c r="AK1876" s="12" t="s">
        <v>368</v>
      </c>
      <c r="AL1876" s="12">
        <v>14</v>
      </c>
      <c r="AM1876" s="12" t="s">
        <v>347</v>
      </c>
      <c r="AN1876" s="12" t="s">
        <v>458</v>
      </c>
    </row>
    <row r="1877" spans="1:40" ht="15.75" customHeight="1" x14ac:dyDescent="0.25">
      <c r="A1877" s="12" t="s">
        <v>204</v>
      </c>
      <c r="B1877" s="30" t="s">
        <v>577</v>
      </c>
      <c r="C1877" s="30" t="s">
        <v>576</v>
      </c>
      <c r="E1877" s="12" t="s">
        <v>51</v>
      </c>
      <c r="F1877" s="10" t="s">
        <v>108</v>
      </c>
      <c r="G1877" s="10" t="s">
        <v>319</v>
      </c>
      <c r="H1877" s="10" t="s">
        <v>106</v>
      </c>
      <c r="K1877" s="12" t="s">
        <v>107</v>
      </c>
      <c r="L1877" s="12">
        <v>45.267919399999997</v>
      </c>
      <c r="M1877" s="12">
        <v>2.0020079000000002</v>
      </c>
      <c r="N1877" s="11">
        <v>41186</v>
      </c>
      <c r="O1877" s="6" t="s">
        <v>159</v>
      </c>
      <c r="P1877" s="29">
        <v>48</v>
      </c>
      <c r="Q1877" s="19">
        <v>6</v>
      </c>
      <c r="R1877" s="12" t="s">
        <v>11</v>
      </c>
      <c r="S1877" s="48" t="s">
        <v>161</v>
      </c>
      <c r="T1877" s="53" t="s">
        <v>161</v>
      </c>
      <c r="U1877" s="12">
        <v>48</v>
      </c>
      <c r="V1877" s="12">
        <v>6</v>
      </c>
      <c r="W1877" s="12">
        <v>1.3333333333333333</v>
      </c>
      <c r="X1877" s="12">
        <v>2.7777777777777776E-2</v>
      </c>
      <c r="AA1877" s="12"/>
      <c r="AD1877" s="12" t="s">
        <v>319</v>
      </c>
      <c r="AE1877" s="12" t="s">
        <v>461</v>
      </c>
      <c r="AF1877" s="12" t="s">
        <v>462</v>
      </c>
      <c r="AG1877" s="12" t="s">
        <v>373</v>
      </c>
      <c r="AH1877" s="12" t="s">
        <v>374</v>
      </c>
      <c r="AI1877" s="12" t="s">
        <v>375</v>
      </c>
      <c r="AJ1877" s="12" t="s">
        <v>376</v>
      </c>
      <c r="AK1877" s="12" t="s">
        <v>368</v>
      </c>
      <c r="AL1877" s="12">
        <v>17</v>
      </c>
      <c r="AM1877" s="12" t="s">
        <v>377</v>
      </c>
      <c r="AN1877" s="12" t="s">
        <v>378</v>
      </c>
    </row>
    <row r="1878" spans="1:40" ht="15.75" customHeight="1" x14ac:dyDescent="0.25">
      <c r="A1878" s="12" t="s">
        <v>205</v>
      </c>
      <c r="B1878" s="30" t="s">
        <v>577</v>
      </c>
      <c r="C1878" s="30" t="s">
        <v>576</v>
      </c>
      <c r="E1878" s="12" t="s">
        <v>51</v>
      </c>
      <c r="F1878" s="10" t="s">
        <v>109</v>
      </c>
      <c r="G1878" s="10" t="s">
        <v>320</v>
      </c>
      <c r="H1878" s="10" t="s">
        <v>106</v>
      </c>
      <c r="K1878" s="12" t="s">
        <v>107</v>
      </c>
      <c r="L1878" s="12">
        <v>45.255832099999999</v>
      </c>
      <c r="M1878" s="12">
        <v>2.0027341000000001</v>
      </c>
      <c r="N1878" s="11">
        <v>41186</v>
      </c>
      <c r="O1878" s="6" t="s">
        <v>159</v>
      </c>
      <c r="P1878" s="29">
        <v>163</v>
      </c>
      <c r="Q1878" s="19">
        <v>16</v>
      </c>
      <c r="R1878" s="12" t="s">
        <v>11</v>
      </c>
      <c r="S1878" s="48" t="s">
        <v>161</v>
      </c>
      <c r="T1878" s="53" t="s">
        <v>161</v>
      </c>
      <c r="U1878" s="12">
        <v>163</v>
      </c>
      <c r="V1878" s="12">
        <v>16</v>
      </c>
      <c r="W1878" s="12">
        <v>0.63671875</v>
      </c>
      <c r="X1878" s="12">
        <v>3.90625E-3</v>
      </c>
      <c r="AA1878" s="12"/>
      <c r="AD1878" s="12" t="s">
        <v>320</v>
      </c>
      <c r="AE1878" s="12" t="s">
        <v>463</v>
      </c>
      <c r="AF1878" s="12" t="s">
        <v>464</v>
      </c>
      <c r="AG1878" s="12" t="s">
        <v>373</v>
      </c>
      <c r="AH1878" s="12" t="s">
        <v>374</v>
      </c>
      <c r="AI1878" s="12" t="s">
        <v>375</v>
      </c>
      <c r="AJ1878" s="12" t="s">
        <v>376</v>
      </c>
      <c r="AK1878" s="12" t="s">
        <v>368</v>
      </c>
      <c r="AL1878" s="12">
        <v>17</v>
      </c>
      <c r="AM1878" s="12" t="s">
        <v>377</v>
      </c>
      <c r="AN1878" s="12" t="s">
        <v>378</v>
      </c>
    </row>
    <row r="1879" spans="1:40" ht="15.75" customHeight="1" x14ac:dyDescent="0.25">
      <c r="A1879" s="12" t="s">
        <v>206</v>
      </c>
      <c r="B1879" s="30" t="s">
        <v>577</v>
      </c>
      <c r="C1879" s="30" t="s">
        <v>576</v>
      </c>
      <c r="E1879" s="12" t="s">
        <v>51</v>
      </c>
      <c r="F1879" s="10" t="s">
        <v>92</v>
      </c>
      <c r="G1879" s="10" t="s">
        <v>321</v>
      </c>
      <c r="H1879" s="10" t="s">
        <v>8</v>
      </c>
      <c r="K1879" s="12" t="s">
        <v>93</v>
      </c>
      <c r="L1879" s="12">
        <v>45.160767999999997</v>
      </c>
      <c r="M1879" s="12">
        <v>2.143443</v>
      </c>
      <c r="N1879" s="11">
        <v>41186</v>
      </c>
      <c r="O1879" s="6" t="s">
        <v>159</v>
      </c>
      <c r="P1879" s="29">
        <v>558</v>
      </c>
      <c r="Q1879" s="19">
        <v>43</v>
      </c>
      <c r="R1879" s="12" t="s">
        <v>11</v>
      </c>
      <c r="S1879" s="48" t="s">
        <v>161</v>
      </c>
      <c r="T1879" s="53" t="s">
        <v>161</v>
      </c>
      <c r="U1879" s="12">
        <v>558</v>
      </c>
      <c r="V1879" s="12">
        <v>43</v>
      </c>
      <c r="W1879" s="12">
        <v>0.30178474851270959</v>
      </c>
      <c r="X1879" s="12">
        <v>5.4083288263926451E-4</v>
      </c>
      <c r="AA1879" s="12"/>
      <c r="AD1879" s="12" t="s">
        <v>321</v>
      </c>
      <c r="AE1879" s="12" t="s">
        <v>428</v>
      </c>
      <c r="AF1879" s="12" t="s">
        <v>429</v>
      </c>
      <c r="AG1879" s="12" t="s">
        <v>373</v>
      </c>
      <c r="AH1879" s="12" t="s">
        <v>374</v>
      </c>
      <c r="AI1879" s="12" t="s">
        <v>375</v>
      </c>
      <c r="AJ1879" s="12" t="s">
        <v>376</v>
      </c>
      <c r="AK1879" s="12" t="s">
        <v>368</v>
      </c>
      <c r="AL1879" s="12">
        <v>17</v>
      </c>
      <c r="AM1879" s="12" t="s">
        <v>377</v>
      </c>
      <c r="AN1879" s="12" t="s">
        <v>378</v>
      </c>
    </row>
    <row r="1880" spans="1:40" ht="15.75" customHeight="1" x14ac:dyDescent="0.25">
      <c r="A1880" s="12" t="s">
        <v>207</v>
      </c>
      <c r="B1880" s="30" t="s">
        <v>577</v>
      </c>
      <c r="C1880" s="30" t="s">
        <v>576</v>
      </c>
      <c r="E1880" s="12" t="s">
        <v>51</v>
      </c>
      <c r="F1880" s="10" t="s">
        <v>47</v>
      </c>
      <c r="G1880" s="10" t="s">
        <v>322</v>
      </c>
      <c r="H1880" s="10" t="s">
        <v>8</v>
      </c>
      <c r="K1880" s="12" t="s">
        <v>97</v>
      </c>
      <c r="L1880" s="12">
        <v>45.142668999999998</v>
      </c>
      <c r="M1880" s="12">
        <v>2.099583</v>
      </c>
      <c r="N1880" s="11">
        <v>41186</v>
      </c>
      <c r="O1880" s="6" t="s">
        <v>159</v>
      </c>
      <c r="P1880" s="29">
        <v>293</v>
      </c>
      <c r="Q1880" s="19">
        <v>28</v>
      </c>
      <c r="R1880" s="12" t="s">
        <v>11</v>
      </c>
      <c r="S1880" s="48" t="s">
        <v>161</v>
      </c>
      <c r="T1880" s="53" t="s">
        <v>161</v>
      </c>
      <c r="U1880" s="12">
        <v>293</v>
      </c>
      <c r="V1880" s="12">
        <v>28</v>
      </c>
      <c r="W1880" s="12">
        <v>0.37372448979591838</v>
      </c>
      <c r="X1880" s="12">
        <v>1.2755102040816326E-3</v>
      </c>
      <c r="AA1880" s="12"/>
      <c r="AD1880" s="12" t="s">
        <v>322</v>
      </c>
      <c r="AE1880" s="12" t="s">
        <v>422</v>
      </c>
      <c r="AF1880" s="12" t="s">
        <v>423</v>
      </c>
      <c r="AG1880" s="12" t="s">
        <v>373</v>
      </c>
      <c r="AH1880" s="12" t="s">
        <v>374</v>
      </c>
      <c r="AI1880" s="12" t="s">
        <v>375</v>
      </c>
      <c r="AJ1880" s="12" t="s">
        <v>376</v>
      </c>
      <c r="AK1880" s="12" t="s">
        <v>368</v>
      </c>
      <c r="AL1880" s="12">
        <v>17</v>
      </c>
      <c r="AM1880" s="12" t="s">
        <v>377</v>
      </c>
      <c r="AN1880" s="12" t="s">
        <v>378</v>
      </c>
    </row>
    <row r="1881" spans="1:40" ht="15.75" customHeight="1" x14ac:dyDescent="0.25">
      <c r="A1881" s="12" t="s">
        <v>208</v>
      </c>
      <c r="B1881" s="30" t="s">
        <v>577</v>
      </c>
      <c r="C1881" s="30" t="s">
        <v>576</v>
      </c>
      <c r="E1881" s="12" t="s">
        <v>51</v>
      </c>
      <c r="F1881" s="10" t="s">
        <v>104</v>
      </c>
      <c r="G1881" s="10" t="s">
        <v>323</v>
      </c>
      <c r="H1881" s="10" t="s">
        <v>8</v>
      </c>
      <c r="K1881" s="12" t="s">
        <v>105</v>
      </c>
      <c r="L1881" s="12">
        <v>45.088751199999997</v>
      </c>
      <c r="M1881" s="12">
        <v>2.1405308999999999</v>
      </c>
      <c r="N1881" s="11">
        <v>41186</v>
      </c>
      <c r="O1881" s="6" t="s">
        <v>159</v>
      </c>
      <c r="P1881" s="29">
        <v>227</v>
      </c>
      <c r="Q1881" s="19">
        <v>22</v>
      </c>
      <c r="R1881" s="12" t="s">
        <v>11</v>
      </c>
      <c r="S1881" s="48" t="s">
        <v>161</v>
      </c>
      <c r="T1881" s="53" t="s">
        <v>161</v>
      </c>
      <c r="U1881" s="12">
        <v>227</v>
      </c>
      <c r="V1881" s="12">
        <v>22</v>
      </c>
      <c r="W1881" s="12">
        <v>0.46900826446280991</v>
      </c>
      <c r="X1881" s="12">
        <v>2.0661157024793389E-3</v>
      </c>
      <c r="AA1881" s="12"/>
      <c r="AD1881" s="12" t="s">
        <v>323</v>
      </c>
      <c r="AE1881" s="12" t="s">
        <v>379</v>
      </c>
      <c r="AF1881" s="12" t="s">
        <v>380</v>
      </c>
      <c r="AG1881" s="12" t="s">
        <v>373</v>
      </c>
      <c r="AH1881" s="12" t="s">
        <v>374</v>
      </c>
      <c r="AI1881" s="12" t="s">
        <v>375</v>
      </c>
      <c r="AJ1881" s="12" t="s">
        <v>376</v>
      </c>
      <c r="AK1881" s="12" t="s">
        <v>368</v>
      </c>
      <c r="AL1881" s="12">
        <v>17</v>
      </c>
      <c r="AM1881" s="12" t="s">
        <v>377</v>
      </c>
      <c r="AN1881" s="12" t="s">
        <v>378</v>
      </c>
    </row>
    <row r="1882" spans="1:40" ht="15.75" customHeight="1" x14ac:dyDescent="0.25">
      <c r="A1882" s="12" t="s">
        <v>209</v>
      </c>
      <c r="B1882" s="30" t="s">
        <v>577</v>
      </c>
      <c r="C1882" s="30" t="s">
        <v>576</v>
      </c>
      <c r="E1882" s="12" t="s">
        <v>51</v>
      </c>
      <c r="F1882" s="10" t="s">
        <v>218</v>
      </c>
      <c r="G1882" s="10" t="s">
        <v>218</v>
      </c>
      <c r="H1882" s="10" t="s">
        <v>8</v>
      </c>
      <c r="K1882" s="12" t="s">
        <v>96</v>
      </c>
      <c r="L1882" s="12">
        <v>45.136812999999997</v>
      </c>
      <c r="M1882" s="12">
        <v>2.1457989999999998</v>
      </c>
      <c r="N1882" s="11">
        <v>41236</v>
      </c>
      <c r="O1882" s="6" t="s">
        <v>159</v>
      </c>
      <c r="P1882" s="29">
        <v>245</v>
      </c>
      <c r="Q1882" s="19">
        <v>23</v>
      </c>
      <c r="R1882" s="12" t="s">
        <v>11</v>
      </c>
      <c r="S1882" s="48" t="s">
        <v>161</v>
      </c>
      <c r="T1882" s="53" t="s">
        <v>161</v>
      </c>
      <c r="U1882" s="12">
        <v>245</v>
      </c>
      <c r="V1882" s="12">
        <v>23</v>
      </c>
      <c r="W1882" s="12">
        <v>0.46313799621928164</v>
      </c>
      <c r="X1882" s="12">
        <v>1.890359168241966E-3</v>
      </c>
      <c r="AA1882" s="12"/>
      <c r="AD1882" s="12" t="s">
        <v>218</v>
      </c>
      <c r="AE1882" s="12" t="s">
        <v>409</v>
      </c>
      <c r="AF1882" s="12" t="s">
        <v>410</v>
      </c>
      <c r="AG1882" s="12" t="s">
        <v>373</v>
      </c>
      <c r="AH1882" s="12" t="s">
        <v>374</v>
      </c>
      <c r="AI1882" s="12" t="s">
        <v>375</v>
      </c>
      <c r="AJ1882" s="12" t="s">
        <v>376</v>
      </c>
      <c r="AK1882" s="12" t="s">
        <v>368</v>
      </c>
      <c r="AL1882" s="12">
        <v>17</v>
      </c>
      <c r="AM1882" s="12" t="s">
        <v>377</v>
      </c>
      <c r="AN1882" s="12" t="s">
        <v>378</v>
      </c>
    </row>
    <row r="1883" spans="1:40" ht="15.75" customHeight="1" x14ac:dyDescent="0.25">
      <c r="A1883" s="12">
        <v>131580003</v>
      </c>
      <c r="B1883" s="30" t="s">
        <v>577</v>
      </c>
      <c r="C1883" s="30" t="s">
        <v>576</v>
      </c>
      <c r="E1883" s="12" t="s">
        <v>51</v>
      </c>
      <c r="F1883" s="10" t="s">
        <v>113</v>
      </c>
      <c r="G1883" s="10" t="s">
        <v>284</v>
      </c>
      <c r="H1883" s="10" t="s">
        <v>114</v>
      </c>
      <c r="K1883" s="12" t="s">
        <v>115</v>
      </c>
      <c r="L1883" s="12">
        <v>45.183133900000001</v>
      </c>
      <c r="M1883" s="12">
        <v>7.2862200000000002E-2</v>
      </c>
      <c r="N1883" s="11">
        <v>41389.444444444445</v>
      </c>
      <c r="O1883" s="6" t="s">
        <v>157</v>
      </c>
      <c r="P1883" s="29">
        <v>39.6</v>
      </c>
      <c r="Q1883" s="19">
        <v>12.580920000000001</v>
      </c>
      <c r="R1883" s="12" t="s">
        <v>11</v>
      </c>
      <c r="S1883" s="48" t="s">
        <v>161</v>
      </c>
      <c r="T1883" s="53" t="s">
        <v>161</v>
      </c>
      <c r="U1883" s="12">
        <v>39.6</v>
      </c>
      <c r="V1883" s="12">
        <v>12.580920000000001</v>
      </c>
      <c r="W1883" s="12">
        <v>0.25019025192307959</v>
      </c>
      <c r="X1883" s="12">
        <v>6.3179356546232222E-3</v>
      </c>
      <c r="AA1883" s="12"/>
      <c r="AD1883" s="12" t="s">
        <v>284</v>
      </c>
      <c r="AE1883" s="12" t="s">
        <v>450</v>
      </c>
      <c r="AF1883" s="12" t="s">
        <v>451</v>
      </c>
      <c r="AG1883" s="12" t="s">
        <v>360</v>
      </c>
      <c r="AH1883" s="12" t="s">
        <v>352</v>
      </c>
      <c r="AI1883" s="12" t="s">
        <v>361</v>
      </c>
      <c r="AJ1883" s="12" t="s">
        <v>344</v>
      </c>
      <c r="AK1883" s="12" t="s">
        <v>345</v>
      </c>
      <c r="AL1883" s="12" t="s">
        <v>148</v>
      </c>
      <c r="AM1883" s="12" t="s">
        <v>347</v>
      </c>
      <c r="AN1883" s="12" t="s">
        <v>452</v>
      </c>
    </row>
    <row r="1884" spans="1:40" ht="15.75" customHeight="1" x14ac:dyDescent="0.25">
      <c r="A1884" s="12">
        <v>132770027</v>
      </c>
      <c r="B1884" s="30" t="s">
        <v>577</v>
      </c>
      <c r="C1884" s="30" t="s">
        <v>576</v>
      </c>
      <c r="E1884" s="12" t="s">
        <v>51</v>
      </c>
      <c r="F1884" s="10" t="s">
        <v>116</v>
      </c>
      <c r="G1884" s="10" t="s">
        <v>300</v>
      </c>
      <c r="H1884" s="10" t="s">
        <v>245</v>
      </c>
      <c r="K1884" s="12" t="s">
        <v>117</v>
      </c>
      <c r="L1884" s="12">
        <v>45.442526299999997</v>
      </c>
      <c r="M1884" s="12">
        <v>2.5067313000000002</v>
      </c>
      <c r="N1884" s="11">
        <v>41429.5625</v>
      </c>
      <c r="O1884" s="6" t="s">
        <v>157</v>
      </c>
      <c r="P1884" s="29">
        <v>22.3</v>
      </c>
      <c r="Q1884" s="19">
        <v>6.4246299999999996</v>
      </c>
      <c r="R1884" s="12" t="s">
        <v>11</v>
      </c>
      <c r="S1884" s="48" t="s">
        <v>161</v>
      </c>
      <c r="T1884" s="53" t="s">
        <v>161</v>
      </c>
      <c r="U1884" s="12">
        <v>22.3</v>
      </c>
      <c r="V1884" s="12">
        <v>6.4246299999999996</v>
      </c>
      <c r="W1884" s="12">
        <v>0.54026722285693329</v>
      </c>
      <c r="X1884" s="12">
        <v>2.4227229724526157E-2</v>
      </c>
      <c r="AA1884" s="12"/>
      <c r="AD1884" s="12" t="s">
        <v>300</v>
      </c>
      <c r="AE1884" s="12" t="s">
        <v>525</v>
      </c>
      <c r="AF1884" s="12" t="s">
        <v>526</v>
      </c>
      <c r="AG1884" s="12" t="s">
        <v>351</v>
      </c>
      <c r="AH1884" s="12" t="s">
        <v>352</v>
      </c>
      <c r="AI1884" s="12" t="s">
        <v>353</v>
      </c>
      <c r="AJ1884" s="12" t="s">
        <v>354</v>
      </c>
      <c r="AK1884" s="12" t="s">
        <v>355</v>
      </c>
      <c r="AL1884" s="12" t="s">
        <v>356</v>
      </c>
      <c r="AM1884" s="12" t="s">
        <v>347</v>
      </c>
      <c r="AN1884" s="12" t="s">
        <v>527</v>
      </c>
    </row>
    <row r="1885" spans="1:40" ht="15.75" customHeight="1" x14ac:dyDescent="0.25">
      <c r="A1885" s="12">
        <v>132770028</v>
      </c>
      <c r="B1885" s="30" t="s">
        <v>577</v>
      </c>
      <c r="C1885" s="30" t="s">
        <v>576</v>
      </c>
      <c r="E1885" s="12" t="s">
        <v>51</v>
      </c>
      <c r="F1885" s="10" t="s">
        <v>118</v>
      </c>
      <c r="G1885" s="10" t="s">
        <v>301</v>
      </c>
      <c r="H1885" s="10" t="s">
        <v>245</v>
      </c>
      <c r="I1885" s="12" t="s">
        <v>133</v>
      </c>
      <c r="J1885" s="12" t="s">
        <v>328</v>
      </c>
      <c r="K1885" s="12" t="s">
        <v>119</v>
      </c>
      <c r="L1885" s="12">
        <v>45.398434000000002</v>
      </c>
      <c r="M1885" s="12">
        <v>2.4022399999999999</v>
      </c>
      <c r="N1885" s="11">
        <v>41430.5625</v>
      </c>
      <c r="O1885" s="6" t="s">
        <v>157</v>
      </c>
      <c r="P1885" s="29">
        <v>76</v>
      </c>
      <c r="Q1885" s="19">
        <v>21.758800000000001</v>
      </c>
      <c r="R1885" s="12" t="s">
        <v>11</v>
      </c>
      <c r="S1885" s="48" t="s">
        <v>161</v>
      </c>
      <c r="T1885" s="53" t="s">
        <v>161</v>
      </c>
      <c r="U1885" s="12">
        <v>76</v>
      </c>
      <c r="V1885" s="12">
        <v>21.758800000000001</v>
      </c>
      <c r="W1885" s="12">
        <v>0.16052538185280205</v>
      </c>
      <c r="X1885" s="12">
        <v>2.1121760770105532E-3</v>
      </c>
      <c r="AA1885" s="12"/>
      <c r="AD1885" s="12" t="s">
        <v>301</v>
      </c>
      <c r="AE1885" s="12" t="s">
        <v>505</v>
      </c>
      <c r="AF1885" s="12" t="s">
        <v>506</v>
      </c>
      <c r="AG1885" s="12" t="s">
        <v>402</v>
      </c>
      <c r="AH1885" s="12" t="s">
        <v>374</v>
      </c>
      <c r="AI1885" s="12" t="s">
        <v>403</v>
      </c>
      <c r="AJ1885" s="12" t="s">
        <v>376</v>
      </c>
      <c r="AK1885" s="12" t="s">
        <v>368</v>
      </c>
      <c r="AL1885" s="12">
        <v>14</v>
      </c>
      <c r="AM1885" s="12" t="s">
        <v>404</v>
      </c>
      <c r="AN1885" s="12" t="s">
        <v>405</v>
      </c>
    </row>
    <row r="1886" spans="1:40" ht="15.75" customHeight="1" x14ac:dyDescent="0.25">
      <c r="A1886" s="12">
        <v>132770029</v>
      </c>
      <c r="B1886" s="30" t="s">
        <v>577</v>
      </c>
      <c r="C1886" s="30" t="s">
        <v>576</v>
      </c>
      <c r="E1886" s="12" t="s">
        <v>51</v>
      </c>
      <c r="F1886" s="10" t="s">
        <v>120</v>
      </c>
      <c r="G1886" s="10" t="s">
        <v>302</v>
      </c>
      <c r="H1886" s="10" t="s">
        <v>245</v>
      </c>
      <c r="I1886" s="12" t="s">
        <v>132</v>
      </c>
      <c r="J1886" s="12" t="s">
        <v>328</v>
      </c>
      <c r="K1886" s="12" t="s">
        <v>121</v>
      </c>
      <c r="L1886" s="12">
        <v>45.401052</v>
      </c>
      <c r="M1886" s="12">
        <v>2.3971309999999999</v>
      </c>
      <c r="N1886" s="11">
        <v>41430</v>
      </c>
      <c r="O1886" s="6" t="s">
        <v>157</v>
      </c>
      <c r="P1886" s="29">
        <v>70.3</v>
      </c>
      <c r="Q1886" s="19">
        <v>26.158629999999999</v>
      </c>
      <c r="R1886" s="12" t="s">
        <v>11</v>
      </c>
      <c r="S1886" s="48" t="s">
        <v>161</v>
      </c>
      <c r="T1886" s="53" t="s">
        <v>161</v>
      </c>
      <c r="U1886" s="12">
        <v>70.3</v>
      </c>
      <c r="V1886" s="12">
        <v>26.158629999999999</v>
      </c>
      <c r="W1886" s="12">
        <v>0.10273663453781054</v>
      </c>
      <c r="X1886" s="12">
        <v>1.4614030517469494E-3</v>
      </c>
      <c r="AA1886" s="12"/>
      <c r="AD1886" s="12" t="s">
        <v>302</v>
      </c>
      <c r="AE1886" s="12" t="s">
        <v>507</v>
      </c>
      <c r="AF1886" s="12" t="s">
        <v>508</v>
      </c>
      <c r="AG1886" s="12" t="s">
        <v>509</v>
      </c>
      <c r="AH1886" s="12" t="s">
        <v>352</v>
      </c>
      <c r="AI1886" s="12" t="s">
        <v>361</v>
      </c>
      <c r="AJ1886" s="12" t="s">
        <v>344</v>
      </c>
      <c r="AK1886" s="12" t="s">
        <v>368</v>
      </c>
      <c r="AL1886" s="12" t="s">
        <v>148</v>
      </c>
      <c r="AM1886" s="12" t="s">
        <v>347</v>
      </c>
      <c r="AN1886" s="12" t="s">
        <v>510</v>
      </c>
    </row>
    <row r="1887" spans="1:40" ht="15.75" customHeight="1" x14ac:dyDescent="0.25">
      <c r="A1887" s="12">
        <v>132770030</v>
      </c>
      <c r="B1887" s="30" t="s">
        <v>577</v>
      </c>
      <c r="C1887" s="30" t="s">
        <v>576</v>
      </c>
      <c r="E1887" s="12" t="s">
        <v>51</v>
      </c>
      <c r="F1887" s="10" t="s">
        <v>122</v>
      </c>
      <c r="G1887" s="10" t="s">
        <v>303</v>
      </c>
      <c r="H1887" s="10" t="s">
        <v>245</v>
      </c>
      <c r="I1887" s="12" t="s">
        <v>132</v>
      </c>
      <c r="J1887" s="12" t="s">
        <v>328</v>
      </c>
      <c r="K1887" s="12" t="s">
        <v>121</v>
      </c>
      <c r="L1887" s="12">
        <v>45.401052</v>
      </c>
      <c r="M1887" s="12">
        <v>2.3971309999999999</v>
      </c>
      <c r="N1887" s="11">
        <v>41430</v>
      </c>
      <c r="O1887" s="6" t="s">
        <v>157</v>
      </c>
      <c r="P1887" s="29">
        <v>84.5</v>
      </c>
      <c r="Q1887" s="19">
        <v>24.302199999999999</v>
      </c>
      <c r="R1887" s="12" t="s">
        <v>11</v>
      </c>
      <c r="S1887" s="48" t="s">
        <v>161</v>
      </c>
      <c r="T1887" s="53" t="s">
        <v>161</v>
      </c>
      <c r="U1887" s="12">
        <v>84.5</v>
      </c>
      <c r="V1887" s="12">
        <v>24.302199999999999</v>
      </c>
      <c r="W1887" s="12">
        <v>0.14307558411837668</v>
      </c>
      <c r="X1887" s="12">
        <v>1.6932021789157004E-3</v>
      </c>
      <c r="AA1887" s="12"/>
      <c r="AD1887" s="12" t="s">
        <v>303</v>
      </c>
      <c r="AE1887" s="12" t="s">
        <v>507</v>
      </c>
      <c r="AF1887" s="12" t="s">
        <v>508</v>
      </c>
      <c r="AG1887" s="12" t="s">
        <v>509</v>
      </c>
      <c r="AH1887" s="12" t="s">
        <v>352</v>
      </c>
      <c r="AI1887" s="12" t="s">
        <v>361</v>
      </c>
      <c r="AJ1887" s="12" t="s">
        <v>344</v>
      </c>
      <c r="AK1887" s="12" t="s">
        <v>368</v>
      </c>
      <c r="AL1887" s="12" t="s">
        <v>148</v>
      </c>
      <c r="AM1887" s="12" t="s">
        <v>347</v>
      </c>
      <c r="AN1887" s="12" t="s">
        <v>510</v>
      </c>
    </row>
    <row r="1888" spans="1:40" ht="15.75" customHeight="1" x14ac:dyDescent="0.25">
      <c r="A1888" s="12">
        <v>132770031</v>
      </c>
      <c r="B1888" s="30" t="s">
        <v>577</v>
      </c>
      <c r="C1888" s="30" t="s">
        <v>576</v>
      </c>
      <c r="E1888" s="12" t="s">
        <v>51</v>
      </c>
      <c r="F1888" s="10" t="s">
        <v>123</v>
      </c>
      <c r="G1888" s="10" t="s">
        <v>304</v>
      </c>
      <c r="H1888" s="10" t="s">
        <v>245</v>
      </c>
      <c r="I1888" s="12" t="s">
        <v>132</v>
      </c>
      <c r="J1888" s="12" t="s">
        <v>328</v>
      </c>
      <c r="K1888" s="12" t="s">
        <v>88</v>
      </c>
      <c r="L1888" s="12">
        <v>45.392470000000003</v>
      </c>
      <c r="M1888" s="12">
        <v>2.3635999999999999</v>
      </c>
      <c r="N1888" s="11">
        <v>41430.447916666664</v>
      </c>
      <c r="O1888" s="6" t="s">
        <v>157</v>
      </c>
      <c r="P1888" s="29">
        <v>81.8</v>
      </c>
      <c r="Q1888" s="19">
        <v>34.912239999999997</v>
      </c>
      <c r="R1888" s="12" t="s">
        <v>11</v>
      </c>
      <c r="S1888" s="48" t="s">
        <v>161</v>
      </c>
      <c r="T1888" s="53" t="s">
        <v>161</v>
      </c>
      <c r="U1888" s="12">
        <v>81.8</v>
      </c>
      <c r="V1888" s="12">
        <v>34.912239999999997</v>
      </c>
      <c r="W1888" s="12">
        <v>6.7111643564988471E-2</v>
      </c>
      <c r="X1888" s="12">
        <v>8.2043574040328198E-4</v>
      </c>
      <c r="AA1888" s="12"/>
      <c r="AD1888" s="12" t="s">
        <v>304</v>
      </c>
      <c r="AE1888" s="12" t="s">
        <v>493</v>
      </c>
      <c r="AF1888" s="12" t="s">
        <v>494</v>
      </c>
      <c r="AG1888" s="12" t="s">
        <v>402</v>
      </c>
      <c r="AH1888" s="12" t="s">
        <v>374</v>
      </c>
      <c r="AI1888" s="12" t="s">
        <v>403</v>
      </c>
      <c r="AJ1888" s="12" t="s">
        <v>376</v>
      </c>
      <c r="AK1888" s="12" t="s">
        <v>368</v>
      </c>
      <c r="AL1888" s="12">
        <v>14</v>
      </c>
      <c r="AM1888" s="12" t="s">
        <v>404</v>
      </c>
      <c r="AN1888" s="12" t="s">
        <v>405</v>
      </c>
    </row>
    <row r="1889" spans="1:40" ht="15.75" customHeight="1" x14ac:dyDescent="0.25">
      <c r="A1889" s="12">
        <v>132770032</v>
      </c>
      <c r="B1889" s="30" t="s">
        <v>577</v>
      </c>
      <c r="C1889" s="30" t="s">
        <v>576</v>
      </c>
      <c r="E1889" s="12" t="s">
        <v>51</v>
      </c>
      <c r="F1889" s="10" t="s">
        <v>124</v>
      </c>
      <c r="G1889" s="10" t="s">
        <v>305</v>
      </c>
      <c r="H1889" s="10" t="s">
        <v>24</v>
      </c>
      <c r="K1889" s="12" t="s">
        <v>125</v>
      </c>
      <c r="L1889" s="12">
        <v>45.392491999999997</v>
      </c>
      <c r="M1889" s="12">
        <v>2.3648709999999999</v>
      </c>
      <c r="N1889" s="11">
        <v>41430.482638888891</v>
      </c>
      <c r="O1889" s="6" t="s">
        <v>157</v>
      </c>
      <c r="P1889" s="29">
        <v>84.1</v>
      </c>
      <c r="Q1889" s="19">
        <v>30.47784</v>
      </c>
      <c r="R1889" s="12" t="s">
        <v>11</v>
      </c>
      <c r="S1889" s="48" t="s">
        <v>161</v>
      </c>
      <c r="T1889" s="53" t="s">
        <v>161</v>
      </c>
      <c r="U1889" s="12">
        <v>84.1</v>
      </c>
      <c r="V1889" s="12">
        <v>30.47784</v>
      </c>
      <c r="W1889" s="12">
        <v>9.0537318210698201E-2</v>
      </c>
      <c r="X1889" s="12">
        <v>1.0765436172496814E-3</v>
      </c>
      <c r="AA1889" s="12"/>
      <c r="AD1889" s="12" t="s">
        <v>305</v>
      </c>
      <c r="AE1889" s="12" t="s">
        <v>495</v>
      </c>
      <c r="AF1889" s="12" t="s">
        <v>496</v>
      </c>
      <c r="AG1889" s="12" t="s">
        <v>402</v>
      </c>
      <c r="AH1889" s="12" t="s">
        <v>374</v>
      </c>
      <c r="AI1889" s="12" t="s">
        <v>403</v>
      </c>
      <c r="AJ1889" s="12" t="s">
        <v>376</v>
      </c>
      <c r="AK1889" s="12" t="s">
        <v>368</v>
      </c>
      <c r="AL1889" s="12">
        <v>14</v>
      </c>
      <c r="AM1889" s="12" t="s">
        <v>404</v>
      </c>
      <c r="AN1889" s="12" t="s">
        <v>405</v>
      </c>
    </row>
    <row r="1890" spans="1:40" ht="15.75" customHeight="1" x14ac:dyDescent="0.25">
      <c r="A1890" s="12">
        <v>132770033</v>
      </c>
      <c r="B1890" s="30" t="s">
        <v>577</v>
      </c>
      <c r="C1890" s="30" t="s">
        <v>576</v>
      </c>
      <c r="E1890" s="12" t="s">
        <v>51</v>
      </c>
      <c r="F1890" s="10" t="s">
        <v>126</v>
      </c>
      <c r="G1890" s="10" t="s">
        <v>306</v>
      </c>
      <c r="H1890" s="10" t="s">
        <v>245</v>
      </c>
      <c r="I1890" s="12" t="s">
        <v>132</v>
      </c>
      <c r="J1890" s="12" t="s">
        <v>328</v>
      </c>
      <c r="K1890" s="12" t="s">
        <v>127</v>
      </c>
      <c r="L1890" s="12">
        <v>45.103873700000001</v>
      </c>
      <c r="M1890" s="12">
        <v>1.9544313</v>
      </c>
      <c r="N1890" s="11">
        <v>41431.520833333336</v>
      </c>
      <c r="O1890" s="6" t="s">
        <v>157</v>
      </c>
      <c r="P1890" s="29">
        <v>53.8</v>
      </c>
      <c r="Q1890" s="19">
        <v>34.32978</v>
      </c>
      <c r="R1890" s="12" t="s">
        <v>11</v>
      </c>
      <c r="S1890" s="48" t="s">
        <v>161</v>
      </c>
      <c r="T1890" s="53" t="s">
        <v>161</v>
      </c>
      <c r="U1890" s="12">
        <v>53.8</v>
      </c>
      <c r="V1890" s="12">
        <v>34.32978</v>
      </c>
      <c r="W1890" s="12">
        <v>4.5649942526188252E-2</v>
      </c>
      <c r="X1890" s="12">
        <v>8.4851194286595267E-4</v>
      </c>
      <c r="AA1890" s="12"/>
      <c r="AD1890" s="12" t="s">
        <v>306</v>
      </c>
      <c r="AE1890" s="12" t="s">
        <v>386</v>
      </c>
      <c r="AF1890" s="12" t="s">
        <v>387</v>
      </c>
      <c r="AG1890" s="12" t="s">
        <v>365</v>
      </c>
      <c r="AH1890" s="12" t="s">
        <v>366</v>
      </c>
      <c r="AI1890" s="12" t="s">
        <v>367</v>
      </c>
      <c r="AJ1890" s="12" t="s">
        <v>354</v>
      </c>
      <c r="AK1890" s="12" t="s">
        <v>368</v>
      </c>
      <c r="AL1890" s="12" t="s">
        <v>369</v>
      </c>
      <c r="AM1890" s="12" t="s">
        <v>347</v>
      </c>
      <c r="AN1890" s="12" t="s">
        <v>370</v>
      </c>
    </row>
    <row r="1891" spans="1:40" ht="15.75" customHeight="1" x14ac:dyDescent="0.25">
      <c r="A1891" s="12">
        <v>132770034</v>
      </c>
      <c r="B1891" s="30" t="s">
        <v>577</v>
      </c>
      <c r="C1891" s="30" t="s">
        <v>576</v>
      </c>
      <c r="E1891" s="12" t="s">
        <v>51</v>
      </c>
      <c r="F1891" s="10" t="s">
        <v>128</v>
      </c>
      <c r="G1891" s="10" t="s">
        <v>128</v>
      </c>
      <c r="H1891" s="10" t="s">
        <v>8</v>
      </c>
      <c r="I1891" s="12" t="s">
        <v>133</v>
      </c>
      <c r="J1891" s="12" t="s">
        <v>328</v>
      </c>
      <c r="K1891" s="12" t="s">
        <v>129</v>
      </c>
      <c r="L1891" s="12">
        <v>45.099973900000002</v>
      </c>
      <c r="M1891" s="12">
        <v>2.1515213000000002</v>
      </c>
      <c r="N1891" s="11">
        <v>41432.5</v>
      </c>
      <c r="O1891" s="6" t="s">
        <v>157</v>
      </c>
      <c r="P1891" s="29">
        <v>199</v>
      </c>
      <c r="Q1891" s="19">
        <v>56.615499999999997</v>
      </c>
      <c r="R1891" s="12" t="s">
        <v>11</v>
      </c>
      <c r="S1891" s="48" t="s">
        <v>161</v>
      </c>
      <c r="T1891" s="53" t="s">
        <v>161</v>
      </c>
      <c r="U1891" s="12">
        <v>199</v>
      </c>
      <c r="V1891" s="12">
        <v>56.615499999999997</v>
      </c>
      <c r="W1891" s="12">
        <v>6.2084384816462813E-2</v>
      </c>
      <c r="X1891" s="12">
        <v>3.1198183324855682E-4</v>
      </c>
      <c r="AA1891" s="12"/>
      <c r="AD1891" s="12" t="s">
        <v>128</v>
      </c>
      <c r="AE1891" s="12" t="s">
        <v>384</v>
      </c>
      <c r="AF1891" s="12" t="s">
        <v>385</v>
      </c>
      <c r="AG1891" s="12" t="s">
        <v>373</v>
      </c>
      <c r="AH1891" s="12" t="s">
        <v>374</v>
      </c>
      <c r="AI1891" s="12" t="s">
        <v>375</v>
      </c>
      <c r="AJ1891" s="12" t="s">
        <v>376</v>
      </c>
      <c r="AK1891" s="12" t="s">
        <v>368</v>
      </c>
      <c r="AL1891" s="12">
        <v>17</v>
      </c>
      <c r="AM1891" s="12" t="s">
        <v>377</v>
      </c>
      <c r="AN1891" s="12" t="s">
        <v>378</v>
      </c>
    </row>
    <row r="1892" spans="1:40" ht="15.75" customHeight="1" x14ac:dyDescent="0.25">
      <c r="A1892" s="12" t="s">
        <v>194</v>
      </c>
      <c r="B1892" s="30" t="s">
        <v>577</v>
      </c>
      <c r="C1892" s="30" t="s">
        <v>576</v>
      </c>
      <c r="E1892" s="12" t="s">
        <v>51</v>
      </c>
      <c r="F1892" s="10">
        <v>8</v>
      </c>
      <c r="G1892" s="10" t="s">
        <v>309</v>
      </c>
      <c r="H1892" s="10" t="s">
        <v>24</v>
      </c>
      <c r="I1892" s="12" t="s">
        <v>224</v>
      </c>
      <c r="J1892" s="12" t="s">
        <v>328</v>
      </c>
      <c r="K1892" s="12" t="s">
        <v>223</v>
      </c>
      <c r="L1892" s="4">
        <v>45.545433000000003</v>
      </c>
      <c r="M1892" s="12">
        <v>2.2820200000000002</v>
      </c>
      <c r="N1892" s="11">
        <v>41186</v>
      </c>
      <c r="O1892" s="6" t="s">
        <v>157</v>
      </c>
      <c r="P1892" s="29">
        <v>220</v>
      </c>
      <c r="Q1892" s="19">
        <v>90</v>
      </c>
      <c r="R1892" s="12" t="s">
        <v>11</v>
      </c>
      <c r="S1892" s="48" t="s">
        <v>161</v>
      </c>
      <c r="T1892" s="53" t="s">
        <v>161</v>
      </c>
      <c r="U1892" s="12">
        <v>220</v>
      </c>
      <c r="V1892" s="12">
        <v>90</v>
      </c>
      <c r="W1892" s="12">
        <v>2.7160493827160494E-2</v>
      </c>
      <c r="X1892" s="12">
        <v>1.2345679012345679E-4</v>
      </c>
      <c r="AA1892" s="12"/>
      <c r="AD1892" s="12" t="s">
        <v>309</v>
      </c>
      <c r="AE1892" s="12" t="s">
        <v>543</v>
      </c>
      <c r="AF1892" s="12" t="s">
        <v>544</v>
      </c>
      <c r="AG1892" s="12" t="s">
        <v>373</v>
      </c>
      <c r="AH1892" s="12" t="s">
        <v>374</v>
      </c>
      <c r="AI1892" s="12" t="s">
        <v>375</v>
      </c>
      <c r="AJ1892" s="12" t="s">
        <v>376</v>
      </c>
      <c r="AK1892" s="12" t="s">
        <v>368</v>
      </c>
      <c r="AL1892" s="12">
        <v>18</v>
      </c>
      <c r="AM1892" s="12" t="s">
        <v>377</v>
      </c>
      <c r="AN1892" s="12" t="s">
        <v>545</v>
      </c>
    </row>
    <row r="1893" spans="1:40" ht="15.75" customHeight="1" x14ac:dyDescent="0.25">
      <c r="A1893" s="12" t="s">
        <v>195</v>
      </c>
      <c r="B1893" s="30" t="s">
        <v>577</v>
      </c>
      <c r="C1893" s="30" t="s">
        <v>576</v>
      </c>
      <c r="E1893" s="12" t="s">
        <v>51</v>
      </c>
      <c r="F1893" s="10">
        <v>15</v>
      </c>
      <c r="G1893" s="10" t="s">
        <v>310</v>
      </c>
      <c r="H1893" s="10" t="s">
        <v>35</v>
      </c>
      <c r="I1893" s="12" t="s">
        <v>132</v>
      </c>
      <c r="J1893" s="12" t="s">
        <v>328</v>
      </c>
      <c r="K1893" s="12" t="s">
        <v>101</v>
      </c>
      <c r="L1893" s="12">
        <v>45.382145000000001</v>
      </c>
      <c r="M1893" s="12">
        <v>2.1295809999999999</v>
      </c>
      <c r="N1893" s="11">
        <v>41186</v>
      </c>
      <c r="O1893" s="6" t="s">
        <v>157</v>
      </c>
      <c r="P1893" s="29">
        <v>42</v>
      </c>
      <c r="Q1893" s="19">
        <v>18</v>
      </c>
      <c r="R1893" s="12" t="s">
        <v>11</v>
      </c>
      <c r="S1893" s="48" t="s">
        <v>161</v>
      </c>
      <c r="T1893" s="53" t="s">
        <v>161</v>
      </c>
      <c r="U1893" s="12">
        <v>42</v>
      </c>
      <c r="V1893" s="12">
        <v>18</v>
      </c>
      <c r="W1893" s="12">
        <v>0.12962962962962962</v>
      </c>
      <c r="X1893" s="12">
        <v>3.0864197530864196E-3</v>
      </c>
      <c r="AA1893" s="12"/>
      <c r="AD1893" s="12" t="s">
        <v>310</v>
      </c>
      <c r="AE1893" s="12" t="s">
        <v>482</v>
      </c>
      <c r="AF1893" s="12" t="s">
        <v>483</v>
      </c>
      <c r="AG1893" s="12" t="s">
        <v>373</v>
      </c>
      <c r="AH1893" s="12" t="s">
        <v>374</v>
      </c>
      <c r="AI1893" s="12" t="s">
        <v>375</v>
      </c>
      <c r="AJ1893" s="12" t="s">
        <v>376</v>
      </c>
      <c r="AK1893" s="12" t="s">
        <v>368</v>
      </c>
      <c r="AL1893" s="12">
        <v>17</v>
      </c>
      <c r="AM1893" s="12" t="s">
        <v>377</v>
      </c>
      <c r="AN1893" s="12" t="s">
        <v>484</v>
      </c>
    </row>
    <row r="1894" spans="1:40" ht="15.75" customHeight="1" x14ac:dyDescent="0.25">
      <c r="A1894" s="12" t="s">
        <v>196</v>
      </c>
      <c r="B1894" s="30" t="s">
        <v>577</v>
      </c>
      <c r="C1894" s="30" t="s">
        <v>576</v>
      </c>
      <c r="E1894" s="12" t="s">
        <v>51</v>
      </c>
      <c r="F1894" s="10">
        <v>23</v>
      </c>
      <c r="G1894" s="10" t="s">
        <v>311</v>
      </c>
      <c r="H1894" s="10" t="s">
        <v>106</v>
      </c>
      <c r="K1894" s="12" t="s">
        <v>107</v>
      </c>
      <c r="L1894" s="12">
        <v>45.298447799999998</v>
      </c>
      <c r="M1894" s="12">
        <v>2.0235732</v>
      </c>
      <c r="N1894" s="11">
        <v>41186</v>
      </c>
      <c r="O1894" s="6" t="s">
        <v>157</v>
      </c>
      <c r="P1894" s="29">
        <v>64</v>
      </c>
      <c r="Q1894" s="19">
        <v>27</v>
      </c>
      <c r="R1894" s="12" t="s">
        <v>11</v>
      </c>
      <c r="S1894" s="48" t="s">
        <v>161</v>
      </c>
      <c r="T1894" s="53" t="s">
        <v>161</v>
      </c>
      <c r="U1894" s="12">
        <v>64</v>
      </c>
      <c r="V1894" s="12">
        <v>27</v>
      </c>
      <c r="W1894" s="12">
        <v>8.77914951989026E-2</v>
      </c>
      <c r="X1894" s="12">
        <v>1.3717421124828531E-3</v>
      </c>
      <c r="AA1894" s="12"/>
      <c r="AD1894" s="12" t="s">
        <v>311</v>
      </c>
      <c r="AE1894" s="12" t="s">
        <v>459</v>
      </c>
      <c r="AF1894" s="12" t="s">
        <v>460</v>
      </c>
      <c r="AG1894" s="12" t="s">
        <v>365</v>
      </c>
      <c r="AH1894" s="12" t="s">
        <v>366</v>
      </c>
      <c r="AI1894" s="12" t="s">
        <v>367</v>
      </c>
      <c r="AJ1894" s="12" t="s">
        <v>354</v>
      </c>
      <c r="AK1894" s="12" t="s">
        <v>368</v>
      </c>
      <c r="AL1894" s="12" t="s">
        <v>369</v>
      </c>
      <c r="AM1894" s="12" t="s">
        <v>347</v>
      </c>
      <c r="AN1894" s="12" t="s">
        <v>455</v>
      </c>
    </row>
    <row r="1895" spans="1:40" ht="15.75" customHeight="1" x14ac:dyDescent="0.25">
      <c r="A1895" s="12" t="s">
        <v>197</v>
      </c>
      <c r="B1895" s="30" t="s">
        <v>577</v>
      </c>
      <c r="C1895" s="30" t="s">
        <v>576</v>
      </c>
      <c r="E1895" s="12" t="s">
        <v>51</v>
      </c>
      <c r="F1895" s="10">
        <v>28</v>
      </c>
      <c r="G1895" s="10" t="s">
        <v>312</v>
      </c>
      <c r="H1895" s="10" t="s">
        <v>39</v>
      </c>
      <c r="K1895" s="12" t="s">
        <v>111</v>
      </c>
      <c r="L1895" s="12">
        <v>45.416777777777803</v>
      </c>
      <c r="M1895" s="12">
        <v>1.8332222222222201</v>
      </c>
      <c r="N1895" s="11">
        <v>41186</v>
      </c>
      <c r="O1895" s="6" t="s">
        <v>157</v>
      </c>
      <c r="P1895" s="29">
        <v>17</v>
      </c>
      <c r="Q1895" s="19">
        <v>9</v>
      </c>
      <c r="R1895" s="12" t="s">
        <v>11</v>
      </c>
      <c r="S1895" s="48" t="s">
        <v>161</v>
      </c>
      <c r="T1895" s="53" t="s">
        <v>161</v>
      </c>
      <c r="U1895" s="12">
        <v>17</v>
      </c>
      <c r="V1895" s="12">
        <v>9</v>
      </c>
      <c r="W1895" s="12">
        <v>0.20987654320987653</v>
      </c>
      <c r="X1895" s="12">
        <v>1.2345679012345678E-2</v>
      </c>
      <c r="AA1895" s="12"/>
      <c r="AD1895" s="12" t="s">
        <v>312</v>
      </c>
      <c r="AE1895" s="12" t="s">
        <v>511</v>
      </c>
      <c r="AF1895" s="12" t="s">
        <v>512</v>
      </c>
      <c r="AG1895" s="12" t="s">
        <v>365</v>
      </c>
      <c r="AH1895" s="12" t="s">
        <v>366</v>
      </c>
      <c r="AI1895" s="12" t="s">
        <v>367</v>
      </c>
      <c r="AJ1895" s="12" t="s">
        <v>354</v>
      </c>
      <c r="AK1895" s="12" t="s">
        <v>368</v>
      </c>
      <c r="AL1895" s="12" t="s">
        <v>369</v>
      </c>
      <c r="AM1895" s="12" t="s">
        <v>347</v>
      </c>
      <c r="AN1895" s="12" t="s">
        <v>513</v>
      </c>
    </row>
    <row r="1896" spans="1:40" ht="15.75" customHeight="1" x14ac:dyDescent="0.25">
      <c r="A1896" s="12" t="s">
        <v>198</v>
      </c>
      <c r="B1896" s="30" t="s">
        <v>577</v>
      </c>
      <c r="C1896" s="30" t="s">
        <v>576</v>
      </c>
      <c r="E1896" s="12" t="s">
        <v>51</v>
      </c>
      <c r="F1896" s="10">
        <v>31</v>
      </c>
      <c r="G1896" s="10" t="s">
        <v>313</v>
      </c>
      <c r="H1896" s="10" t="s">
        <v>39</v>
      </c>
      <c r="K1896" s="12" t="s">
        <v>112</v>
      </c>
      <c r="L1896" s="12">
        <v>45.396083333333301</v>
      </c>
      <c r="M1896" s="12">
        <v>1.79405555555556</v>
      </c>
      <c r="N1896" s="11">
        <v>41186</v>
      </c>
      <c r="O1896" s="6" t="s">
        <v>157</v>
      </c>
      <c r="P1896" s="29">
        <v>26</v>
      </c>
      <c r="Q1896" s="19">
        <v>12</v>
      </c>
      <c r="R1896" s="12" t="s">
        <v>11</v>
      </c>
      <c r="S1896" s="48" t="s">
        <v>161</v>
      </c>
      <c r="T1896" s="53" t="s">
        <v>161</v>
      </c>
      <c r="U1896" s="12">
        <v>26</v>
      </c>
      <c r="V1896" s="12">
        <v>12</v>
      </c>
      <c r="W1896" s="12">
        <v>0.18055555555555555</v>
      </c>
      <c r="X1896" s="12">
        <v>6.9444444444444441E-3</v>
      </c>
      <c r="AA1896" s="12"/>
      <c r="AD1896" s="12" t="s">
        <v>313</v>
      </c>
      <c r="AE1896" s="12" t="s">
        <v>500</v>
      </c>
      <c r="AF1896" s="12" t="s">
        <v>498</v>
      </c>
      <c r="AG1896" s="12" t="s">
        <v>417</v>
      </c>
      <c r="AH1896" s="12" t="s">
        <v>366</v>
      </c>
      <c r="AI1896" s="12" t="s">
        <v>418</v>
      </c>
      <c r="AJ1896" s="12" t="s">
        <v>419</v>
      </c>
      <c r="AK1896" s="12" t="s">
        <v>368</v>
      </c>
      <c r="AL1896" s="12" t="s">
        <v>420</v>
      </c>
      <c r="AM1896" s="12" t="s">
        <v>347</v>
      </c>
      <c r="AN1896" s="12" t="s">
        <v>499</v>
      </c>
    </row>
    <row r="1897" spans="1:40" ht="15.75" customHeight="1" x14ac:dyDescent="0.25">
      <c r="A1897" s="12" t="s">
        <v>199</v>
      </c>
      <c r="B1897" s="30" t="s">
        <v>577</v>
      </c>
      <c r="C1897" s="30" t="s">
        <v>576</v>
      </c>
      <c r="E1897" s="12" t="s">
        <v>51</v>
      </c>
      <c r="F1897" s="10">
        <v>39</v>
      </c>
      <c r="G1897" s="10" t="s">
        <v>314</v>
      </c>
      <c r="H1897" s="10" t="s">
        <v>8</v>
      </c>
      <c r="K1897" s="12" t="s">
        <v>110</v>
      </c>
      <c r="L1897" s="12">
        <v>45.171972222222202</v>
      </c>
      <c r="M1897" s="12">
        <v>2.077</v>
      </c>
      <c r="N1897" s="11">
        <v>41186</v>
      </c>
      <c r="O1897" s="6" t="s">
        <v>157</v>
      </c>
      <c r="P1897" s="29">
        <v>160</v>
      </c>
      <c r="Q1897" s="19">
        <v>70</v>
      </c>
      <c r="R1897" s="12" t="s">
        <v>11</v>
      </c>
      <c r="S1897" s="48" t="s">
        <v>161</v>
      </c>
      <c r="T1897" s="53" t="s">
        <v>161</v>
      </c>
      <c r="U1897" s="12">
        <v>160</v>
      </c>
      <c r="V1897" s="12">
        <v>70</v>
      </c>
      <c r="W1897" s="12">
        <v>3.2653061224489799E-2</v>
      </c>
      <c r="X1897" s="12">
        <v>2.0408163265306123E-4</v>
      </c>
      <c r="AA1897" s="12"/>
      <c r="AD1897" s="12" t="s">
        <v>314</v>
      </c>
      <c r="AE1897" s="12" t="s">
        <v>448</v>
      </c>
      <c r="AF1897" s="12" t="s">
        <v>449</v>
      </c>
      <c r="AG1897" s="12" t="s">
        <v>373</v>
      </c>
      <c r="AH1897" s="12" t="s">
        <v>374</v>
      </c>
      <c r="AI1897" s="12" t="s">
        <v>375</v>
      </c>
      <c r="AJ1897" s="12" t="s">
        <v>376</v>
      </c>
      <c r="AK1897" s="12" t="s">
        <v>368</v>
      </c>
      <c r="AL1897" s="12">
        <v>17</v>
      </c>
      <c r="AM1897" s="12" t="s">
        <v>377</v>
      </c>
      <c r="AN1897" s="12" t="s">
        <v>378</v>
      </c>
    </row>
    <row r="1898" spans="1:40" ht="15.75" customHeight="1" x14ac:dyDescent="0.25">
      <c r="A1898" s="12" t="s">
        <v>200</v>
      </c>
      <c r="B1898" s="30" t="s">
        <v>577</v>
      </c>
      <c r="C1898" s="30" t="s">
        <v>576</v>
      </c>
      <c r="E1898" s="12" t="s">
        <v>51</v>
      </c>
      <c r="F1898" s="10">
        <v>40</v>
      </c>
      <c r="G1898" s="10" t="s">
        <v>315</v>
      </c>
      <c r="H1898" s="10" t="s">
        <v>8</v>
      </c>
      <c r="K1898" s="12" t="s">
        <v>103</v>
      </c>
      <c r="L1898" s="12">
        <v>45.151055555555601</v>
      </c>
      <c r="M1898" s="12">
        <v>2.0434999999999999</v>
      </c>
      <c r="N1898" s="11">
        <v>41186</v>
      </c>
      <c r="O1898" s="6" t="s">
        <v>157</v>
      </c>
      <c r="P1898" s="29">
        <v>119</v>
      </c>
      <c r="Q1898" s="19">
        <v>49</v>
      </c>
      <c r="R1898" s="12" t="s">
        <v>11</v>
      </c>
      <c r="S1898" s="48" t="s">
        <v>161</v>
      </c>
      <c r="T1898" s="53" t="s">
        <v>161</v>
      </c>
      <c r="U1898" s="12">
        <v>119</v>
      </c>
      <c r="V1898" s="12">
        <v>49</v>
      </c>
      <c r="W1898" s="12">
        <v>4.9562682215743441E-2</v>
      </c>
      <c r="X1898" s="12">
        <v>4.1649312786339027E-4</v>
      </c>
      <c r="AA1898" s="12"/>
      <c r="AD1898" s="12" t="s">
        <v>315</v>
      </c>
      <c r="AE1898" s="12" t="s">
        <v>424</v>
      </c>
      <c r="AF1898" s="12" t="s">
        <v>425</v>
      </c>
      <c r="AG1898" s="12" t="s">
        <v>373</v>
      </c>
      <c r="AH1898" s="12" t="s">
        <v>374</v>
      </c>
      <c r="AI1898" s="12" t="s">
        <v>375</v>
      </c>
      <c r="AJ1898" s="12" t="s">
        <v>376</v>
      </c>
      <c r="AK1898" s="12" t="s">
        <v>368</v>
      </c>
      <c r="AL1898" s="12">
        <v>17</v>
      </c>
      <c r="AM1898" s="12" t="s">
        <v>377</v>
      </c>
      <c r="AN1898" s="12" t="s">
        <v>378</v>
      </c>
    </row>
    <row r="1899" spans="1:40" ht="15.75" customHeight="1" x14ac:dyDescent="0.25">
      <c r="A1899" s="12" t="s">
        <v>201</v>
      </c>
      <c r="B1899" s="30" t="s">
        <v>577</v>
      </c>
      <c r="C1899" s="30" t="s">
        <v>576</v>
      </c>
      <c r="E1899" s="12" t="s">
        <v>51</v>
      </c>
      <c r="F1899" s="10">
        <v>41</v>
      </c>
      <c r="G1899" s="10" t="s">
        <v>316</v>
      </c>
      <c r="H1899" s="10" t="s">
        <v>8</v>
      </c>
      <c r="I1899" s="12" t="s">
        <v>132</v>
      </c>
      <c r="J1899" s="12" t="s">
        <v>328</v>
      </c>
      <c r="K1899" s="12" t="s">
        <v>9</v>
      </c>
      <c r="L1899" s="12">
        <v>45.130499999999998</v>
      </c>
      <c r="M1899" s="12">
        <v>2.1365555555555602</v>
      </c>
      <c r="N1899" s="11">
        <v>41186</v>
      </c>
      <c r="O1899" s="6" t="s">
        <v>157</v>
      </c>
      <c r="P1899" s="29">
        <v>130</v>
      </c>
      <c r="Q1899" s="19">
        <v>60</v>
      </c>
      <c r="R1899" s="12" t="s">
        <v>11</v>
      </c>
      <c r="S1899" s="48" t="s">
        <v>161</v>
      </c>
      <c r="T1899" s="53" t="s">
        <v>161</v>
      </c>
      <c r="U1899" s="12">
        <v>130</v>
      </c>
      <c r="V1899" s="12">
        <v>60</v>
      </c>
      <c r="W1899" s="12">
        <v>3.6111111111111108E-2</v>
      </c>
      <c r="X1899" s="12">
        <v>2.7777777777777778E-4</v>
      </c>
      <c r="AA1899" s="12"/>
      <c r="AD1899" s="12" t="s">
        <v>316</v>
      </c>
      <c r="AE1899" s="12" t="s">
        <v>406</v>
      </c>
      <c r="AF1899" s="12" t="s">
        <v>407</v>
      </c>
      <c r="AG1899" s="12" t="s">
        <v>373</v>
      </c>
      <c r="AH1899" s="12" t="s">
        <v>374</v>
      </c>
      <c r="AI1899" s="12" t="s">
        <v>375</v>
      </c>
      <c r="AJ1899" s="12" t="s">
        <v>376</v>
      </c>
      <c r="AK1899" s="12" t="s">
        <v>368</v>
      </c>
      <c r="AL1899" s="12">
        <v>17</v>
      </c>
      <c r="AM1899" s="12" t="s">
        <v>377</v>
      </c>
      <c r="AN1899" s="12" t="s">
        <v>378</v>
      </c>
    </row>
    <row r="1900" spans="1:40" ht="15.75" customHeight="1" x14ac:dyDescent="0.25">
      <c r="A1900" s="12" t="s">
        <v>202</v>
      </c>
      <c r="B1900" s="30" t="s">
        <v>577</v>
      </c>
      <c r="C1900" s="30" t="s">
        <v>576</v>
      </c>
      <c r="E1900" s="12" t="s">
        <v>51</v>
      </c>
      <c r="F1900" s="10" t="s">
        <v>94</v>
      </c>
      <c r="G1900" s="10" t="s">
        <v>317</v>
      </c>
      <c r="H1900" s="10" t="s">
        <v>24</v>
      </c>
      <c r="K1900" s="12" t="s">
        <v>95</v>
      </c>
      <c r="L1900" s="12">
        <v>45.672274000000002</v>
      </c>
      <c r="M1900" s="12">
        <v>2.1856019999999998</v>
      </c>
      <c r="N1900" s="11">
        <v>41186</v>
      </c>
      <c r="O1900" s="6" t="s">
        <v>157</v>
      </c>
      <c r="P1900" s="29">
        <v>37</v>
      </c>
      <c r="Q1900" s="19">
        <v>16</v>
      </c>
      <c r="R1900" s="12" t="s">
        <v>11</v>
      </c>
      <c r="S1900" s="48" t="s">
        <v>161</v>
      </c>
      <c r="T1900" s="53" t="s">
        <v>161</v>
      </c>
      <c r="U1900" s="12">
        <v>37</v>
      </c>
      <c r="V1900" s="12">
        <v>16</v>
      </c>
      <c r="W1900" s="12">
        <v>0.14453125</v>
      </c>
      <c r="X1900" s="12">
        <v>3.90625E-3</v>
      </c>
      <c r="AA1900" s="12"/>
      <c r="AD1900" s="12" t="s">
        <v>317</v>
      </c>
      <c r="AE1900" s="12" t="s">
        <v>561</v>
      </c>
      <c r="AF1900" s="12" t="s">
        <v>562</v>
      </c>
      <c r="AG1900" s="12" t="s">
        <v>563</v>
      </c>
      <c r="AH1900" s="12" t="s">
        <v>366</v>
      </c>
      <c r="AI1900" s="12" t="s">
        <v>418</v>
      </c>
      <c r="AJ1900" s="12" t="s">
        <v>354</v>
      </c>
      <c r="AK1900" s="12" t="s">
        <v>368</v>
      </c>
      <c r="AL1900" s="12" t="s">
        <v>420</v>
      </c>
      <c r="AM1900" s="12" t="s">
        <v>347</v>
      </c>
      <c r="AN1900" s="12" t="s">
        <v>564</v>
      </c>
    </row>
    <row r="1901" spans="1:40" ht="15.75" customHeight="1" x14ac:dyDescent="0.25">
      <c r="A1901" s="12" t="s">
        <v>203</v>
      </c>
      <c r="B1901" s="30" t="s">
        <v>577</v>
      </c>
      <c r="C1901" s="30" t="s">
        <v>576</v>
      </c>
      <c r="E1901" s="12" t="s">
        <v>51</v>
      </c>
      <c r="F1901" s="10" t="s">
        <v>98</v>
      </c>
      <c r="G1901" s="10" t="s">
        <v>318</v>
      </c>
      <c r="H1901" s="10" t="s">
        <v>35</v>
      </c>
      <c r="I1901" s="12" t="s">
        <v>132</v>
      </c>
      <c r="J1901" s="12" t="s">
        <v>328</v>
      </c>
      <c r="K1901" s="12" t="s">
        <v>99</v>
      </c>
      <c r="L1901" s="12">
        <v>45.474848000000001</v>
      </c>
      <c r="M1901" s="12">
        <v>2.0977380000000001</v>
      </c>
      <c r="N1901" s="11">
        <v>41186</v>
      </c>
      <c r="O1901" s="6" t="s">
        <v>157</v>
      </c>
      <c r="P1901" s="29">
        <v>310</v>
      </c>
      <c r="Q1901" s="19">
        <v>130</v>
      </c>
      <c r="R1901" s="12" t="s">
        <v>11</v>
      </c>
      <c r="S1901" s="48" t="s">
        <v>161</v>
      </c>
      <c r="T1901" s="53" t="s">
        <v>161</v>
      </c>
      <c r="U1901" s="12">
        <v>310</v>
      </c>
      <c r="V1901" s="12">
        <v>130</v>
      </c>
      <c r="W1901" s="12">
        <v>1.8343195266272188E-2</v>
      </c>
      <c r="X1901" s="12">
        <v>5.9171597633136094E-5</v>
      </c>
      <c r="AA1901" s="12"/>
      <c r="AD1901" s="12" t="s">
        <v>318</v>
      </c>
      <c r="AE1901" s="12" t="s">
        <v>530</v>
      </c>
      <c r="AF1901" s="12" t="s">
        <v>531</v>
      </c>
      <c r="AG1901" s="12" t="s">
        <v>402</v>
      </c>
      <c r="AH1901" s="12" t="s">
        <v>374</v>
      </c>
      <c r="AI1901" s="12" t="s">
        <v>403</v>
      </c>
      <c r="AJ1901" s="12" t="s">
        <v>376</v>
      </c>
      <c r="AK1901" s="12" t="s">
        <v>368</v>
      </c>
      <c r="AL1901" s="12">
        <v>14</v>
      </c>
      <c r="AM1901" s="12" t="s">
        <v>347</v>
      </c>
      <c r="AN1901" s="12" t="s">
        <v>458</v>
      </c>
    </row>
    <row r="1902" spans="1:40" ht="15.75" customHeight="1" x14ac:dyDescent="0.25">
      <c r="A1902" s="12" t="s">
        <v>204</v>
      </c>
      <c r="B1902" s="30" t="s">
        <v>577</v>
      </c>
      <c r="C1902" s="30" t="s">
        <v>576</v>
      </c>
      <c r="E1902" s="12" t="s">
        <v>51</v>
      </c>
      <c r="F1902" s="10" t="s">
        <v>108</v>
      </c>
      <c r="G1902" s="10" t="s">
        <v>319</v>
      </c>
      <c r="H1902" s="10" t="s">
        <v>106</v>
      </c>
      <c r="K1902" s="12" t="s">
        <v>107</v>
      </c>
      <c r="L1902" s="12">
        <v>45.267919399999997</v>
      </c>
      <c r="M1902" s="12">
        <v>2.0020079000000002</v>
      </c>
      <c r="N1902" s="11">
        <v>41186</v>
      </c>
      <c r="O1902" s="6" t="s">
        <v>157</v>
      </c>
      <c r="P1902" s="29">
        <v>34</v>
      </c>
      <c r="Q1902" s="19">
        <v>15</v>
      </c>
      <c r="R1902" s="12" t="s">
        <v>11</v>
      </c>
      <c r="S1902" s="48" t="s">
        <v>161</v>
      </c>
      <c r="T1902" s="53" t="s">
        <v>161</v>
      </c>
      <c r="U1902" s="12">
        <v>34</v>
      </c>
      <c r="V1902" s="12">
        <v>15</v>
      </c>
      <c r="W1902" s="12">
        <v>0.15111111111111111</v>
      </c>
      <c r="X1902" s="12">
        <v>4.4444444444444444E-3</v>
      </c>
      <c r="AA1902" s="12"/>
      <c r="AD1902" s="12" t="s">
        <v>319</v>
      </c>
      <c r="AE1902" s="12" t="s">
        <v>461</v>
      </c>
      <c r="AF1902" s="12" t="s">
        <v>462</v>
      </c>
      <c r="AG1902" s="12" t="s">
        <v>373</v>
      </c>
      <c r="AH1902" s="12" t="s">
        <v>374</v>
      </c>
      <c r="AI1902" s="12" t="s">
        <v>375</v>
      </c>
      <c r="AJ1902" s="12" t="s">
        <v>376</v>
      </c>
      <c r="AK1902" s="12" t="s">
        <v>368</v>
      </c>
      <c r="AL1902" s="12">
        <v>17</v>
      </c>
      <c r="AM1902" s="12" t="s">
        <v>377</v>
      </c>
      <c r="AN1902" s="12" t="s">
        <v>378</v>
      </c>
    </row>
    <row r="1903" spans="1:40" ht="15.75" customHeight="1" x14ac:dyDescent="0.25">
      <c r="A1903" s="12" t="s">
        <v>205</v>
      </c>
      <c r="B1903" s="30" t="s">
        <v>577</v>
      </c>
      <c r="C1903" s="30" t="s">
        <v>576</v>
      </c>
      <c r="E1903" s="12" t="s">
        <v>51</v>
      </c>
      <c r="F1903" s="10" t="s">
        <v>109</v>
      </c>
      <c r="G1903" s="10" t="s">
        <v>320</v>
      </c>
      <c r="H1903" s="10" t="s">
        <v>106</v>
      </c>
      <c r="K1903" s="12" t="s">
        <v>107</v>
      </c>
      <c r="L1903" s="12">
        <v>45.255832099999999</v>
      </c>
      <c r="M1903" s="12">
        <v>2.0027341000000001</v>
      </c>
      <c r="N1903" s="11">
        <v>41186</v>
      </c>
      <c r="O1903" s="6" t="s">
        <v>157</v>
      </c>
      <c r="P1903" s="29">
        <v>190</v>
      </c>
      <c r="Q1903" s="19">
        <v>80</v>
      </c>
      <c r="R1903" s="12" t="s">
        <v>11</v>
      </c>
      <c r="S1903" s="48" t="s">
        <v>161</v>
      </c>
      <c r="T1903" s="53" t="s">
        <v>161</v>
      </c>
      <c r="U1903" s="12">
        <v>190</v>
      </c>
      <c r="V1903" s="12">
        <v>80</v>
      </c>
      <c r="W1903" s="12">
        <v>2.9687499999999999E-2</v>
      </c>
      <c r="X1903" s="12">
        <v>1.5625E-4</v>
      </c>
      <c r="AA1903" s="12"/>
      <c r="AD1903" s="12" t="s">
        <v>320</v>
      </c>
      <c r="AE1903" s="12" t="s">
        <v>463</v>
      </c>
      <c r="AF1903" s="12" t="s">
        <v>464</v>
      </c>
      <c r="AG1903" s="12" t="s">
        <v>373</v>
      </c>
      <c r="AH1903" s="12" t="s">
        <v>374</v>
      </c>
      <c r="AI1903" s="12" t="s">
        <v>375</v>
      </c>
      <c r="AJ1903" s="12" t="s">
        <v>376</v>
      </c>
      <c r="AK1903" s="12" t="s">
        <v>368</v>
      </c>
      <c r="AL1903" s="12">
        <v>17</v>
      </c>
      <c r="AM1903" s="12" t="s">
        <v>377</v>
      </c>
      <c r="AN1903" s="12" t="s">
        <v>378</v>
      </c>
    </row>
    <row r="1904" spans="1:40" ht="15.75" customHeight="1" x14ac:dyDescent="0.25">
      <c r="A1904" s="12" t="s">
        <v>206</v>
      </c>
      <c r="B1904" s="30" t="s">
        <v>577</v>
      </c>
      <c r="C1904" s="30" t="s">
        <v>576</v>
      </c>
      <c r="E1904" s="12" t="s">
        <v>51</v>
      </c>
      <c r="F1904" s="10" t="s">
        <v>92</v>
      </c>
      <c r="G1904" s="10" t="s">
        <v>321</v>
      </c>
      <c r="H1904" s="10" t="s">
        <v>8</v>
      </c>
      <c r="K1904" s="12" t="s">
        <v>93</v>
      </c>
      <c r="L1904" s="12">
        <v>45.160767999999997</v>
      </c>
      <c r="M1904" s="12">
        <v>2.143443</v>
      </c>
      <c r="N1904" s="11">
        <v>41186</v>
      </c>
      <c r="O1904" s="6" t="s">
        <v>157</v>
      </c>
      <c r="P1904" s="29">
        <v>140</v>
      </c>
      <c r="Q1904" s="19">
        <v>60</v>
      </c>
      <c r="R1904" s="12" t="s">
        <v>11</v>
      </c>
      <c r="S1904" s="48" t="s">
        <v>161</v>
      </c>
      <c r="T1904" s="53" t="s">
        <v>161</v>
      </c>
      <c r="U1904" s="12">
        <v>140</v>
      </c>
      <c r="V1904" s="12">
        <v>60</v>
      </c>
      <c r="W1904" s="12">
        <v>3.888888888888889E-2</v>
      </c>
      <c r="X1904" s="12">
        <v>2.7777777777777778E-4</v>
      </c>
      <c r="AA1904" s="12"/>
      <c r="AD1904" s="12" t="s">
        <v>321</v>
      </c>
      <c r="AE1904" s="12" t="s">
        <v>428</v>
      </c>
      <c r="AF1904" s="12" t="s">
        <v>429</v>
      </c>
      <c r="AG1904" s="12" t="s">
        <v>373</v>
      </c>
      <c r="AH1904" s="12" t="s">
        <v>374</v>
      </c>
      <c r="AI1904" s="12" t="s">
        <v>375</v>
      </c>
      <c r="AJ1904" s="12" t="s">
        <v>376</v>
      </c>
      <c r="AK1904" s="12" t="s">
        <v>368</v>
      </c>
      <c r="AL1904" s="12">
        <v>17</v>
      </c>
      <c r="AM1904" s="12" t="s">
        <v>377</v>
      </c>
      <c r="AN1904" s="12" t="s">
        <v>378</v>
      </c>
    </row>
    <row r="1905" spans="1:40" ht="15.75" customHeight="1" x14ac:dyDescent="0.25">
      <c r="A1905" s="12" t="s">
        <v>207</v>
      </c>
      <c r="B1905" s="30" t="s">
        <v>577</v>
      </c>
      <c r="C1905" s="30" t="s">
        <v>576</v>
      </c>
      <c r="E1905" s="12" t="s">
        <v>51</v>
      </c>
      <c r="F1905" s="10" t="s">
        <v>47</v>
      </c>
      <c r="G1905" s="10" t="s">
        <v>322</v>
      </c>
      <c r="H1905" s="10" t="s">
        <v>8</v>
      </c>
      <c r="K1905" s="12" t="s">
        <v>97</v>
      </c>
      <c r="L1905" s="12">
        <v>45.142668999999998</v>
      </c>
      <c r="M1905" s="12">
        <v>2.099583</v>
      </c>
      <c r="N1905" s="11">
        <v>41186</v>
      </c>
      <c r="O1905" s="6" t="s">
        <v>157</v>
      </c>
      <c r="P1905" s="29">
        <v>270</v>
      </c>
      <c r="Q1905" s="19">
        <v>120</v>
      </c>
      <c r="R1905" s="12" t="s">
        <v>11</v>
      </c>
      <c r="S1905" s="48" t="s">
        <v>161</v>
      </c>
      <c r="T1905" s="53" t="s">
        <v>161</v>
      </c>
      <c r="U1905" s="12">
        <v>270</v>
      </c>
      <c r="V1905" s="12">
        <v>120</v>
      </c>
      <c r="W1905" s="12">
        <v>1.8749999999999999E-2</v>
      </c>
      <c r="X1905" s="12">
        <v>6.9444444444444444E-5</v>
      </c>
      <c r="AA1905" s="12"/>
      <c r="AD1905" s="12" t="s">
        <v>322</v>
      </c>
      <c r="AE1905" s="12" t="s">
        <v>422</v>
      </c>
      <c r="AF1905" s="12" t="s">
        <v>423</v>
      </c>
      <c r="AG1905" s="12" t="s">
        <v>373</v>
      </c>
      <c r="AH1905" s="12" t="s">
        <v>374</v>
      </c>
      <c r="AI1905" s="12" t="s">
        <v>375</v>
      </c>
      <c r="AJ1905" s="12" t="s">
        <v>376</v>
      </c>
      <c r="AK1905" s="12" t="s">
        <v>368</v>
      </c>
      <c r="AL1905" s="12">
        <v>17</v>
      </c>
      <c r="AM1905" s="12" t="s">
        <v>377</v>
      </c>
      <c r="AN1905" s="12" t="s">
        <v>378</v>
      </c>
    </row>
    <row r="1906" spans="1:40" ht="15.75" customHeight="1" x14ac:dyDescent="0.25">
      <c r="A1906" s="12" t="s">
        <v>208</v>
      </c>
      <c r="B1906" s="30" t="s">
        <v>577</v>
      </c>
      <c r="C1906" s="30" t="s">
        <v>576</v>
      </c>
      <c r="E1906" s="12" t="s">
        <v>51</v>
      </c>
      <c r="F1906" s="10" t="s">
        <v>104</v>
      </c>
      <c r="G1906" s="10" t="s">
        <v>323</v>
      </c>
      <c r="H1906" s="10" t="s">
        <v>8</v>
      </c>
      <c r="K1906" s="12" t="s">
        <v>105</v>
      </c>
      <c r="L1906" s="12">
        <v>45.088751199999997</v>
      </c>
      <c r="M1906" s="12">
        <v>2.1405308999999999</v>
      </c>
      <c r="N1906" s="11">
        <v>41186</v>
      </c>
      <c r="O1906" s="6" t="s">
        <v>157</v>
      </c>
      <c r="P1906" s="29">
        <v>250</v>
      </c>
      <c r="Q1906" s="19">
        <v>110</v>
      </c>
      <c r="R1906" s="12" t="s">
        <v>11</v>
      </c>
      <c r="S1906" s="48" t="s">
        <v>161</v>
      </c>
      <c r="T1906" s="53" t="s">
        <v>161</v>
      </c>
      <c r="U1906" s="12">
        <v>250</v>
      </c>
      <c r="V1906" s="12">
        <v>110</v>
      </c>
      <c r="W1906" s="12">
        <v>2.0661157024793389E-2</v>
      </c>
      <c r="X1906" s="12">
        <v>8.264462809917356E-5</v>
      </c>
      <c r="AA1906" s="12"/>
      <c r="AD1906" s="12" t="s">
        <v>323</v>
      </c>
      <c r="AE1906" s="12" t="s">
        <v>379</v>
      </c>
      <c r="AF1906" s="12" t="s">
        <v>380</v>
      </c>
      <c r="AG1906" s="12" t="s">
        <v>373</v>
      </c>
      <c r="AH1906" s="12" t="s">
        <v>374</v>
      </c>
      <c r="AI1906" s="12" t="s">
        <v>375</v>
      </c>
      <c r="AJ1906" s="12" t="s">
        <v>376</v>
      </c>
      <c r="AK1906" s="12" t="s">
        <v>368</v>
      </c>
      <c r="AL1906" s="12">
        <v>17</v>
      </c>
      <c r="AM1906" s="12" t="s">
        <v>377</v>
      </c>
      <c r="AN1906" s="12" t="s">
        <v>378</v>
      </c>
    </row>
    <row r="1907" spans="1:40" ht="15.75" customHeight="1" x14ac:dyDescent="0.25">
      <c r="A1907" s="12" t="s">
        <v>209</v>
      </c>
      <c r="B1907" s="30" t="s">
        <v>577</v>
      </c>
      <c r="C1907" s="30" t="s">
        <v>576</v>
      </c>
      <c r="E1907" s="12" t="s">
        <v>51</v>
      </c>
      <c r="F1907" s="10" t="s">
        <v>218</v>
      </c>
      <c r="G1907" s="10" t="s">
        <v>218</v>
      </c>
      <c r="H1907" s="10" t="s">
        <v>8</v>
      </c>
      <c r="K1907" s="12" t="s">
        <v>96</v>
      </c>
      <c r="L1907" s="12">
        <v>45.136812999999997</v>
      </c>
      <c r="M1907" s="12">
        <v>2.1457989999999998</v>
      </c>
      <c r="N1907" s="11">
        <v>41236</v>
      </c>
      <c r="O1907" s="6" t="s">
        <v>157</v>
      </c>
      <c r="P1907" s="29">
        <v>88</v>
      </c>
      <c r="Q1907" s="19">
        <v>36</v>
      </c>
      <c r="R1907" s="12" t="s">
        <v>11</v>
      </c>
      <c r="S1907" s="48" t="s">
        <v>161</v>
      </c>
      <c r="T1907" s="53" t="s">
        <v>161</v>
      </c>
      <c r="U1907" s="12">
        <v>88</v>
      </c>
      <c r="V1907" s="12">
        <v>36</v>
      </c>
      <c r="W1907" s="12">
        <v>6.7901234567901231E-2</v>
      </c>
      <c r="X1907" s="12">
        <v>7.716049382716049E-4</v>
      </c>
      <c r="AA1907" s="12"/>
      <c r="AD1907" s="12" t="s">
        <v>218</v>
      </c>
      <c r="AE1907" s="12" t="s">
        <v>409</v>
      </c>
      <c r="AF1907" s="12" t="s">
        <v>410</v>
      </c>
      <c r="AG1907" s="12" t="s">
        <v>373</v>
      </c>
      <c r="AH1907" s="12" t="s">
        <v>374</v>
      </c>
      <c r="AI1907" s="12" t="s">
        <v>375</v>
      </c>
      <c r="AJ1907" s="12" t="s">
        <v>376</v>
      </c>
      <c r="AK1907" s="12" t="s">
        <v>368</v>
      </c>
      <c r="AL1907" s="12">
        <v>17</v>
      </c>
      <c r="AM1907" s="12" t="s">
        <v>377</v>
      </c>
      <c r="AN1907" s="12" t="s">
        <v>378</v>
      </c>
    </row>
    <row r="1908" spans="1:40" ht="15" customHeight="1" x14ac:dyDescent="0.25">
      <c r="A1908" s="13">
        <v>122790001</v>
      </c>
      <c r="B1908" s="14" t="s">
        <v>579</v>
      </c>
      <c r="C1908" s="15" t="s">
        <v>578</v>
      </c>
      <c r="D1908" s="16" t="s">
        <v>177</v>
      </c>
      <c r="E1908" s="14" t="s">
        <v>23</v>
      </c>
      <c r="F1908" s="17">
        <v>26</v>
      </c>
      <c r="G1908" s="17" t="s">
        <v>247</v>
      </c>
      <c r="H1908" s="8" t="s">
        <v>39</v>
      </c>
      <c r="I1908" s="18" t="s">
        <v>324</v>
      </c>
      <c r="J1908" s="18" t="s">
        <v>327</v>
      </c>
      <c r="K1908" s="14" t="s">
        <v>244</v>
      </c>
      <c r="L1908" s="14">
        <v>45.427865400000002</v>
      </c>
      <c r="M1908" s="14">
        <v>1.8590172</v>
      </c>
      <c r="N1908" s="11">
        <v>41185</v>
      </c>
      <c r="O1908" s="28" t="s">
        <v>130</v>
      </c>
      <c r="P1908" s="29">
        <v>0.10400000000000001</v>
      </c>
      <c r="Q1908" s="54" t="s">
        <v>161</v>
      </c>
      <c r="R1908" s="14" t="s">
        <v>569</v>
      </c>
      <c r="S1908" s="16" t="s">
        <v>601</v>
      </c>
      <c r="T1908" s="53" t="s">
        <v>161</v>
      </c>
      <c r="W1908" s="12">
        <v>3076.9230769230767</v>
      </c>
      <c r="X1908" s="12">
        <v>2366863.9053254435</v>
      </c>
      <c r="AA1908" s="12"/>
      <c r="AD1908" s="12" t="s">
        <v>247</v>
      </c>
      <c r="AE1908" s="12" t="s">
        <v>520</v>
      </c>
      <c r="AF1908" s="12" t="s">
        <v>521</v>
      </c>
      <c r="AG1908" s="12" t="s">
        <v>402</v>
      </c>
      <c r="AH1908" s="12" t="s">
        <v>374</v>
      </c>
      <c r="AI1908" s="12" t="s">
        <v>375</v>
      </c>
      <c r="AJ1908" s="12" t="s">
        <v>376</v>
      </c>
      <c r="AK1908" s="12" t="s">
        <v>368</v>
      </c>
      <c r="AL1908" s="12">
        <v>16</v>
      </c>
      <c r="AM1908" s="12" t="s">
        <v>404</v>
      </c>
      <c r="AN1908" s="12" t="s">
        <v>522</v>
      </c>
    </row>
    <row r="1909" spans="1:40" ht="15" customHeight="1" x14ac:dyDescent="0.25">
      <c r="A1909" s="27">
        <v>122790002</v>
      </c>
      <c r="B1909" s="14" t="s">
        <v>579</v>
      </c>
      <c r="C1909" s="15" t="s">
        <v>578</v>
      </c>
      <c r="D1909" s="16" t="s">
        <v>177</v>
      </c>
      <c r="E1909" s="28" t="s">
        <v>23</v>
      </c>
      <c r="F1909" s="18" t="s">
        <v>38</v>
      </c>
      <c r="G1909" s="17" t="s">
        <v>248</v>
      </c>
      <c r="H1909" s="8" t="s">
        <v>39</v>
      </c>
      <c r="I1909" s="18" t="s">
        <v>324</v>
      </c>
      <c r="J1909" s="18" t="s">
        <v>327</v>
      </c>
      <c r="K1909" s="28" t="s">
        <v>240</v>
      </c>
      <c r="L1909" s="14">
        <v>45.423310299999997</v>
      </c>
      <c r="M1909" s="14">
        <v>1.8512458000000001</v>
      </c>
      <c r="N1909" s="11">
        <v>41185</v>
      </c>
      <c r="O1909" s="28" t="s">
        <v>130</v>
      </c>
      <c r="P1909" s="29">
        <v>0.10400000000000001</v>
      </c>
      <c r="Q1909" s="54" t="s">
        <v>161</v>
      </c>
      <c r="R1909" s="14" t="s">
        <v>569</v>
      </c>
      <c r="S1909" s="16" t="s">
        <v>601</v>
      </c>
      <c r="T1909" s="53" t="s">
        <v>161</v>
      </c>
      <c r="W1909" s="12">
        <v>3076.9230769230767</v>
      </c>
      <c r="X1909" s="12">
        <v>2366863.9053254435</v>
      </c>
      <c r="AA1909" s="12"/>
      <c r="AD1909" s="12" t="s">
        <v>248</v>
      </c>
      <c r="AE1909" s="12" t="s">
        <v>523</v>
      </c>
      <c r="AF1909" s="12" t="s">
        <v>524</v>
      </c>
      <c r="AG1909" s="12" t="s">
        <v>373</v>
      </c>
      <c r="AH1909" s="12" t="s">
        <v>374</v>
      </c>
      <c r="AI1909" s="12" t="s">
        <v>375</v>
      </c>
      <c r="AJ1909" s="12" t="s">
        <v>376</v>
      </c>
      <c r="AK1909" s="12" t="s">
        <v>368</v>
      </c>
      <c r="AL1909" s="12">
        <v>17</v>
      </c>
      <c r="AM1909" s="12" t="s">
        <v>377</v>
      </c>
      <c r="AN1909" s="12" t="s">
        <v>378</v>
      </c>
    </row>
    <row r="1910" spans="1:40" ht="15" customHeight="1" x14ac:dyDescent="0.25">
      <c r="A1910" s="13">
        <v>122790003</v>
      </c>
      <c r="B1910" s="14" t="s">
        <v>579</v>
      </c>
      <c r="C1910" s="15" t="s">
        <v>578</v>
      </c>
      <c r="D1910" s="16" t="s">
        <v>177</v>
      </c>
      <c r="E1910" s="14" t="s">
        <v>23</v>
      </c>
      <c r="F1910" s="17">
        <v>27</v>
      </c>
      <c r="G1910" s="17" t="s">
        <v>249</v>
      </c>
      <c r="H1910" s="8" t="s">
        <v>39</v>
      </c>
      <c r="I1910" s="18" t="s">
        <v>325</v>
      </c>
      <c r="J1910" s="18" t="s">
        <v>325</v>
      </c>
      <c r="K1910" s="14" t="s">
        <v>234</v>
      </c>
      <c r="L1910" s="14">
        <v>45.420054999999998</v>
      </c>
      <c r="M1910" s="14">
        <v>1.8404160000000001</v>
      </c>
      <c r="N1910" s="11">
        <v>41185</v>
      </c>
      <c r="O1910" s="28" t="s">
        <v>130</v>
      </c>
      <c r="P1910" s="29">
        <v>0.10400000000000001</v>
      </c>
      <c r="Q1910" s="54" t="s">
        <v>161</v>
      </c>
      <c r="R1910" s="14" t="s">
        <v>569</v>
      </c>
      <c r="S1910" s="16" t="s">
        <v>601</v>
      </c>
      <c r="T1910" s="53" t="s">
        <v>161</v>
      </c>
      <c r="W1910" s="12">
        <v>3076.9230769230767</v>
      </c>
      <c r="X1910" s="12">
        <v>2366863.9053254435</v>
      </c>
      <c r="AA1910" s="12"/>
      <c r="AD1910" s="12" t="s">
        <v>249</v>
      </c>
      <c r="AE1910" s="12" t="s">
        <v>514</v>
      </c>
      <c r="AF1910" s="12" t="s">
        <v>515</v>
      </c>
      <c r="AG1910" s="12" t="s">
        <v>365</v>
      </c>
      <c r="AH1910" s="12" t="s">
        <v>366</v>
      </c>
      <c r="AI1910" s="12" t="s">
        <v>367</v>
      </c>
      <c r="AJ1910" s="12" t="s">
        <v>354</v>
      </c>
      <c r="AK1910" s="12" t="s">
        <v>368</v>
      </c>
      <c r="AL1910" s="12" t="s">
        <v>369</v>
      </c>
      <c r="AM1910" s="12" t="s">
        <v>347</v>
      </c>
      <c r="AN1910" s="12" t="s">
        <v>513</v>
      </c>
    </row>
    <row r="1911" spans="1:40" ht="15" customHeight="1" x14ac:dyDescent="0.25">
      <c r="A1911" s="13">
        <v>122790004</v>
      </c>
      <c r="B1911" s="14" t="s">
        <v>579</v>
      </c>
      <c r="C1911" s="15" t="s">
        <v>578</v>
      </c>
      <c r="D1911" s="16" t="s">
        <v>177</v>
      </c>
      <c r="E1911" s="14" t="s">
        <v>23</v>
      </c>
      <c r="F1911" s="17">
        <v>30</v>
      </c>
      <c r="G1911" s="17" t="s">
        <v>250</v>
      </c>
      <c r="H1911" s="8" t="s">
        <v>39</v>
      </c>
      <c r="I1911" s="18" t="s">
        <v>225</v>
      </c>
      <c r="J1911" s="18" t="s">
        <v>328</v>
      </c>
      <c r="K1911" s="14" t="s">
        <v>235</v>
      </c>
      <c r="L1911" s="16">
        <v>45.397132599999999</v>
      </c>
      <c r="M1911" s="16">
        <v>1.7947766000000001</v>
      </c>
      <c r="N1911" s="11">
        <v>41185</v>
      </c>
      <c r="O1911" s="28" t="s">
        <v>130</v>
      </c>
      <c r="P1911" s="29">
        <v>0.10400000000000001</v>
      </c>
      <c r="Q1911" s="54" t="s">
        <v>161</v>
      </c>
      <c r="R1911" s="14" t="s">
        <v>569</v>
      </c>
      <c r="S1911" s="16" t="s">
        <v>601</v>
      </c>
      <c r="T1911" s="53" t="s">
        <v>161</v>
      </c>
      <c r="W1911" s="12">
        <v>3076.9230769230767</v>
      </c>
      <c r="X1911" s="12">
        <v>2366863.9053254435</v>
      </c>
      <c r="AA1911" s="12"/>
      <c r="AD1911" s="12" t="s">
        <v>250</v>
      </c>
      <c r="AE1911" s="12" t="s">
        <v>501</v>
      </c>
      <c r="AF1911" s="12" t="s">
        <v>502</v>
      </c>
      <c r="AG1911" s="12" t="s">
        <v>417</v>
      </c>
      <c r="AH1911" s="12" t="s">
        <v>366</v>
      </c>
      <c r="AI1911" s="12" t="s">
        <v>418</v>
      </c>
      <c r="AJ1911" s="12" t="s">
        <v>419</v>
      </c>
      <c r="AK1911" s="12" t="s">
        <v>368</v>
      </c>
      <c r="AL1911" s="12" t="s">
        <v>420</v>
      </c>
      <c r="AM1911" s="12" t="s">
        <v>347</v>
      </c>
      <c r="AN1911" s="12" t="s">
        <v>499</v>
      </c>
    </row>
    <row r="1912" spans="1:40" ht="15" customHeight="1" x14ac:dyDescent="0.25">
      <c r="A1912" s="13">
        <v>122790005</v>
      </c>
      <c r="B1912" s="14" t="s">
        <v>579</v>
      </c>
      <c r="C1912" s="15" t="s">
        <v>578</v>
      </c>
      <c r="D1912" s="16" t="s">
        <v>177</v>
      </c>
      <c r="E1912" s="14" t="s">
        <v>23</v>
      </c>
      <c r="F1912" s="17">
        <v>29</v>
      </c>
      <c r="G1912" s="17" t="s">
        <v>251</v>
      </c>
      <c r="H1912" s="8" t="s">
        <v>39</v>
      </c>
      <c r="I1912" s="18" t="s">
        <v>227</v>
      </c>
      <c r="J1912" s="18" t="s">
        <v>328</v>
      </c>
      <c r="K1912" s="14" t="s">
        <v>236</v>
      </c>
      <c r="L1912" s="16">
        <v>45.397886300000003</v>
      </c>
      <c r="M1912" s="16">
        <v>1.7945173999999999</v>
      </c>
      <c r="N1912" s="11">
        <v>41185</v>
      </c>
      <c r="O1912" s="28" t="s">
        <v>130</v>
      </c>
      <c r="P1912" s="29">
        <v>0.10400000000000001</v>
      </c>
      <c r="Q1912" s="54" t="s">
        <v>161</v>
      </c>
      <c r="R1912" s="14" t="s">
        <v>569</v>
      </c>
      <c r="S1912" s="16" t="s">
        <v>601</v>
      </c>
      <c r="T1912" s="53" t="s">
        <v>161</v>
      </c>
      <c r="W1912" s="12">
        <v>3076.9230769230767</v>
      </c>
      <c r="X1912" s="12">
        <v>2366863.9053254435</v>
      </c>
      <c r="AA1912" s="12"/>
      <c r="AD1912" s="12" t="s">
        <v>251</v>
      </c>
      <c r="AE1912" s="12" t="s">
        <v>503</v>
      </c>
      <c r="AF1912" s="12" t="s">
        <v>504</v>
      </c>
      <c r="AG1912" s="12" t="s">
        <v>417</v>
      </c>
      <c r="AH1912" s="12" t="s">
        <v>366</v>
      </c>
      <c r="AI1912" s="12" t="s">
        <v>418</v>
      </c>
      <c r="AJ1912" s="12" t="s">
        <v>419</v>
      </c>
      <c r="AK1912" s="12" t="s">
        <v>368</v>
      </c>
      <c r="AL1912" s="12" t="s">
        <v>420</v>
      </c>
      <c r="AM1912" s="12" t="s">
        <v>347</v>
      </c>
      <c r="AN1912" s="12" t="s">
        <v>499</v>
      </c>
    </row>
    <row r="1913" spans="1:40" ht="15" customHeight="1" x14ac:dyDescent="0.25">
      <c r="A1913" s="13">
        <v>122790006</v>
      </c>
      <c r="B1913" s="14" t="s">
        <v>579</v>
      </c>
      <c r="C1913" s="15" t="s">
        <v>578</v>
      </c>
      <c r="D1913" s="16" t="s">
        <v>177</v>
      </c>
      <c r="E1913" s="14" t="s">
        <v>23</v>
      </c>
      <c r="F1913" s="17">
        <v>15</v>
      </c>
      <c r="G1913" s="17" t="s">
        <v>252</v>
      </c>
      <c r="H1913" s="8" t="s">
        <v>35</v>
      </c>
      <c r="I1913" s="18" t="s">
        <v>225</v>
      </c>
      <c r="J1913" s="18" t="s">
        <v>328</v>
      </c>
      <c r="K1913" s="14" t="s">
        <v>101</v>
      </c>
      <c r="L1913" s="16">
        <v>45.382145000000001</v>
      </c>
      <c r="M1913" s="16">
        <v>2.1295809999999999</v>
      </c>
      <c r="N1913" s="11">
        <v>41184</v>
      </c>
      <c r="O1913" s="28" t="s">
        <v>130</v>
      </c>
      <c r="P1913" s="29">
        <v>0.13935143037177042</v>
      </c>
      <c r="Q1913" s="20">
        <v>9.7546001260239198E-2</v>
      </c>
      <c r="R1913" s="14" t="s">
        <v>569</v>
      </c>
      <c r="S1913" s="48" t="s">
        <v>161</v>
      </c>
      <c r="T1913" s="53" t="s">
        <v>161</v>
      </c>
      <c r="W1913" s="12">
        <v>1171.6083981834984</v>
      </c>
      <c r="X1913" s="12">
        <v>672606.45696010941</v>
      </c>
      <c r="AA1913" s="12"/>
      <c r="AD1913" s="12" t="s">
        <v>252</v>
      </c>
      <c r="AE1913" s="12" t="s">
        <v>482</v>
      </c>
      <c r="AF1913" s="12" t="s">
        <v>483</v>
      </c>
      <c r="AG1913" s="12" t="s">
        <v>373</v>
      </c>
      <c r="AH1913" s="12" t="s">
        <v>374</v>
      </c>
      <c r="AI1913" s="12" t="s">
        <v>375</v>
      </c>
      <c r="AJ1913" s="12" t="s">
        <v>376</v>
      </c>
      <c r="AK1913" s="12" t="s">
        <v>368</v>
      </c>
      <c r="AL1913" s="12">
        <v>17</v>
      </c>
      <c r="AM1913" s="12" t="s">
        <v>377</v>
      </c>
      <c r="AN1913" s="12" t="s">
        <v>484</v>
      </c>
    </row>
    <row r="1914" spans="1:40" ht="15" customHeight="1" x14ac:dyDescent="0.25">
      <c r="A1914" s="13">
        <v>122790007</v>
      </c>
      <c r="B1914" s="14" t="s">
        <v>579</v>
      </c>
      <c r="C1914" s="15" t="s">
        <v>578</v>
      </c>
      <c r="D1914" s="16" t="s">
        <v>177</v>
      </c>
      <c r="E1914" s="14" t="s">
        <v>23</v>
      </c>
      <c r="F1914" s="17">
        <v>14</v>
      </c>
      <c r="G1914" s="17" t="s">
        <v>253</v>
      </c>
      <c r="H1914" s="8" t="s">
        <v>35</v>
      </c>
      <c r="I1914" s="18" t="s">
        <v>227</v>
      </c>
      <c r="J1914" s="18" t="s">
        <v>328</v>
      </c>
      <c r="K1914" s="14" t="s">
        <v>228</v>
      </c>
      <c r="L1914" s="14">
        <v>45.384405999999998</v>
      </c>
      <c r="M1914" s="14">
        <v>2.127907</v>
      </c>
      <c r="N1914" s="11">
        <v>41184</v>
      </c>
      <c r="O1914" s="28" t="s">
        <v>130</v>
      </c>
      <c r="P1914" s="29">
        <v>0.12043945053560161</v>
      </c>
      <c r="Q1914" s="20">
        <v>8.4307615374921596E-2</v>
      </c>
      <c r="R1914" s="14" t="s">
        <v>569</v>
      </c>
      <c r="S1914" s="48" t="s">
        <v>161</v>
      </c>
      <c r="T1914" s="53" t="s">
        <v>161</v>
      </c>
      <c r="W1914" s="12">
        <v>1355.5799648403934</v>
      </c>
      <c r="X1914" s="12">
        <v>900422.55012758449</v>
      </c>
      <c r="AA1914" s="12"/>
      <c r="AD1914" s="12" t="s">
        <v>253</v>
      </c>
      <c r="AE1914" s="12" t="s">
        <v>485</v>
      </c>
      <c r="AF1914" s="12" t="s">
        <v>486</v>
      </c>
      <c r="AG1914" s="12" t="s">
        <v>373</v>
      </c>
      <c r="AH1914" s="12" t="s">
        <v>374</v>
      </c>
      <c r="AI1914" s="12" t="s">
        <v>375</v>
      </c>
      <c r="AJ1914" s="12" t="s">
        <v>376</v>
      </c>
      <c r="AK1914" s="12" t="s">
        <v>368</v>
      </c>
      <c r="AL1914" s="12">
        <v>17</v>
      </c>
      <c r="AM1914" s="12" t="s">
        <v>377</v>
      </c>
      <c r="AN1914" s="12" t="s">
        <v>484</v>
      </c>
    </row>
    <row r="1915" spans="1:40" ht="15" customHeight="1" x14ac:dyDescent="0.25">
      <c r="A1915" s="13">
        <v>122790008</v>
      </c>
      <c r="B1915" s="14" t="s">
        <v>579</v>
      </c>
      <c r="C1915" s="15" t="s">
        <v>578</v>
      </c>
      <c r="D1915" s="16" t="s">
        <v>177</v>
      </c>
      <c r="E1915" s="14" t="s">
        <v>23</v>
      </c>
      <c r="F1915" s="17">
        <v>20</v>
      </c>
      <c r="G1915" s="17" t="s">
        <v>254</v>
      </c>
      <c r="H1915" s="18" t="s">
        <v>106</v>
      </c>
      <c r="I1915" s="18" t="s">
        <v>225</v>
      </c>
      <c r="J1915" s="18" t="s">
        <v>328</v>
      </c>
      <c r="K1915" s="14" t="s">
        <v>229</v>
      </c>
      <c r="L1915" s="16">
        <v>45.306120999999997</v>
      </c>
      <c r="M1915" s="16">
        <v>2.0273835999999998</v>
      </c>
      <c r="N1915" s="11">
        <v>41184</v>
      </c>
      <c r="O1915" s="28" t="s">
        <v>130</v>
      </c>
      <c r="P1915" s="29">
        <v>0.10400000000000001</v>
      </c>
      <c r="Q1915" s="54" t="s">
        <v>161</v>
      </c>
      <c r="R1915" s="14" t="s">
        <v>569</v>
      </c>
      <c r="S1915" s="16" t="s">
        <v>601</v>
      </c>
      <c r="T1915" s="53" t="s">
        <v>161</v>
      </c>
      <c r="W1915" s="12">
        <v>3076.9230769230767</v>
      </c>
      <c r="X1915" s="12">
        <v>2366863.9053254435</v>
      </c>
      <c r="AA1915" s="12"/>
      <c r="AD1915" s="12" t="s">
        <v>254</v>
      </c>
      <c r="AE1915" s="12" t="s">
        <v>475</v>
      </c>
      <c r="AF1915" s="12" t="s">
        <v>476</v>
      </c>
      <c r="AG1915" s="12" t="s">
        <v>373</v>
      </c>
      <c r="AH1915" s="12" t="s">
        <v>374</v>
      </c>
      <c r="AI1915" s="12" t="s">
        <v>375</v>
      </c>
      <c r="AJ1915" s="12" t="s">
        <v>376</v>
      </c>
      <c r="AK1915" s="12" t="s">
        <v>368</v>
      </c>
      <c r="AL1915" s="12">
        <v>17</v>
      </c>
      <c r="AM1915" s="12" t="s">
        <v>377</v>
      </c>
      <c r="AN1915" s="12" t="s">
        <v>477</v>
      </c>
    </row>
    <row r="1916" spans="1:40" ht="15" customHeight="1" x14ac:dyDescent="0.25">
      <c r="A1916" s="13">
        <v>122790009</v>
      </c>
      <c r="B1916" s="14" t="s">
        <v>579</v>
      </c>
      <c r="C1916" s="15" t="s">
        <v>578</v>
      </c>
      <c r="D1916" s="16" t="s">
        <v>177</v>
      </c>
      <c r="E1916" s="14" t="s">
        <v>23</v>
      </c>
      <c r="F1916" s="17">
        <v>21</v>
      </c>
      <c r="G1916" s="17" t="s">
        <v>255</v>
      </c>
      <c r="H1916" s="18" t="s">
        <v>106</v>
      </c>
      <c r="I1916" s="18" t="s">
        <v>225</v>
      </c>
      <c r="J1916" s="18" t="s">
        <v>328</v>
      </c>
      <c r="K1916" s="14" t="s">
        <v>230</v>
      </c>
      <c r="L1916" s="14">
        <v>45.376079099999998</v>
      </c>
      <c r="M1916" s="14">
        <v>2.0306057000000002</v>
      </c>
      <c r="N1916" s="11">
        <v>41184</v>
      </c>
      <c r="O1916" s="28" t="s">
        <v>130</v>
      </c>
      <c r="P1916" s="29">
        <v>0.10400000000000001</v>
      </c>
      <c r="Q1916" s="54" t="s">
        <v>161</v>
      </c>
      <c r="R1916" s="14" t="s">
        <v>569</v>
      </c>
      <c r="S1916" s="16" t="s">
        <v>601</v>
      </c>
      <c r="T1916" s="53" t="s">
        <v>161</v>
      </c>
      <c r="W1916" s="12">
        <v>3076.9230769230767</v>
      </c>
      <c r="X1916" s="12">
        <v>2366863.9053254435</v>
      </c>
      <c r="AA1916" s="12"/>
      <c r="AD1916" s="12" t="s">
        <v>255</v>
      </c>
      <c r="AE1916" s="12" t="s">
        <v>480</v>
      </c>
      <c r="AF1916" s="12" t="s">
        <v>481</v>
      </c>
      <c r="AG1916" s="12" t="s">
        <v>402</v>
      </c>
      <c r="AH1916" s="12" t="s">
        <v>374</v>
      </c>
      <c r="AI1916" s="12" t="s">
        <v>403</v>
      </c>
      <c r="AJ1916" s="12" t="s">
        <v>376</v>
      </c>
      <c r="AK1916" s="12" t="s">
        <v>368</v>
      </c>
      <c r="AL1916" s="12">
        <v>14</v>
      </c>
      <c r="AM1916" s="12" t="s">
        <v>347</v>
      </c>
      <c r="AN1916" s="12" t="s">
        <v>458</v>
      </c>
    </row>
    <row r="1917" spans="1:40" ht="15" customHeight="1" x14ac:dyDescent="0.25">
      <c r="A1917" s="13">
        <v>122790010</v>
      </c>
      <c r="B1917" s="14" t="s">
        <v>579</v>
      </c>
      <c r="C1917" s="15" t="s">
        <v>578</v>
      </c>
      <c r="D1917" s="16" t="s">
        <v>177</v>
      </c>
      <c r="E1917" s="14" t="s">
        <v>23</v>
      </c>
      <c r="F1917" s="17">
        <v>17</v>
      </c>
      <c r="G1917" s="17" t="s">
        <v>256</v>
      </c>
      <c r="H1917" s="18" t="s">
        <v>35</v>
      </c>
      <c r="I1917" s="18" t="s">
        <v>325</v>
      </c>
      <c r="J1917" s="18" t="s">
        <v>325</v>
      </c>
      <c r="K1917" s="14" t="s">
        <v>33</v>
      </c>
      <c r="L1917" s="14">
        <v>45.498643800000004</v>
      </c>
      <c r="M1917" s="14">
        <v>2.0990872</v>
      </c>
      <c r="N1917" s="11">
        <v>41184</v>
      </c>
      <c r="O1917" s="28" t="s">
        <v>130</v>
      </c>
      <c r="P1917" s="29">
        <v>0.20703641083805918</v>
      </c>
      <c r="Q1917" s="20">
        <v>8.2814564335224009E-2</v>
      </c>
      <c r="R1917" s="14" t="s">
        <v>569</v>
      </c>
      <c r="S1917" s="48" t="s">
        <v>161</v>
      </c>
      <c r="T1917" s="53" t="s">
        <v>161</v>
      </c>
      <c r="W1917" s="12">
        <v>2415.0341380825448</v>
      </c>
      <c r="X1917" s="12">
        <v>933182.38209666358</v>
      </c>
      <c r="AA1917" s="12"/>
      <c r="AD1917" s="12" t="s">
        <v>256</v>
      </c>
      <c r="AE1917" s="12" t="s">
        <v>535</v>
      </c>
      <c r="AF1917" s="12" t="s">
        <v>536</v>
      </c>
      <c r="AG1917" s="12" t="s">
        <v>402</v>
      </c>
      <c r="AH1917" s="12" t="s">
        <v>374</v>
      </c>
      <c r="AI1917" s="12" t="s">
        <v>403</v>
      </c>
      <c r="AJ1917" s="12" t="s">
        <v>376</v>
      </c>
      <c r="AK1917" s="12" t="s">
        <v>368</v>
      </c>
      <c r="AL1917" s="12">
        <v>14</v>
      </c>
      <c r="AM1917" s="12" t="s">
        <v>347</v>
      </c>
      <c r="AN1917" s="12" t="s">
        <v>458</v>
      </c>
    </row>
    <row r="1918" spans="1:40" ht="15" customHeight="1" x14ac:dyDescent="0.25">
      <c r="A1918" s="13">
        <v>122790011</v>
      </c>
      <c r="B1918" s="14" t="s">
        <v>579</v>
      </c>
      <c r="C1918" s="15" t="s">
        <v>578</v>
      </c>
      <c r="D1918" s="16" t="s">
        <v>177</v>
      </c>
      <c r="E1918" s="14" t="s">
        <v>23</v>
      </c>
      <c r="F1918" s="17">
        <v>16</v>
      </c>
      <c r="G1918" s="17" t="s">
        <v>257</v>
      </c>
      <c r="H1918" s="18" t="s">
        <v>35</v>
      </c>
      <c r="I1918" s="18" t="s">
        <v>324</v>
      </c>
      <c r="J1918" s="18" t="s">
        <v>327</v>
      </c>
      <c r="K1918" s="14" t="s">
        <v>32</v>
      </c>
      <c r="L1918" s="14">
        <v>45.509070600000001</v>
      </c>
      <c r="M1918">
        <v>2.0877753999999999</v>
      </c>
      <c r="N1918" s="11">
        <v>41184</v>
      </c>
      <c r="O1918" s="28" t="s">
        <v>130</v>
      </c>
      <c r="P1918" s="29">
        <v>0.11546261373660961</v>
      </c>
      <c r="Q1918" s="20">
        <v>8.0823829615627202E-2</v>
      </c>
      <c r="R1918" s="14" t="s">
        <v>569</v>
      </c>
      <c r="S1918" s="48" t="s">
        <v>161</v>
      </c>
      <c r="T1918" s="53" t="s">
        <v>161</v>
      </c>
      <c r="W1918" s="12">
        <v>1414.0101357386879</v>
      </c>
      <c r="X1918" s="12">
        <v>979718.08534616535</v>
      </c>
      <c r="AA1918" s="12"/>
      <c r="AD1918" s="12" t="s">
        <v>257</v>
      </c>
      <c r="AE1918" s="12" t="s">
        <v>532</v>
      </c>
      <c r="AF1918" s="12" t="s">
        <v>533</v>
      </c>
      <c r="AG1918" s="12" t="s">
        <v>373</v>
      </c>
      <c r="AH1918" s="12" t="s">
        <v>374</v>
      </c>
      <c r="AI1918" s="12" t="s">
        <v>375</v>
      </c>
      <c r="AJ1918" s="12" t="s">
        <v>376</v>
      </c>
      <c r="AK1918" s="12" t="s">
        <v>368</v>
      </c>
      <c r="AL1918" s="12">
        <v>17</v>
      </c>
      <c r="AM1918" s="12" t="s">
        <v>377</v>
      </c>
      <c r="AN1918" s="12" t="s">
        <v>534</v>
      </c>
    </row>
    <row r="1919" spans="1:40" ht="15" x14ac:dyDescent="0.25">
      <c r="A1919" s="13">
        <v>122790012</v>
      </c>
      <c r="B1919" s="14" t="s">
        <v>579</v>
      </c>
      <c r="C1919" s="15" t="s">
        <v>578</v>
      </c>
      <c r="D1919" s="16" t="s">
        <v>177</v>
      </c>
      <c r="E1919" s="14" t="s">
        <v>23</v>
      </c>
      <c r="F1919" s="17">
        <v>19</v>
      </c>
      <c r="G1919" s="17" t="s">
        <v>258</v>
      </c>
      <c r="H1919" s="18" t="s">
        <v>35</v>
      </c>
      <c r="I1919" s="18" t="s">
        <v>325</v>
      </c>
      <c r="J1919" s="18" t="s">
        <v>325</v>
      </c>
      <c r="K1919" s="14" t="s">
        <v>231</v>
      </c>
      <c r="L1919" s="14">
        <v>45.420504000000001</v>
      </c>
      <c r="M1919" s="14">
        <v>2.08379</v>
      </c>
      <c r="N1919" s="11">
        <v>41184</v>
      </c>
      <c r="O1919" s="28" t="s">
        <v>130</v>
      </c>
      <c r="P1919" s="29">
        <v>0.23689743163201041</v>
      </c>
      <c r="Q1919" s="20">
        <v>9.4758972652803988E-2</v>
      </c>
      <c r="R1919" s="14" t="s">
        <v>569</v>
      </c>
      <c r="S1919" s="48" t="s">
        <v>161</v>
      </c>
      <c r="T1919" s="53" t="s">
        <v>161</v>
      </c>
      <c r="W1919" s="12">
        <v>2110.6180702570355</v>
      </c>
      <c r="X1919" s="12">
        <v>712753.38215928257</v>
      </c>
      <c r="AA1919" s="12"/>
      <c r="AD1919" s="12" t="s">
        <v>258</v>
      </c>
      <c r="AE1919" s="12" t="s">
        <v>516</v>
      </c>
      <c r="AF1919" s="12" t="s">
        <v>517</v>
      </c>
      <c r="AG1919" s="12" t="s">
        <v>402</v>
      </c>
      <c r="AH1919" s="12" t="s">
        <v>374</v>
      </c>
      <c r="AI1919" s="12" t="s">
        <v>403</v>
      </c>
      <c r="AJ1919" s="12" t="s">
        <v>376</v>
      </c>
      <c r="AK1919" s="12" t="s">
        <v>368</v>
      </c>
      <c r="AL1919" s="12">
        <v>14</v>
      </c>
      <c r="AM1919" s="12" t="s">
        <v>347</v>
      </c>
      <c r="AN1919" s="12" t="s">
        <v>458</v>
      </c>
    </row>
    <row r="1920" spans="1:40" ht="15" customHeight="1" x14ac:dyDescent="0.25">
      <c r="A1920" s="13">
        <v>122790013</v>
      </c>
      <c r="B1920" s="14" t="s">
        <v>579</v>
      </c>
      <c r="C1920" s="15" t="s">
        <v>578</v>
      </c>
      <c r="D1920" s="16" t="s">
        <v>177</v>
      </c>
      <c r="E1920" s="14" t="s">
        <v>23</v>
      </c>
      <c r="F1920" s="17">
        <v>18</v>
      </c>
      <c r="G1920" s="17" t="s">
        <v>259</v>
      </c>
      <c r="H1920" s="18" t="s">
        <v>35</v>
      </c>
      <c r="I1920" s="18" t="s">
        <v>325</v>
      </c>
      <c r="J1920" s="18" t="s">
        <v>325</v>
      </c>
      <c r="K1920" s="14" t="s">
        <v>34</v>
      </c>
      <c r="L1920" s="16">
        <v>45.473578000000003</v>
      </c>
      <c r="M1920" s="16">
        <v>2.0985594000000001</v>
      </c>
      <c r="N1920" s="11">
        <v>41184</v>
      </c>
      <c r="O1920" s="28" t="s">
        <v>130</v>
      </c>
      <c r="P1920" s="29">
        <v>0.20803177819785759</v>
      </c>
      <c r="Q1920" s="20">
        <v>8.3212711279143203E-2</v>
      </c>
      <c r="R1920" s="14" t="s">
        <v>569</v>
      </c>
      <c r="S1920" s="48" t="s">
        <v>161</v>
      </c>
      <c r="T1920" s="53" t="s">
        <v>161</v>
      </c>
      <c r="W1920" s="12">
        <v>2403.4789508190006</v>
      </c>
      <c r="X1920" s="12">
        <v>924273.77072480472</v>
      </c>
      <c r="AA1920" s="12"/>
      <c r="AD1920" s="12" t="s">
        <v>259</v>
      </c>
      <c r="AE1920" s="12" t="s">
        <v>528</v>
      </c>
      <c r="AF1920" s="12" t="s">
        <v>529</v>
      </c>
      <c r="AG1920" s="12" t="s">
        <v>402</v>
      </c>
      <c r="AH1920" s="12" t="s">
        <v>374</v>
      </c>
      <c r="AI1920" s="12" t="s">
        <v>403</v>
      </c>
      <c r="AJ1920" s="12" t="s">
        <v>376</v>
      </c>
      <c r="AK1920" s="12" t="s">
        <v>368</v>
      </c>
      <c r="AL1920" s="12">
        <v>14</v>
      </c>
      <c r="AM1920" s="12" t="s">
        <v>347</v>
      </c>
      <c r="AN1920" s="12" t="s">
        <v>458</v>
      </c>
    </row>
    <row r="1921" spans="1:40" ht="15" customHeight="1" x14ac:dyDescent="0.25">
      <c r="A1921" s="13">
        <v>122790014</v>
      </c>
      <c r="B1921" s="14" t="s">
        <v>579</v>
      </c>
      <c r="C1921" s="15" t="s">
        <v>578</v>
      </c>
      <c r="D1921" s="16" t="s">
        <v>177</v>
      </c>
      <c r="E1921" s="14" t="s">
        <v>23</v>
      </c>
      <c r="F1921" s="17">
        <v>22</v>
      </c>
      <c r="G1921" s="17" t="s">
        <v>260</v>
      </c>
      <c r="H1921" s="18" t="s">
        <v>106</v>
      </c>
      <c r="I1921" s="18" t="s">
        <v>325</v>
      </c>
      <c r="J1921" s="18" t="s">
        <v>325</v>
      </c>
      <c r="K1921" s="14" t="s">
        <v>232</v>
      </c>
      <c r="L1921" s="16">
        <v>45.387329000000001</v>
      </c>
      <c r="M1921" s="16">
        <v>2.0271849999999998</v>
      </c>
      <c r="N1921" s="11">
        <v>41184</v>
      </c>
      <c r="O1921" s="28" t="s">
        <v>130</v>
      </c>
      <c r="P1921" s="29">
        <v>0.1055089401386264</v>
      </c>
      <c r="Q1921" s="20">
        <v>7.3856258097038399E-2</v>
      </c>
      <c r="R1921" s="14" t="s">
        <v>569</v>
      </c>
      <c r="S1921" s="48" t="s">
        <v>161</v>
      </c>
      <c r="T1921" s="53" t="s">
        <v>161</v>
      </c>
      <c r="W1921" s="12">
        <v>1547.4073183555613</v>
      </c>
      <c r="X1921" s="12">
        <v>1173290.0103611688</v>
      </c>
      <c r="AA1921" s="12"/>
      <c r="AD1921" s="12" t="s">
        <v>260</v>
      </c>
      <c r="AE1921" s="12" t="s">
        <v>489</v>
      </c>
      <c r="AF1921" s="12" t="s">
        <v>490</v>
      </c>
      <c r="AG1921" s="12" t="s">
        <v>402</v>
      </c>
      <c r="AH1921" s="12" t="s">
        <v>374</v>
      </c>
      <c r="AI1921" s="12" t="s">
        <v>403</v>
      </c>
      <c r="AJ1921" s="12" t="s">
        <v>376</v>
      </c>
      <c r="AK1921" s="12" t="s">
        <v>368</v>
      </c>
      <c r="AL1921" s="12">
        <v>14</v>
      </c>
      <c r="AM1921" s="12" t="s">
        <v>347</v>
      </c>
      <c r="AN1921" s="12" t="s">
        <v>458</v>
      </c>
    </row>
    <row r="1922" spans="1:40" ht="15" customHeight="1" x14ac:dyDescent="0.25">
      <c r="A1922" s="27">
        <v>122790015</v>
      </c>
      <c r="B1922" s="14" t="s">
        <v>579</v>
      </c>
      <c r="C1922" s="15" t="s">
        <v>578</v>
      </c>
      <c r="D1922" s="16" t="s">
        <v>177</v>
      </c>
      <c r="E1922" s="28" t="s">
        <v>23</v>
      </c>
      <c r="F1922" s="18" t="s">
        <v>37</v>
      </c>
      <c r="G1922" s="17" t="s">
        <v>261</v>
      </c>
      <c r="H1922" s="8" t="s">
        <v>106</v>
      </c>
      <c r="I1922" s="18" t="s">
        <v>132</v>
      </c>
      <c r="J1922" s="18" t="s">
        <v>328</v>
      </c>
      <c r="K1922" s="28" t="s">
        <v>241</v>
      </c>
      <c r="L1922" s="16">
        <v>45.353919400000002</v>
      </c>
      <c r="M1922" s="16">
        <v>2.0184365</v>
      </c>
      <c r="N1922" s="11">
        <v>41184</v>
      </c>
      <c r="O1922" s="28" t="s">
        <v>130</v>
      </c>
      <c r="P1922" s="29">
        <v>0.10400000000000001</v>
      </c>
      <c r="Q1922" s="54" t="s">
        <v>161</v>
      </c>
      <c r="R1922" s="14" t="s">
        <v>569</v>
      </c>
      <c r="S1922" s="16" t="s">
        <v>601</v>
      </c>
      <c r="T1922" s="53" t="s">
        <v>161</v>
      </c>
      <c r="W1922" s="12">
        <v>3076.9230769230767</v>
      </c>
      <c r="X1922" s="12">
        <v>2366863.9053254435</v>
      </c>
      <c r="AA1922" s="12"/>
      <c r="AD1922" s="12" t="s">
        <v>261</v>
      </c>
      <c r="AE1922" s="12" t="s">
        <v>473</v>
      </c>
      <c r="AF1922" s="12" t="s">
        <v>474</v>
      </c>
      <c r="AG1922" s="12" t="s">
        <v>402</v>
      </c>
      <c r="AH1922" s="12" t="s">
        <v>374</v>
      </c>
      <c r="AI1922" s="12" t="s">
        <v>403</v>
      </c>
      <c r="AJ1922" s="12" t="s">
        <v>376</v>
      </c>
      <c r="AK1922" s="12" t="s">
        <v>368</v>
      </c>
      <c r="AL1922" s="12">
        <v>14</v>
      </c>
      <c r="AM1922" s="12" t="s">
        <v>347</v>
      </c>
      <c r="AN1922" s="12" t="s">
        <v>458</v>
      </c>
    </row>
    <row r="1923" spans="1:40" ht="15" customHeight="1" x14ac:dyDescent="0.25">
      <c r="A1923" s="13">
        <v>122900007</v>
      </c>
      <c r="B1923" s="14" t="s">
        <v>579</v>
      </c>
      <c r="C1923" s="15" t="s">
        <v>578</v>
      </c>
      <c r="D1923" s="16" t="s">
        <v>177</v>
      </c>
      <c r="E1923" s="14" t="s">
        <v>23</v>
      </c>
      <c r="F1923" s="18" t="s">
        <v>222</v>
      </c>
      <c r="G1923" s="18" t="s">
        <v>222</v>
      </c>
      <c r="H1923" s="18" t="s">
        <v>24</v>
      </c>
      <c r="I1923" s="18" t="s">
        <v>133</v>
      </c>
      <c r="J1923" s="18" t="s">
        <v>328</v>
      </c>
      <c r="K1923" s="14" t="s">
        <v>243</v>
      </c>
      <c r="L1923" s="4">
        <v>45.546920962500003</v>
      </c>
      <c r="M1923" s="4">
        <v>2.2988885749999999</v>
      </c>
      <c r="N1923" s="11">
        <v>41187</v>
      </c>
      <c r="O1923" s="28" t="s">
        <v>130</v>
      </c>
      <c r="P1923" s="29">
        <v>0.10400000000000001</v>
      </c>
      <c r="Q1923" s="54" t="s">
        <v>161</v>
      </c>
      <c r="R1923" s="14" t="s">
        <v>569</v>
      </c>
      <c r="S1923" s="16" t="s">
        <v>601</v>
      </c>
      <c r="T1923" s="53" t="s">
        <v>161</v>
      </c>
      <c r="W1923" s="12">
        <v>3076.9230769230767</v>
      </c>
      <c r="X1923" s="12">
        <v>2366863.9053254435</v>
      </c>
      <c r="AA1923" s="12"/>
      <c r="AD1923" s="12" t="s">
        <v>222</v>
      </c>
      <c r="AE1923" s="12" t="s">
        <v>546</v>
      </c>
      <c r="AF1923" s="12" t="s">
        <v>547</v>
      </c>
      <c r="AG1923" s="12" t="s">
        <v>373</v>
      </c>
      <c r="AH1923" s="12" t="s">
        <v>374</v>
      </c>
      <c r="AI1923" s="12" t="s">
        <v>375</v>
      </c>
      <c r="AJ1923" s="12" t="s">
        <v>376</v>
      </c>
      <c r="AK1923" s="12" t="s">
        <v>368</v>
      </c>
      <c r="AL1923" s="12">
        <v>18</v>
      </c>
      <c r="AM1923" s="12" t="s">
        <v>377</v>
      </c>
      <c r="AN1923" s="12" t="s">
        <v>545</v>
      </c>
    </row>
    <row r="1924" spans="1:40" ht="15" customHeight="1" x14ac:dyDescent="0.25">
      <c r="A1924" s="13">
        <v>122900008</v>
      </c>
      <c r="B1924" s="14" t="s">
        <v>579</v>
      </c>
      <c r="C1924" s="15" t="s">
        <v>578</v>
      </c>
      <c r="D1924" s="16" t="s">
        <v>177</v>
      </c>
      <c r="E1924" s="14" t="s">
        <v>23</v>
      </c>
      <c r="F1924" s="18">
        <v>7</v>
      </c>
      <c r="G1924" s="17" t="s">
        <v>262</v>
      </c>
      <c r="H1924" s="18" t="s">
        <v>24</v>
      </c>
      <c r="I1924" s="18" t="s">
        <v>132</v>
      </c>
      <c r="J1924" s="18" t="s">
        <v>328</v>
      </c>
      <c r="K1924" s="14" t="s">
        <v>50</v>
      </c>
      <c r="L1924" s="5">
        <v>45.527036000000003</v>
      </c>
      <c r="M1924" s="5">
        <v>2.303817</v>
      </c>
      <c r="N1924" s="11">
        <v>41187</v>
      </c>
      <c r="O1924" s="28" t="s">
        <v>130</v>
      </c>
      <c r="P1924" s="29">
        <v>0.10400000000000001</v>
      </c>
      <c r="Q1924" s="54" t="s">
        <v>161</v>
      </c>
      <c r="R1924" s="14" t="s">
        <v>569</v>
      </c>
      <c r="S1924" s="16" t="s">
        <v>601</v>
      </c>
      <c r="T1924" s="53" t="s">
        <v>161</v>
      </c>
      <c r="W1924" s="12">
        <v>3076.9230769230767</v>
      </c>
      <c r="X1924" s="12">
        <v>2366863.9053254435</v>
      </c>
      <c r="AA1924" s="12"/>
      <c r="AD1924" s="12" t="s">
        <v>262</v>
      </c>
      <c r="AE1924" s="12" t="s">
        <v>541</v>
      </c>
      <c r="AF1924" s="12" t="s">
        <v>542</v>
      </c>
      <c r="AG1924" s="12" t="s">
        <v>402</v>
      </c>
      <c r="AH1924" s="12" t="s">
        <v>374</v>
      </c>
      <c r="AI1924" s="12" t="s">
        <v>403</v>
      </c>
      <c r="AJ1924" s="12" t="s">
        <v>376</v>
      </c>
      <c r="AK1924" s="12" t="s">
        <v>368</v>
      </c>
      <c r="AL1924" s="12">
        <v>14</v>
      </c>
      <c r="AM1924" s="12" t="s">
        <v>404</v>
      </c>
      <c r="AN1924" s="12" t="s">
        <v>405</v>
      </c>
    </row>
    <row r="1925" spans="1:40" ht="15" customHeight="1" x14ac:dyDescent="0.25">
      <c r="A1925" s="13">
        <v>122900009</v>
      </c>
      <c r="B1925" s="14" t="s">
        <v>579</v>
      </c>
      <c r="C1925" s="15" t="s">
        <v>578</v>
      </c>
      <c r="D1925" s="16" t="s">
        <v>177</v>
      </c>
      <c r="E1925" s="14" t="s">
        <v>23</v>
      </c>
      <c r="F1925" s="18">
        <v>9</v>
      </c>
      <c r="G1925" s="17" t="s">
        <v>263</v>
      </c>
      <c r="H1925" s="18" t="s">
        <v>24</v>
      </c>
      <c r="I1925" s="18" t="s">
        <v>227</v>
      </c>
      <c r="J1925" s="18" t="s">
        <v>328</v>
      </c>
      <c r="K1925" s="14" t="s">
        <v>226</v>
      </c>
      <c r="L1925" s="5">
        <v>45.668362600000002</v>
      </c>
      <c r="M1925" s="5">
        <v>2.1143717</v>
      </c>
      <c r="N1925" s="11">
        <v>41186</v>
      </c>
      <c r="O1925" s="28" t="s">
        <v>130</v>
      </c>
      <c r="P1925" s="29">
        <v>0.15229120604914959</v>
      </c>
      <c r="Q1925" s="20">
        <v>0.1066038442344048</v>
      </c>
      <c r="R1925" s="14" t="s">
        <v>569</v>
      </c>
      <c r="S1925" s="48" t="s">
        <v>161</v>
      </c>
      <c r="T1925" s="53" t="s">
        <v>161</v>
      </c>
      <c r="W1925" s="12">
        <v>1072.0599721940439</v>
      </c>
      <c r="X1925" s="12">
        <v>563163.16615054093</v>
      </c>
      <c r="AA1925" s="12"/>
      <c r="AD1925" s="12" t="s">
        <v>263</v>
      </c>
      <c r="AE1925" s="12" t="s">
        <v>539</v>
      </c>
      <c r="AF1925" s="12" t="s">
        <v>540</v>
      </c>
      <c r="AG1925" s="12" t="s">
        <v>402</v>
      </c>
      <c r="AH1925" s="12" t="s">
        <v>374</v>
      </c>
      <c r="AI1925" s="12" t="s">
        <v>403</v>
      </c>
      <c r="AJ1925" s="12" t="s">
        <v>376</v>
      </c>
      <c r="AK1925" s="12" t="s">
        <v>368</v>
      </c>
      <c r="AL1925" s="12">
        <v>14</v>
      </c>
      <c r="AM1925" s="12" t="s">
        <v>404</v>
      </c>
      <c r="AN1925" s="12" t="s">
        <v>405</v>
      </c>
    </row>
    <row r="1926" spans="1:40" ht="15" customHeight="1" x14ac:dyDescent="0.25">
      <c r="A1926" s="13">
        <v>122900010</v>
      </c>
      <c r="B1926" s="14" t="s">
        <v>579</v>
      </c>
      <c r="C1926" s="15" t="s">
        <v>578</v>
      </c>
      <c r="D1926" s="16" t="s">
        <v>177</v>
      </c>
      <c r="E1926" s="14" t="s">
        <v>23</v>
      </c>
      <c r="F1926" s="17">
        <v>10</v>
      </c>
      <c r="G1926" s="17" t="s">
        <v>264</v>
      </c>
      <c r="H1926" s="18" t="s">
        <v>24</v>
      </c>
      <c r="I1926" s="2" t="s">
        <v>325</v>
      </c>
      <c r="J1926" s="2" t="s">
        <v>325</v>
      </c>
      <c r="K1926" s="14" t="s">
        <v>138</v>
      </c>
      <c r="L1926" s="14">
        <v>45.667905035416702</v>
      </c>
      <c r="M1926" s="14">
        <v>2.1177610354166698</v>
      </c>
      <c r="N1926" s="11">
        <v>41186</v>
      </c>
      <c r="O1926" s="28" t="s">
        <v>130</v>
      </c>
      <c r="P1926" s="29">
        <v>0.21898081915563919</v>
      </c>
      <c r="Q1926" s="20">
        <v>8.7592327662255998E-2</v>
      </c>
      <c r="R1926" s="14" t="s">
        <v>569</v>
      </c>
      <c r="S1926" s="48" t="s">
        <v>161</v>
      </c>
      <c r="T1926" s="53" t="s">
        <v>161</v>
      </c>
      <c r="W1926" s="12">
        <v>2283.305003278047</v>
      </c>
      <c r="X1926" s="12">
        <v>834157.07807913644</v>
      </c>
      <c r="AA1926" s="12"/>
      <c r="AD1926" s="12" t="s">
        <v>264</v>
      </c>
      <c r="AE1926" s="12" t="s">
        <v>558</v>
      </c>
      <c r="AF1926" s="12" t="s">
        <v>559</v>
      </c>
      <c r="AG1926" s="12" t="s">
        <v>365</v>
      </c>
      <c r="AH1926" s="12" t="s">
        <v>366</v>
      </c>
      <c r="AI1926" s="12" t="s">
        <v>367</v>
      </c>
      <c r="AJ1926" s="12" t="s">
        <v>354</v>
      </c>
      <c r="AK1926" s="12" t="s">
        <v>368</v>
      </c>
      <c r="AL1926" s="12" t="s">
        <v>369</v>
      </c>
      <c r="AM1926" s="12" t="s">
        <v>347</v>
      </c>
      <c r="AN1926" s="12" t="s">
        <v>560</v>
      </c>
    </row>
    <row r="1927" spans="1:40" ht="15" customHeight="1" x14ac:dyDescent="0.25">
      <c r="A1927" s="13">
        <v>122900011</v>
      </c>
      <c r="B1927" s="14" t="s">
        <v>579</v>
      </c>
      <c r="C1927" s="15" t="s">
        <v>578</v>
      </c>
      <c r="D1927" s="16" t="s">
        <v>177</v>
      </c>
      <c r="E1927" s="14" t="s">
        <v>23</v>
      </c>
      <c r="F1927" s="17">
        <v>11</v>
      </c>
      <c r="G1927" s="17" t="s">
        <v>265</v>
      </c>
      <c r="H1927" s="18" t="s">
        <v>24</v>
      </c>
      <c r="I1927" s="18" t="s">
        <v>324</v>
      </c>
      <c r="J1927" s="18" t="s">
        <v>327</v>
      </c>
      <c r="K1927" s="14" t="s">
        <v>139</v>
      </c>
      <c r="L1927" s="5">
        <v>45.692388345806499</v>
      </c>
      <c r="M1927" s="5">
        <v>2.1641671548387098</v>
      </c>
      <c r="N1927" s="11">
        <v>41186</v>
      </c>
      <c r="O1927" s="28" t="s">
        <v>130</v>
      </c>
      <c r="P1927" s="29">
        <v>0.10400000000000001</v>
      </c>
      <c r="Q1927" s="54" t="s">
        <v>161</v>
      </c>
      <c r="R1927" s="14" t="s">
        <v>569</v>
      </c>
      <c r="S1927" s="16" t="s">
        <v>601</v>
      </c>
      <c r="T1927" s="53" t="s">
        <v>161</v>
      </c>
      <c r="W1927" s="12">
        <v>3076.9230769230767</v>
      </c>
      <c r="X1927" s="12">
        <v>2366863.9053254435</v>
      </c>
      <c r="AA1927" s="12"/>
      <c r="AD1927" s="12" t="s">
        <v>265</v>
      </c>
      <c r="AE1927" s="12" t="s">
        <v>565</v>
      </c>
      <c r="AF1927" s="12" t="s">
        <v>566</v>
      </c>
      <c r="AG1927" s="12" t="s">
        <v>417</v>
      </c>
      <c r="AH1927" s="12" t="s">
        <v>366</v>
      </c>
      <c r="AI1927" s="12" t="s">
        <v>418</v>
      </c>
      <c r="AJ1927" s="12" t="s">
        <v>419</v>
      </c>
      <c r="AK1927" s="12" t="s">
        <v>368</v>
      </c>
      <c r="AL1927" s="12" t="s">
        <v>420</v>
      </c>
      <c r="AM1927" s="12" t="s">
        <v>347</v>
      </c>
      <c r="AN1927" s="12" t="s">
        <v>421</v>
      </c>
    </row>
    <row r="1928" spans="1:40" ht="15" customHeight="1" x14ac:dyDescent="0.25">
      <c r="A1928" s="13">
        <v>122900012</v>
      </c>
      <c r="B1928" s="14" t="s">
        <v>579</v>
      </c>
      <c r="C1928" s="15" t="s">
        <v>578</v>
      </c>
      <c r="D1928" s="16" t="s">
        <v>177</v>
      </c>
      <c r="E1928" s="14" t="s">
        <v>23</v>
      </c>
      <c r="F1928" s="17">
        <v>12</v>
      </c>
      <c r="G1928" s="17" t="s">
        <v>266</v>
      </c>
      <c r="H1928" s="18" t="s">
        <v>24</v>
      </c>
      <c r="I1928" s="18" t="s">
        <v>132</v>
      </c>
      <c r="J1928" s="18" t="s">
        <v>328</v>
      </c>
      <c r="K1928" s="14" t="s">
        <v>140</v>
      </c>
      <c r="L1928" s="4">
        <v>45.665717390909101</v>
      </c>
      <c r="M1928" s="4">
        <v>2.17858630242424</v>
      </c>
      <c r="N1928" s="11">
        <v>41186</v>
      </c>
      <c r="O1928" s="28" t="s">
        <v>130</v>
      </c>
      <c r="P1928" s="29">
        <v>0.10400000000000001</v>
      </c>
      <c r="Q1928" s="54" t="s">
        <v>161</v>
      </c>
      <c r="R1928" s="14" t="s">
        <v>569</v>
      </c>
      <c r="S1928" s="16" t="s">
        <v>601</v>
      </c>
      <c r="T1928" s="53" t="s">
        <v>161</v>
      </c>
      <c r="W1928" s="12">
        <v>3076.9230769230767</v>
      </c>
      <c r="X1928" s="12">
        <v>2366863.9053254435</v>
      </c>
      <c r="AA1928" s="12"/>
      <c r="AD1928" s="12" t="s">
        <v>266</v>
      </c>
      <c r="AE1928" s="12" t="s">
        <v>553</v>
      </c>
      <c r="AF1928" s="12" t="s">
        <v>554</v>
      </c>
      <c r="AG1928" s="12" t="s">
        <v>417</v>
      </c>
      <c r="AH1928" s="12" t="s">
        <v>366</v>
      </c>
      <c r="AI1928" s="12" t="s">
        <v>418</v>
      </c>
      <c r="AJ1928" s="12" t="s">
        <v>419</v>
      </c>
      <c r="AK1928" s="12" t="s">
        <v>368</v>
      </c>
      <c r="AL1928" s="12" t="s">
        <v>420</v>
      </c>
      <c r="AM1928" s="12" t="s">
        <v>347</v>
      </c>
      <c r="AN1928" s="12" t="s">
        <v>421</v>
      </c>
    </row>
    <row r="1929" spans="1:40" ht="15" customHeight="1" x14ac:dyDescent="0.25">
      <c r="A1929" s="13">
        <v>122900013</v>
      </c>
      <c r="B1929" s="14" t="s">
        <v>579</v>
      </c>
      <c r="C1929" s="15" t="s">
        <v>602</v>
      </c>
      <c r="D1929" s="16" t="s">
        <v>177</v>
      </c>
      <c r="E1929" s="14" t="s">
        <v>23</v>
      </c>
      <c r="F1929" s="18" t="s">
        <v>29</v>
      </c>
      <c r="G1929" s="17" t="s">
        <v>267</v>
      </c>
      <c r="H1929" s="18" t="s">
        <v>24</v>
      </c>
      <c r="I1929" s="18" t="s">
        <v>133</v>
      </c>
      <c r="J1929" s="18" t="s">
        <v>328</v>
      </c>
      <c r="K1929" s="14" t="s">
        <v>30</v>
      </c>
      <c r="L1929" s="4">
        <v>45.666027618709698</v>
      </c>
      <c r="M1929" s="4">
        <v>2.0920335470967801</v>
      </c>
      <c r="N1929" s="11">
        <v>41186</v>
      </c>
      <c r="O1929" s="28" t="s">
        <v>130</v>
      </c>
      <c r="P1929" s="29">
        <v>0.60617872211720236</v>
      </c>
      <c r="Q1929" s="20">
        <v>0.12123574442344079</v>
      </c>
      <c r="R1929" s="14" t="s">
        <v>569</v>
      </c>
      <c r="S1929" s="48" t="s">
        <v>161</v>
      </c>
      <c r="T1929" s="53" t="s">
        <v>161</v>
      </c>
      <c r="W1929" s="12">
        <v>3299.3569833902829</v>
      </c>
      <c r="X1929" s="12">
        <v>435430.26015385136</v>
      </c>
      <c r="AA1929" s="12"/>
      <c r="AD1929" s="12" t="s">
        <v>267</v>
      </c>
      <c r="AE1929" s="12" t="s">
        <v>555</v>
      </c>
      <c r="AF1929" s="12" t="s">
        <v>556</v>
      </c>
      <c r="AG1929" s="12" t="s">
        <v>365</v>
      </c>
      <c r="AH1929" s="12" t="s">
        <v>366</v>
      </c>
      <c r="AI1929" s="12" t="s">
        <v>367</v>
      </c>
      <c r="AJ1929" s="12" t="s">
        <v>354</v>
      </c>
      <c r="AK1929" s="12" t="s">
        <v>368</v>
      </c>
      <c r="AL1929" s="12" t="s">
        <v>369</v>
      </c>
      <c r="AM1929" s="12" t="s">
        <v>347</v>
      </c>
      <c r="AN1929" s="12" t="s">
        <v>557</v>
      </c>
    </row>
    <row r="1930" spans="1:40" ht="15" customHeight="1" x14ac:dyDescent="0.25">
      <c r="A1930" s="13">
        <v>122900014</v>
      </c>
      <c r="B1930" s="14" t="s">
        <v>579</v>
      </c>
      <c r="C1930" s="15" t="s">
        <v>578</v>
      </c>
      <c r="D1930" s="16" t="s">
        <v>177</v>
      </c>
      <c r="E1930" s="14" t="s">
        <v>23</v>
      </c>
      <c r="F1930" s="17">
        <v>32</v>
      </c>
      <c r="G1930" s="17" t="s">
        <v>268</v>
      </c>
      <c r="H1930" s="18" t="s">
        <v>39</v>
      </c>
      <c r="I1930" s="18" t="s">
        <v>324</v>
      </c>
      <c r="J1930" s="18" t="s">
        <v>327</v>
      </c>
      <c r="K1930" s="14" t="s">
        <v>40</v>
      </c>
      <c r="L1930" s="4">
        <v>45.3176135770833</v>
      </c>
      <c r="M1930" s="4">
        <v>1.7978560479166701</v>
      </c>
      <c r="N1930" s="11">
        <v>41185</v>
      </c>
      <c r="O1930" s="28" t="s">
        <v>130</v>
      </c>
      <c r="P1930" s="29">
        <v>0.10400000000000001</v>
      </c>
      <c r="Q1930" s="54" t="s">
        <v>161</v>
      </c>
      <c r="R1930" s="14" t="s">
        <v>569</v>
      </c>
      <c r="S1930" s="16" t="s">
        <v>601</v>
      </c>
      <c r="T1930" s="53" t="s">
        <v>161</v>
      </c>
      <c r="W1930" s="12">
        <v>3076.9230769230767</v>
      </c>
      <c r="X1930" s="12">
        <v>2366863.9053254435</v>
      </c>
      <c r="AA1930" s="12"/>
      <c r="AD1930" s="12" t="s">
        <v>268</v>
      </c>
      <c r="AE1930" s="12" t="s">
        <v>465</v>
      </c>
      <c r="AF1930" s="12" t="s">
        <v>466</v>
      </c>
      <c r="AG1930" s="12" t="s">
        <v>467</v>
      </c>
      <c r="AH1930" s="12" t="s">
        <v>374</v>
      </c>
      <c r="AI1930" s="12" t="s">
        <v>468</v>
      </c>
      <c r="AJ1930" s="12" t="s">
        <v>354</v>
      </c>
      <c r="AK1930" s="12" t="s">
        <v>368</v>
      </c>
      <c r="AL1930" s="12" t="s">
        <v>469</v>
      </c>
      <c r="AM1930" s="12" t="s">
        <v>347</v>
      </c>
      <c r="AN1930" s="12" t="s">
        <v>470</v>
      </c>
    </row>
    <row r="1931" spans="1:40" ht="15" customHeight="1" x14ac:dyDescent="0.25">
      <c r="A1931" s="13">
        <v>122900015</v>
      </c>
      <c r="B1931" s="14" t="s">
        <v>579</v>
      </c>
      <c r="C1931" s="15" t="s">
        <v>578</v>
      </c>
      <c r="D1931" s="16" t="s">
        <v>177</v>
      </c>
      <c r="E1931" s="14" t="s">
        <v>23</v>
      </c>
      <c r="F1931" s="17">
        <v>33</v>
      </c>
      <c r="G1931" s="17" t="s">
        <v>269</v>
      </c>
      <c r="H1931" s="18" t="s">
        <v>39</v>
      </c>
      <c r="I1931" s="18" t="s">
        <v>132</v>
      </c>
      <c r="J1931" s="18" t="s">
        <v>328</v>
      </c>
      <c r="K1931" s="14" t="s">
        <v>41</v>
      </c>
      <c r="L1931" s="4">
        <v>45.318176231506897</v>
      </c>
      <c r="M1931" s="4">
        <v>1.79426658356164</v>
      </c>
      <c r="N1931" s="11">
        <v>41185</v>
      </c>
      <c r="O1931" s="28" t="s">
        <v>130</v>
      </c>
      <c r="P1931" s="29">
        <v>0.10400000000000001</v>
      </c>
      <c r="Q1931" s="54" t="s">
        <v>161</v>
      </c>
      <c r="R1931" s="14" t="s">
        <v>569</v>
      </c>
      <c r="S1931" s="16" t="s">
        <v>601</v>
      </c>
      <c r="T1931" s="53" t="s">
        <v>161</v>
      </c>
      <c r="W1931" s="12">
        <v>3076.9230769230767</v>
      </c>
      <c r="X1931" s="12">
        <v>2366863.9053254435</v>
      </c>
      <c r="AA1931" s="12"/>
      <c r="AD1931" s="12" t="s">
        <v>269</v>
      </c>
      <c r="AE1931" s="12" t="s">
        <v>471</v>
      </c>
      <c r="AF1931" s="12" t="s">
        <v>472</v>
      </c>
      <c r="AG1931" s="12" t="s">
        <v>467</v>
      </c>
      <c r="AH1931" s="12" t="s">
        <v>374</v>
      </c>
      <c r="AI1931" s="12" t="s">
        <v>468</v>
      </c>
      <c r="AJ1931" s="12" t="s">
        <v>354</v>
      </c>
      <c r="AK1931" s="12" t="s">
        <v>368</v>
      </c>
      <c r="AL1931" s="12" t="s">
        <v>469</v>
      </c>
      <c r="AM1931" s="12" t="s">
        <v>347</v>
      </c>
      <c r="AN1931" s="12" t="s">
        <v>470</v>
      </c>
    </row>
    <row r="1932" spans="1:40" ht="15" customHeight="1" x14ac:dyDescent="0.25">
      <c r="A1932" s="13">
        <v>122900016</v>
      </c>
      <c r="B1932" s="14" t="s">
        <v>579</v>
      </c>
      <c r="C1932" s="15" t="s">
        <v>578</v>
      </c>
      <c r="D1932" s="16" t="s">
        <v>177</v>
      </c>
      <c r="E1932" s="14" t="s">
        <v>23</v>
      </c>
      <c r="F1932" s="17">
        <v>34</v>
      </c>
      <c r="G1932" s="17" t="s">
        <v>270</v>
      </c>
      <c r="H1932" s="18" t="s">
        <v>39</v>
      </c>
      <c r="I1932" s="18" t="s">
        <v>133</v>
      </c>
      <c r="J1932" s="18" t="s">
        <v>328</v>
      </c>
      <c r="K1932" s="14" t="s">
        <v>42</v>
      </c>
      <c r="L1932" s="5">
        <v>45.167356451428603</v>
      </c>
      <c r="M1932" s="5">
        <v>1.4601100514285701</v>
      </c>
      <c r="N1932" s="11">
        <v>41185</v>
      </c>
      <c r="O1932" s="28" t="s">
        <v>130</v>
      </c>
      <c r="P1932" s="29">
        <v>0.10400000000000001</v>
      </c>
      <c r="Q1932" s="54" t="s">
        <v>161</v>
      </c>
      <c r="R1932" s="14" t="s">
        <v>569</v>
      </c>
      <c r="S1932" s="16" t="s">
        <v>601</v>
      </c>
      <c r="T1932" s="53" t="s">
        <v>161</v>
      </c>
      <c r="W1932" s="12">
        <v>3076.9230769230767</v>
      </c>
      <c r="X1932" s="12">
        <v>2366863.9053254435</v>
      </c>
      <c r="AA1932" s="12"/>
      <c r="AD1932" s="12" t="s">
        <v>270</v>
      </c>
      <c r="AE1932" s="12" t="s">
        <v>439</v>
      </c>
      <c r="AF1932" s="12" t="s">
        <v>440</v>
      </c>
      <c r="AG1932" s="12" t="s">
        <v>432</v>
      </c>
      <c r="AH1932" s="12" t="s">
        <v>374</v>
      </c>
      <c r="AI1932" s="12" t="s">
        <v>433</v>
      </c>
      <c r="AJ1932" s="12" t="s">
        <v>434</v>
      </c>
      <c r="AK1932" s="12" t="s">
        <v>368</v>
      </c>
      <c r="AL1932" s="12" t="s">
        <v>435</v>
      </c>
      <c r="AM1932" s="12" t="s">
        <v>347</v>
      </c>
      <c r="AN1932" s="12" t="s">
        <v>436</v>
      </c>
    </row>
    <row r="1933" spans="1:40" ht="15" customHeight="1" x14ac:dyDescent="0.25">
      <c r="A1933" s="13">
        <v>122900017</v>
      </c>
      <c r="B1933" s="14" t="s">
        <v>579</v>
      </c>
      <c r="C1933" s="15" t="s">
        <v>578</v>
      </c>
      <c r="D1933" s="16" t="s">
        <v>177</v>
      </c>
      <c r="E1933" s="14" t="s">
        <v>23</v>
      </c>
      <c r="F1933" s="17">
        <v>35</v>
      </c>
      <c r="G1933" s="17" t="s">
        <v>271</v>
      </c>
      <c r="H1933" s="18" t="s">
        <v>39</v>
      </c>
      <c r="I1933" s="18" t="s">
        <v>132</v>
      </c>
      <c r="J1933" s="18" t="s">
        <v>328</v>
      </c>
      <c r="K1933" s="14" t="s">
        <v>141</v>
      </c>
      <c r="L1933" s="5">
        <v>45.164607556666702</v>
      </c>
      <c r="M1933" s="5">
        <v>1.45829586</v>
      </c>
      <c r="N1933" s="11">
        <v>41185</v>
      </c>
      <c r="O1933" s="28" t="s">
        <v>130</v>
      </c>
      <c r="P1933" s="29">
        <v>0.10400000000000001</v>
      </c>
      <c r="Q1933" s="54" t="s">
        <v>161</v>
      </c>
      <c r="R1933" s="14" t="s">
        <v>569</v>
      </c>
      <c r="S1933" s="16" t="s">
        <v>601</v>
      </c>
      <c r="T1933" s="53" t="s">
        <v>161</v>
      </c>
      <c r="W1933" s="12">
        <v>3076.9230769230767</v>
      </c>
      <c r="X1933" s="12">
        <v>2366863.9053254435</v>
      </c>
      <c r="AA1933" s="12"/>
      <c r="AD1933" s="12" t="s">
        <v>271</v>
      </c>
      <c r="AE1933" s="12" t="s">
        <v>430</v>
      </c>
      <c r="AF1933" s="12" t="s">
        <v>431</v>
      </c>
      <c r="AG1933" s="12" t="s">
        <v>432</v>
      </c>
      <c r="AH1933" s="12" t="s">
        <v>374</v>
      </c>
      <c r="AI1933" s="12" t="s">
        <v>433</v>
      </c>
      <c r="AJ1933" s="12" t="s">
        <v>434</v>
      </c>
      <c r="AK1933" s="12" t="s">
        <v>368</v>
      </c>
      <c r="AL1933" s="12" t="s">
        <v>435</v>
      </c>
      <c r="AM1933" s="12" t="s">
        <v>347</v>
      </c>
      <c r="AN1933" s="12" t="s">
        <v>436</v>
      </c>
    </row>
    <row r="1934" spans="1:40" ht="15" customHeight="1" x14ac:dyDescent="0.25">
      <c r="A1934" s="27">
        <v>122900018</v>
      </c>
      <c r="B1934" s="14" t="s">
        <v>579</v>
      </c>
      <c r="C1934" s="15" t="s">
        <v>578</v>
      </c>
      <c r="D1934" s="16" t="s">
        <v>177</v>
      </c>
      <c r="E1934" s="28" t="s">
        <v>23</v>
      </c>
      <c r="F1934" s="18" t="s">
        <v>43</v>
      </c>
      <c r="G1934" s="17" t="s">
        <v>272</v>
      </c>
      <c r="H1934" s="18" t="s">
        <v>8</v>
      </c>
      <c r="I1934" s="18" t="s">
        <v>324</v>
      </c>
      <c r="J1934" s="18" t="s">
        <v>327</v>
      </c>
      <c r="K1934" s="28" t="s">
        <v>44</v>
      </c>
      <c r="L1934" s="5">
        <v>45.160000199999999</v>
      </c>
      <c r="M1934" s="5">
        <v>2.1022574999999999</v>
      </c>
      <c r="N1934" s="11">
        <v>41184.770833333336</v>
      </c>
      <c r="O1934" s="28" t="s">
        <v>130</v>
      </c>
      <c r="P1934" s="29">
        <v>0.1811568594833016</v>
      </c>
      <c r="Q1934" s="20">
        <v>0.12680980163831118</v>
      </c>
      <c r="R1934" s="14" t="s">
        <v>569</v>
      </c>
      <c r="S1934" s="48" t="s">
        <v>161</v>
      </c>
      <c r="T1934" s="53" t="s">
        <v>161</v>
      </c>
      <c r="W1934" s="12">
        <v>901.23722937191894</v>
      </c>
      <c r="X1934" s="12">
        <v>397991.98636692716</v>
      </c>
      <c r="AA1934" s="12"/>
      <c r="AD1934" s="12" t="s">
        <v>272</v>
      </c>
      <c r="AE1934" s="12" t="s">
        <v>426</v>
      </c>
      <c r="AF1934" s="12" t="s">
        <v>427</v>
      </c>
      <c r="AG1934" s="12" t="s">
        <v>373</v>
      </c>
      <c r="AH1934" s="12" t="s">
        <v>374</v>
      </c>
      <c r="AI1934" s="12" t="s">
        <v>375</v>
      </c>
      <c r="AJ1934" s="12" t="s">
        <v>376</v>
      </c>
      <c r="AK1934" s="12" t="s">
        <v>368</v>
      </c>
      <c r="AL1934" s="12">
        <v>17</v>
      </c>
      <c r="AM1934" s="12" t="s">
        <v>377</v>
      </c>
      <c r="AN1934" s="12" t="s">
        <v>378</v>
      </c>
    </row>
    <row r="1935" spans="1:40" ht="15" customHeight="1" x14ac:dyDescent="0.25">
      <c r="A1935" s="13">
        <v>122900019</v>
      </c>
      <c r="B1935" s="14" t="s">
        <v>579</v>
      </c>
      <c r="C1935" s="15" t="s">
        <v>578</v>
      </c>
      <c r="D1935" s="16" t="s">
        <v>177</v>
      </c>
      <c r="E1935" s="14" t="s">
        <v>23</v>
      </c>
      <c r="F1935" s="17">
        <v>38</v>
      </c>
      <c r="G1935" s="17" t="s">
        <v>273</v>
      </c>
      <c r="H1935" s="18" t="s">
        <v>8</v>
      </c>
      <c r="I1935" s="18" t="s">
        <v>325</v>
      </c>
      <c r="J1935" s="18" t="s">
        <v>325</v>
      </c>
      <c r="K1935" s="14" t="s">
        <v>45</v>
      </c>
      <c r="L1935" s="4">
        <v>45.163666999999997</v>
      </c>
      <c r="M1935" s="4">
        <v>2.0933118999999998</v>
      </c>
      <c r="N1935" s="11">
        <v>41184</v>
      </c>
      <c r="O1935" s="28" t="s">
        <v>130</v>
      </c>
      <c r="P1935" s="29">
        <v>1.2163389136735998</v>
      </c>
      <c r="Q1935" s="20">
        <v>0.12163389136735998</v>
      </c>
      <c r="R1935" s="14" t="s">
        <v>569</v>
      </c>
      <c r="S1935" s="48" t="s">
        <v>161</v>
      </c>
      <c r="T1935" s="53" t="s">
        <v>161</v>
      </c>
      <c r="W1935" s="12">
        <v>6577.1142483950571</v>
      </c>
      <c r="X1935" s="12">
        <v>432584.31836441287</v>
      </c>
      <c r="AA1935" s="12"/>
      <c r="AD1935" s="12" t="s">
        <v>273</v>
      </c>
      <c r="AE1935" s="12" t="s">
        <v>437</v>
      </c>
      <c r="AF1935" s="12" t="s">
        <v>438</v>
      </c>
      <c r="AG1935" s="12" t="s">
        <v>373</v>
      </c>
      <c r="AH1935" s="12" t="s">
        <v>374</v>
      </c>
      <c r="AI1935" s="12" t="s">
        <v>375</v>
      </c>
      <c r="AJ1935" s="12" t="s">
        <v>376</v>
      </c>
      <c r="AK1935" s="12" t="s">
        <v>368</v>
      </c>
      <c r="AL1935" s="12">
        <v>17</v>
      </c>
      <c r="AM1935" s="12" t="s">
        <v>377</v>
      </c>
      <c r="AN1935" s="12" t="s">
        <v>378</v>
      </c>
    </row>
    <row r="1936" spans="1:40" ht="15" customHeight="1" x14ac:dyDescent="0.25">
      <c r="A1936" s="13">
        <v>122900020</v>
      </c>
      <c r="B1936" s="14" t="s">
        <v>579</v>
      </c>
      <c r="C1936" s="15" t="s">
        <v>578</v>
      </c>
      <c r="D1936" s="16" t="s">
        <v>177</v>
      </c>
      <c r="E1936" s="14" t="s">
        <v>23</v>
      </c>
      <c r="F1936" s="17">
        <v>42</v>
      </c>
      <c r="G1936" s="17" t="s">
        <v>274</v>
      </c>
      <c r="H1936" s="18" t="s">
        <v>8</v>
      </c>
      <c r="I1936" s="18" t="s">
        <v>133</v>
      </c>
      <c r="J1936" s="18" t="s">
        <v>328</v>
      </c>
      <c r="K1936" s="14" t="s">
        <v>46</v>
      </c>
      <c r="L1936" s="4">
        <v>45.124686825714299</v>
      </c>
      <c r="M1936" s="3">
        <v>2.1538084514285698</v>
      </c>
      <c r="N1936" s="11">
        <v>41184</v>
      </c>
      <c r="O1936" s="28" t="s">
        <v>130</v>
      </c>
      <c r="P1936" s="29">
        <v>0.74453478512917448</v>
      </c>
      <c r="Q1936" s="20">
        <v>0.1489069570258352</v>
      </c>
      <c r="R1936" s="14" t="s">
        <v>569</v>
      </c>
      <c r="S1936" s="48" t="s">
        <v>161</v>
      </c>
      <c r="T1936" s="53" t="s">
        <v>161</v>
      </c>
      <c r="W1936" s="12">
        <v>2686.2411803271198</v>
      </c>
      <c r="X1936" s="12">
        <v>288635.66715541063</v>
      </c>
      <c r="AA1936" s="12"/>
      <c r="AD1936" s="12" t="s">
        <v>274</v>
      </c>
      <c r="AE1936" s="12" t="s">
        <v>398</v>
      </c>
      <c r="AF1936" s="12" t="s">
        <v>399</v>
      </c>
      <c r="AG1936" s="12" t="s">
        <v>373</v>
      </c>
      <c r="AH1936" s="12" t="s">
        <v>374</v>
      </c>
      <c r="AI1936" s="12" t="s">
        <v>375</v>
      </c>
      <c r="AJ1936" s="12" t="s">
        <v>376</v>
      </c>
      <c r="AK1936" s="12" t="s">
        <v>368</v>
      </c>
      <c r="AL1936" s="12">
        <v>17</v>
      </c>
      <c r="AM1936" s="12" t="s">
        <v>377</v>
      </c>
      <c r="AN1936" s="12" t="s">
        <v>378</v>
      </c>
    </row>
    <row r="1937" spans="1:40" ht="15" customHeight="1" x14ac:dyDescent="0.25">
      <c r="A1937" s="27">
        <v>122900021</v>
      </c>
      <c r="B1937" s="14" t="s">
        <v>579</v>
      </c>
      <c r="C1937" s="15" t="s">
        <v>604</v>
      </c>
      <c r="D1937" s="16" t="s">
        <v>177</v>
      </c>
      <c r="E1937" s="28" t="s">
        <v>23</v>
      </c>
      <c r="F1937" s="18" t="s">
        <v>47</v>
      </c>
      <c r="G1937" s="17" t="s">
        <v>275</v>
      </c>
      <c r="H1937" s="18" t="s">
        <v>8</v>
      </c>
      <c r="I1937" s="28"/>
      <c r="J1937" s="28"/>
      <c r="K1937" s="28" t="s">
        <v>242</v>
      </c>
      <c r="L1937" s="4">
        <v>45.141956084615401</v>
      </c>
      <c r="M1937" s="4">
        <v>2.0988271051282101</v>
      </c>
      <c r="N1937" s="11">
        <v>41184</v>
      </c>
      <c r="O1937" s="28" t="s">
        <v>130</v>
      </c>
      <c r="P1937" s="29">
        <v>0.20803177819785759</v>
      </c>
      <c r="Q1937" s="20">
        <v>8.3212711279143203E-2</v>
      </c>
      <c r="R1937" s="14" t="s">
        <v>569</v>
      </c>
      <c r="S1937" s="48" t="s">
        <v>161</v>
      </c>
      <c r="T1937" s="53" t="s">
        <v>161</v>
      </c>
      <c r="W1937" s="12">
        <v>2403.4789508190006</v>
      </c>
      <c r="X1937" s="12">
        <v>924273.77072480472</v>
      </c>
      <c r="AA1937" s="12"/>
      <c r="AD1937" s="12" t="s">
        <v>275</v>
      </c>
      <c r="AE1937" s="12" t="s">
        <v>396</v>
      </c>
      <c r="AF1937" s="12" t="s">
        <v>397</v>
      </c>
      <c r="AG1937" s="12" t="s">
        <v>373</v>
      </c>
      <c r="AH1937" s="12" t="s">
        <v>374</v>
      </c>
      <c r="AI1937" s="12" t="s">
        <v>375</v>
      </c>
      <c r="AJ1937" s="12" t="s">
        <v>376</v>
      </c>
      <c r="AK1937" s="12" t="s">
        <v>368</v>
      </c>
      <c r="AL1937" s="12">
        <v>17</v>
      </c>
      <c r="AM1937" s="12" t="s">
        <v>377</v>
      </c>
      <c r="AN1937" s="12" t="s">
        <v>378</v>
      </c>
    </row>
    <row r="1938" spans="1:40" ht="15" customHeight="1" x14ac:dyDescent="0.25">
      <c r="A1938" s="13">
        <v>122900022</v>
      </c>
      <c r="B1938" s="14" t="s">
        <v>579</v>
      </c>
      <c r="C1938" s="15" t="s">
        <v>578</v>
      </c>
      <c r="D1938" s="16" t="s">
        <v>177</v>
      </c>
      <c r="E1938" s="14" t="s">
        <v>23</v>
      </c>
      <c r="F1938" s="17">
        <v>43</v>
      </c>
      <c r="G1938" s="17" t="s">
        <v>276</v>
      </c>
      <c r="H1938" s="18" t="s">
        <v>8</v>
      </c>
      <c r="I1938" s="18" t="s">
        <v>132</v>
      </c>
      <c r="J1938" s="18" t="s">
        <v>328</v>
      </c>
      <c r="K1938" s="14" t="s">
        <v>238</v>
      </c>
      <c r="L1938" s="5">
        <v>45.117517399999997</v>
      </c>
      <c r="M1938" s="5">
        <v>2.1530608999999998</v>
      </c>
      <c r="N1938" s="11">
        <v>41184.40625</v>
      </c>
      <c r="O1938" s="28" t="s">
        <v>130</v>
      </c>
      <c r="P1938" s="29">
        <v>0.37525349464398239</v>
      </c>
      <c r="Q1938" s="20">
        <v>0.1501013978575928</v>
      </c>
      <c r="R1938" s="14" t="s">
        <v>569</v>
      </c>
      <c r="S1938" s="48" t="s">
        <v>161</v>
      </c>
      <c r="T1938" s="53" t="s">
        <v>161</v>
      </c>
      <c r="W1938" s="12">
        <v>1332.432627907624</v>
      </c>
      <c r="X1938" s="12">
        <v>284060.27326605015</v>
      </c>
      <c r="AA1938" s="12"/>
      <c r="AD1938" s="12" t="s">
        <v>276</v>
      </c>
      <c r="AE1938" s="12" t="s">
        <v>394</v>
      </c>
      <c r="AF1938" s="12" t="s">
        <v>395</v>
      </c>
      <c r="AG1938" s="12" t="s">
        <v>373</v>
      </c>
      <c r="AH1938" s="12" t="s">
        <v>374</v>
      </c>
      <c r="AI1938" s="12" t="s">
        <v>375</v>
      </c>
      <c r="AJ1938" s="12" t="s">
        <v>376</v>
      </c>
      <c r="AK1938" s="12" t="s">
        <v>368</v>
      </c>
      <c r="AL1938" s="12">
        <v>17</v>
      </c>
      <c r="AM1938" s="12" t="s">
        <v>377</v>
      </c>
      <c r="AN1938" s="12" t="s">
        <v>378</v>
      </c>
    </row>
    <row r="1939" spans="1:40" ht="15" customHeight="1" x14ac:dyDescent="0.25">
      <c r="A1939" s="13">
        <v>122900023</v>
      </c>
      <c r="B1939" s="14" t="s">
        <v>579</v>
      </c>
      <c r="C1939" s="15" t="s">
        <v>578</v>
      </c>
      <c r="D1939" s="16" t="s">
        <v>177</v>
      </c>
      <c r="E1939" s="14" t="s">
        <v>23</v>
      </c>
      <c r="F1939" s="17">
        <v>44</v>
      </c>
      <c r="G1939" s="17" t="s">
        <v>277</v>
      </c>
      <c r="H1939" s="18" t="s">
        <v>8</v>
      </c>
      <c r="I1939" s="18" t="s">
        <v>133</v>
      </c>
      <c r="J1939" s="18" t="s">
        <v>328</v>
      </c>
      <c r="K1939" s="14" t="s">
        <v>48</v>
      </c>
      <c r="L1939" s="5">
        <v>45.111345200000002</v>
      </c>
      <c r="M1939" s="5">
        <v>2.1548839000000002</v>
      </c>
      <c r="N1939" s="11">
        <v>41184</v>
      </c>
      <c r="O1939" s="28" t="s">
        <v>130</v>
      </c>
      <c r="P1939" s="29">
        <v>0.10400000000000001</v>
      </c>
      <c r="Q1939" s="54" t="s">
        <v>161</v>
      </c>
      <c r="R1939" s="14" t="s">
        <v>569</v>
      </c>
      <c r="S1939" s="16" t="s">
        <v>601</v>
      </c>
      <c r="T1939" s="53" t="s">
        <v>161</v>
      </c>
      <c r="W1939" s="12">
        <v>3076.9230769230767</v>
      </c>
      <c r="X1939" s="12">
        <v>2366863.9053254435</v>
      </c>
      <c r="AA1939" s="12"/>
      <c r="AD1939" s="12" t="s">
        <v>277</v>
      </c>
      <c r="AE1939" s="12" t="s">
        <v>392</v>
      </c>
      <c r="AF1939" s="12" t="s">
        <v>393</v>
      </c>
      <c r="AG1939" s="12" t="s">
        <v>373</v>
      </c>
      <c r="AH1939" s="12" t="s">
        <v>374</v>
      </c>
      <c r="AI1939" s="12" t="s">
        <v>375</v>
      </c>
      <c r="AJ1939" s="12" t="s">
        <v>376</v>
      </c>
      <c r="AK1939" s="12" t="s">
        <v>368</v>
      </c>
      <c r="AL1939" s="12">
        <v>17</v>
      </c>
      <c r="AM1939" s="12" t="s">
        <v>377</v>
      </c>
      <c r="AN1939" s="12" t="s">
        <v>378</v>
      </c>
    </row>
    <row r="1940" spans="1:40" ht="15" customHeight="1" x14ac:dyDescent="0.25">
      <c r="A1940" s="13">
        <v>122900024</v>
      </c>
      <c r="B1940" s="14" t="s">
        <v>579</v>
      </c>
      <c r="C1940" s="15" t="s">
        <v>578</v>
      </c>
      <c r="D1940" s="16" t="s">
        <v>177</v>
      </c>
      <c r="E1940" s="14" t="s">
        <v>23</v>
      </c>
      <c r="F1940" s="17">
        <v>45</v>
      </c>
      <c r="G1940" s="17" t="s">
        <v>278</v>
      </c>
      <c r="H1940" s="18" t="s">
        <v>8</v>
      </c>
      <c r="I1940" s="18" t="s">
        <v>132</v>
      </c>
      <c r="J1940" s="18" t="s">
        <v>328</v>
      </c>
      <c r="K1940" s="14" t="s">
        <v>49</v>
      </c>
      <c r="L1940" s="5">
        <v>45.1114137</v>
      </c>
      <c r="M1940" s="5">
        <v>2.1544249999999998</v>
      </c>
      <c r="N1940" s="11">
        <v>41184.4375</v>
      </c>
      <c r="O1940" s="28" t="s">
        <v>130</v>
      </c>
      <c r="P1940" s="29">
        <v>0.37724422936357921</v>
      </c>
      <c r="Q1940" s="20">
        <v>0.15089769174543119</v>
      </c>
      <c r="R1940" s="14" t="s">
        <v>569</v>
      </c>
      <c r="S1940" s="48" t="s">
        <v>161</v>
      </c>
      <c r="T1940" s="53" t="s">
        <v>161</v>
      </c>
      <c r="W1940" s="12">
        <v>1325.4013211640538</v>
      </c>
      <c r="X1940" s="12">
        <v>281070.18594294525</v>
      </c>
      <c r="AA1940" s="12"/>
      <c r="AD1940" s="12" t="s">
        <v>278</v>
      </c>
      <c r="AE1940" s="12" t="s">
        <v>390</v>
      </c>
      <c r="AF1940" s="12" t="s">
        <v>391</v>
      </c>
      <c r="AG1940" s="12" t="s">
        <v>373</v>
      </c>
      <c r="AH1940" s="12" t="s">
        <v>374</v>
      </c>
      <c r="AI1940" s="12" t="s">
        <v>375</v>
      </c>
      <c r="AJ1940" s="12" t="s">
        <v>376</v>
      </c>
      <c r="AK1940" s="12" t="s">
        <v>368</v>
      </c>
      <c r="AL1940" s="12">
        <v>17</v>
      </c>
      <c r="AM1940" s="12" t="s">
        <v>377</v>
      </c>
      <c r="AN1940" s="12" t="s">
        <v>378</v>
      </c>
    </row>
    <row r="1941" spans="1:40" ht="15" customHeight="1" x14ac:dyDescent="0.25">
      <c r="A1941" s="13">
        <v>123390015</v>
      </c>
      <c r="B1941" s="14" t="s">
        <v>579</v>
      </c>
      <c r="C1941" s="15" t="s">
        <v>604</v>
      </c>
      <c r="D1941" s="16" t="s">
        <v>177</v>
      </c>
      <c r="E1941" s="14" t="s">
        <v>23</v>
      </c>
      <c r="F1941" s="17">
        <v>58</v>
      </c>
      <c r="G1941" s="17" t="s">
        <v>279</v>
      </c>
      <c r="H1941" s="18" t="s">
        <v>8</v>
      </c>
      <c r="I1941" s="18" t="s">
        <v>325</v>
      </c>
      <c r="J1941" s="18" t="s">
        <v>325</v>
      </c>
      <c r="K1941" s="14" t="s">
        <v>36</v>
      </c>
      <c r="L1941" s="14">
        <v>45.136812999999997</v>
      </c>
      <c r="M1941" s="14">
        <v>2.1457989999999998</v>
      </c>
      <c r="N1941" s="11">
        <v>41236</v>
      </c>
      <c r="O1941" s="28" t="s">
        <v>130</v>
      </c>
      <c r="P1941" s="29">
        <v>9.9536735979835991E-2</v>
      </c>
      <c r="Q1941" s="54" t="s">
        <v>161</v>
      </c>
      <c r="R1941" s="14" t="s">
        <v>569</v>
      </c>
      <c r="S1941" s="16" t="s">
        <v>601</v>
      </c>
      <c r="T1941" s="53" t="s">
        <v>161</v>
      </c>
      <c r="W1941" s="12">
        <v>3214.8934446155149</v>
      </c>
      <c r="X1941" s="12">
        <v>2583884.9650579528</v>
      </c>
      <c r="AA1941" s="12"/>
      <c r="AD1941" s="12" t="s">
        <v>279</v>
      </c>
      <c r="AE1941" s="12" t="s">
        <v>409</v>
      </c>
      <c r="AF1941" s="12" t="s">
        <v>410</v>
      </c>
      <c r="AG1941" s="12" t="s">
        <v>373</v>
      </c>
      <c r="AH1941" s="12" t="s">
        <v>374</v>
      </c>
      <c r="AI1941" s="12" t="s">
        <v>375</v>
      </c>
      <c r="AJ1941" s="12" t="s">
        <v>376</v>
      </c>
      <c r="AK1941" s="12" t="s">
        <v>368</v>
      </c>
      <c r="AL1941" s="12">
        <v>17</v>
      </c>
      <c r="AM1941" s="12" t="s">
        <v>377</v>
      </c>
      <c r="AN1941" s="12" t="s">
        <v>378</v>
      </c>
    </row>
    <row r="1942" spans="1:40" ht="15" customHeight="1" x14ac:dyDescent="0.25">
      <c r="A1942" s="22">
        <v>131360001</v>
      </c>
      <c r="B1942" s="14" t="s">
        <v>579</v>
      </c>
      <c r="C1942" s="15" t="s">
        <v>578</v>
      </c>
      <c r="D1942" s="16" t="s">
        <v>177</v>
      </c>
      <c r="E1942" s="22" t="s">
        <v>71</v>
      </c>
      <c r="F1942" s="8">
        <v>55</v>
      </c>
      <c r="G1942" s="17" t="s">
        <v>281</v>
      </c>
      <c r="H1942" s="8" t="s">
        <v>75</v>
      </c>
      <c r="I1942" s="18" t="s">
        <v>132</v>
      </c>
      <c r="J1942" s="18" t="s">
        <v>328</v>
      </c>
      <c r="K1942" s="22" t="s">
        <v>79</v>
      </c>
      <c r="L1942" s="22">
        <v>45.035221800000002</v>
      </c>
      <c r="M1942" s="22">
        <v>-0.1537848</v>
      </c>
      <c r="N1942" s="11">
        <v>41389.75</v>
      </c>
      <c r="O1942" s="28" t="s">
        <v>130</v>
      </c>
      <c r="P1942" s="29">
        <v>0.61314629363579032</v>
      </c>
      <c r="Q1942" s="20">
        <v>0.12262925872715839</v>
      </c>
      <c r="R1942" s="14" t="s">
        <v>569</v>
      </c>
      <c r="S1942" s="48" t="s">
        <v>161</v>
      </c>
      <c r="T1942" s="53" t="s">
        <v>161</v>
      </c>
      <c r="W1942" s="12">
        <v>3261.8642903972145</v>
      </c>
      <c r="X1942" s="12">
        <v>425590.34595874319</v>
      </c>
      <c r="AA1942" s="12"/>
      <c r="AD1942" s="12" t="s">
        <v>281</v>
      </c>
      <c r="AE1942" s="12" t="s">
        <v>358</v>
      </c>
      <c r="AF1942" s="12" t="s">
        <v>359</v>
      </c>
      <c r="AG1942" s="12" t="s">
        <v>360</v>
      </c>
      <c r="AH1942" s="12" t="s">
        <v>352</v>
      </c>
      <c r="AI1942" s="12" t="s">
        <v>361</v>
      </c>
      <c r="AJ1942" s="12" t="s">
        <v>344</v>
      </c>
      <c r="AK1942" s="12" t="s">
        <v>345</v>
      </c>
      <c r="AL1942" s="12" t="s">
        <v>148</v>
      </c>
      <c r="AM1942" s="12" t="s">
        <v>347</v>
      </c>
      <c r="AN1942" s="12" t="s">
        <v>362</v>
      </c>
    </row>
    <row r="1943" spans="1:40" ht="15" customHeight="1" x14ac:dyDescent="0.25">
      <c r="A1943" s="22">
        <v>131360002</v>
      </c>
      <c r="B1943" s="14" t="s">
        <v>579</v>
      </c>
      <c r="C1943" s="15" t="s">
        <v>578</v>
      </c>
      <c r="D1943" s="16" t="s">
        <v>177</v>
      </c>
      <c r="E1943" s="22" t="s">
        <v>71</v>
      </c>
      <c r="F1943" s="8">
        <v>36</v>
      </c>
      <c r="G1943" s="8" t="s">
        <v>573</v>
      </c>
      <c r="H1943" s="8" t="s">
        <v>75</v>
      </c>
      <c r="I1943" s="18" t="s">
        <v>132</v>
      </c>
      <c r="J1943" s="18" t="s">
        <v>245</v>
      </c>
      <c r="K1943" s="22" t="s">
        <v>77</v>
      </c>
      <c r="L1943" s="15">
        <v>44.880529850000002</v>
      </c>
      <c r="M1943" s="4">
        <v>0.86881255999999996</v>
      </c>
      <c r="N1943" s="11">
        <v>41390</v>
      </c>
      <c r="O1943" s="28" t="s">
        <v>130</v>
      </c>
      <c r="P1943" s="29">
        <v>0.17120318588531838</v>
      </c>
      <c r="Q1943" s="20">
        <v>0.11984223011972239</v>
      </c>
      <c r="R1943" s="14" t="s">
        <v>569</v>
      </c>
      <c r="S1943" s="48" t="s">
        <v>161</v>
      </c>
      <c r="T1943" s="53" t="s">
        <v>161</v>
      </c>
      <c r="W1943" s="12">
        <v>953.63474270750226</v>
      </c>
      <c r="X1943" s="12">
        <v>445615.41902441037</v>
      </c>
      <c r="AA1943" s="12"/>
      <c r="AD1943" s="12" t="s">
        <v>211</v>
      </c>
      <c r="AE1943" s="12" t="s">
        <v>339</v>
      </c>
      <c r="AF1943" s="12" t="s">
        <v>340</v>
      </c>
      <c r="AG1943" s="12" t="s">
        <v>341</v>
      </c>
      <c r="AH1943" s="12" t="s">
        <v>342</v>
      </c>
      <c r="AI1943" s="12" t="s">
        <v>343</v>
      </c>
      <c r="AJ1943" s="12" t="s">
        <v>344</v>
      </c>
      <c r="AK1943" s="12" t="s">
        <v>345</v>
      </c>
      <c r="AL1943" s="12" t="s">
        <v>346</v>
      </c>
      <c r="AM1943" s="12" t="s">
        <v>347</v>
      </c>
      <c r="AN1943" s="12" t="s">
        <v>348</v>
      </c>
    </row>
    <row r="1944" spans="1:40" ht="15" customHeight="1" x14ac:dyDescent="0.25">
      <c r="A1944" s="22">
        <v>131360003</v>
      </c>
      <c r="B1944" s="14" t="s">
        <v>579</v>
      </c>
      <c r="C1944" s="15" t="s">
        <v>578</v>
      </c>
      <c r="D1944" s="16" t="s">
        <v>177</v>
      </c>
      <c r="E1944" s="22" t="s">
        <v>71</v>
      </c>
      <c r="F1944" s="8">
        <v>54</v>
      </c>
      <c r="G1944" s="17" t="s">
        <v>282</v>
      </c>
      <c r="H1944" s="8" t="s">
        <v>72</v>
      </c>
      <c r="I1944" s="18" t="s">
        <v>133</v>
      </c>
      <c r="J1944" s="18" t="s">
        <v>328</v>
      </c>
      <c r="K1944" s="22" t="s">
        <v>73</v>
      </c>
      <c r="L1944" s="15">
        <v>45.037094500000002</v>
      </c>
      <c r="M1944" s="15">
        <v>-0.1471546</v>
      </c>
      <c r="N1944" s="11">
        <v>41389.631944444402</v>
      </c>
      <c r="O1944" s="28" t="s">
        <v>130</v>
      </c>
      <c r="P1944" s="29">
        <v>0.47379486326401998</v>
      </c>
      <c r="Q1944" s="20">
        <v>0.189517945305608</v>
      </c>
      <c r="R1944" s="14" t="s">
        <v>569</v>
      </c>
      <c r="S1944" s="48" t="s">
        <v>161</v>
      </c>
      <c r="T1944" s="53" t="s">
        <v>161</v>
      </c>
      <c r="W1944" s="12">
        <v>1055.3090351285157</v>
      </c>
      <c r="X1944" s="12">
        <v>178188.34553982061</v>
      </c>
      <c r="AA1944" s="12"/>
      <c r="AD1944" s="12" t="s">
        <v>282</v>
      </c>
      <c r="AE1944" s="12" t="s">
        <v>381</v>
      </c>
      <c r="AF1944" s="12" t="s">
        <v>382</v>
      </c>
      <c r="AG1944" s="12" t="s">
        <v>351</v>
      </c>
      <c r="AH1944" s="12" t="s">
        <v>352</v>
      </c>
      <c r="AI1944" s="12" t="s">
        <v>353</v>
      </c>
      <c r="AJ1944" s="12" t="s">
        <v>354</v>
      </c>
      <c r="AK1944" s="12" t="s">
        <v>355</v>
      </c>
      <c r="AL1944" s="12" t="s">
        <v>356</v>
      </c>
      <c r="AM1944" s="12" t="s">
        <v>347</v>
      </c>
      <c r="AN1944" s="12" t="s">
        <v>383</v>
      </c>
    </row>
    <row r="1945" spans="1:40" ht="15" customHeight="1" x14ac:dyDescent="0.25">
      <c r="A1945" s="22">
        <v>131360004</v>
      </c>
      <c r="B1945" s="14" t="s">
        <v>579</v>
      </c>
      <c r="C1945" s="15" t="s">
        <v>578</v>
      </c>
      <c r="D1945" s="16" t="s">
        <v>177</v>
      </c>
      <c r="E1945" s="22" t="s">
        <v>71</v>
      </c>
      <c r="F1945" s="8">
        <v>57</v>
      </c>
      <c r="G1945" s="17" t="s">
        <v>283</v>
      </c>
      <c r="H1945" s="8" t="s">
        <v>72</v>
      </c>
      <c r="I1945" s="18" t="s">
        <v>325</v>
      </c>
      <c r="J1945" s="18" t="s">
        <v>325</v>
      </c>
      <c r="K1945" s="22" t="s">
        <v>78</v>
      </c>
      <c r="L1945" s="15">
        <v>45.097175100000001</v>
      </c>
      <c r="M1945" s="12">
        <v>-5.63793E-2</v>
      </c>
      <c r="N1945" s="11">
        <v>41389.673611111102</v>
      </c>
      <c r="O1945" s="28" t="s">
        <v>130</v>
      </c>
      <c r="P1945" s="29">
        <v>0.72661817265280393</v>
      </c>
      <c r="Q1945" s="20">
        <v>0.1453236345305608</v>
      </c>
      <c r="R1945" s="14" t="s">
        <v>569</v>
      </c>
      <c r="S1945" s="48" t="s">
        <v>161</v>
      </c>
      <c r="T1945" s="53" t="s">
        <v>161</v>
      </c>
      <c r="W1945" s="12">
        <v>2752.4772642256075</v>
      </c>
      <c r="X1945" s="12">
        <v>303045.24360315537</v>
      </c>
      <c r="AA1945" s="12"/>
      <c r="AD1945" s="12" t="s">
        <v>283</v>
      </c>
      <c r="AE1945" s="12" t="s">
        <v>381</v>
      </c>
      <c r="AF1945" s="12" t="s">
        <v>382</v>
      </c>
      <c r="AG1945" s="12" t="s">
        <v>351</v>
      </c>
      <c r="AH1945" s="12" t="s">
        <v>352</v>
      </c>
      <c r="AI1945" s="12" t="s">
        <v>353</v>
      </c>
      <c r="AJ1945" s="12" t="s">
        <v>354</v>
      </c>
      <c r="AK1945" s="12" t="s">
        <v>355</v>
      </c>
      <c r="AL1945" s="12" t="s">
        <v>356</v>
      </c>
      <c r="AM1945" s="12" t="s">
        <v>347</v>
      </c>
      <c r="AN1945" s="12" t="s">
        <v>383</v>
      </c>
    </row>
    <row r="1946" spans="1:40" ht="15" customHeight="1" x14ac:dyDescent="0.25">
      <c r="A1946" s="22">
        <v>131360005</v>
      </c>
      <c r="B1946" s="14" t="s">
        <v>579</v>
      </c>
      <c r="C1946" s="15" t="s">
        <v>578</v>
      </c>
      <c r="D1946" s="12" t="s">
        <v>177</v>
      </c>
      <c r="E1946" s="22" t="s">
        <v>23</v>
      </c>
      <c r="F1946" s="8">
        <v>56</v>
      </c>
      <c r="G1946" s="22" t="s">
        <v>568</v>
      </c>
      <c r="H1946" s="8" t="s">
        <v>245</v>
      </c>
      <c r="I1946" s="18" t="s">
        <v>132</v>
      </c>
      <c r="J1946" s="18" t="s">
        <v>328</v>
      </c>
      <c r="K1946" s="8" t="s">
        <v>567</v>
      </c>
      <c r="L1946" s="12">
        <v>44.920450000000002</v>
      </c>
      <c r="M1946" s="35">
        <v>-0.27615020000000001</v>
      </c>
      <c r="N1946" s="11">
        <v>41317</v>
      </c>
      <c r="O1946" s="28" t="s">
        <v>130</v>
      </c>
      <c r="P1946" s="29">
        <v>0.88488159999999993</v>
      </c>
      <c r="Q1946" s="20">
        <v>0.17697631999999999</v>
      </c>
      <c r="R1946" s="14" t="s">
        <v>569</v>
      </c>
      <c r="S1946" s="48" t="s">
        <v>161</v>
      </c>
      <c r="T1946" s="53" t="s">
        <v>161</v>
      </c>
      <c r="W1946" s="12">
        <v>2260.1893857890136</v>
      </c>
      <c r="X1946" s="12">
        <v>204338.24238533279</v>
      </c>
      <c r="AA1946" s="12"/>
    </row>
    <row r="1947" spans="1:40" ht="15" customHeight="1" x14ac:dyDescent="0.25">
      <c r="A1947" s="22">
        <v>131720029</v>
      </c>
      <c r="B1947" s="14" t="s">
        <v>579</v>
      </c>
      <c r="C1947" s="15" t="s">
        <v>578</v>
      </c>
      <c r="D1947" s="16" t="s">
        <v>177</v>
      </c>
      <c r="E1947" s="22" t="s">
        <v>23</v>
      </c>
      <c r="F1947" s="8" t="s">
        <v>219</v>
      </c>
      <c r="G1947" s="8" t="s">
        <v>219</v>
      </c>
      <c r="H1947" s="8" t="s">
        <v>75</v>
      </c>
      <c r="I1947" s="18" t="s">
        <v>133</v>
      </c>
      <c r="J1947" s="18" t="s">
        <v>245</v>
      </c>
      <c r="K1947" s="22" t="s">
        <v>86</v>
      </c>
      <c r="L1947" s="22">
        <v>45.385823000000002</v>
      </c>
      <c r="M1947" s="22">
        <v>2.4588760000000001</v>
      </c>
      <c r="N1947" s="11">
        <v>41429.638888888898</v>
      </c>
      <c r="O1947" s="28" t="s">
        <v>130</v>
      </c>
      <c r="P1947" s="29">
        <v>9.9536735979835991E-2</v>
      </c>
      <c r="Q1947" s="54" t="s">
        <v>161</v>
      </c>
      <c r="R1947" s="14" t="s">
        <v>569</v>
      </c>
      <c r="S1947" s="16" t="s">
        <v>601</v>
      </c>
      <c r="T1947" s="53" t="s">
        <v>161</v>
      </c>
      <c r="W1947" s="12">
        <v>3214.8934446155149</v>
      </c>
      <c r="X1947" s="12">
        <v>2583884.9650579528</v>
      </c>
      <c r="AA1947" s="12"/>
      <c r="AD1947" s="12" t="s">
        <v>219</v>
      </c>
      <c r="AE1947" s="12" t="s">
        <v>487</v>
      </c>
      <c r="AF1947" s="12" t="s">
        <v>488</v>
      </c>
      <c r="AG1947" s="12" t="s">
        <v>402</v>
      </c>
      <c r="AH1947" s="12" t="s">
        <v>374</v>
      </c>
      <c r="AI1947" s="12" t="s">
        <v>403</v>
      </c>
      <c r="AJ1947" s="12" t="s">
        <v>376</v>
      </c>
      <c r="AK1947" s="12" t="s">
        <v>368</v>
      </c>
      <c r="AL1947" s="12">
        <v>14</v>
      </c>
      <c r="AM1947" s="12" t="s">
        <v>404</v>
      </c>
      <c r="AN1947" s="12" t="s">
        <v>405</v>
      </c>
    </row>
    <row r="1948" spans="1:40" ht="15" customHeight="1" x14ac:dyDescent="0.25">
      <c r="A1948" s="22">
        <v>131720030</v>
      </c>
      <c r="B1948" s="14" t="s">
        <v>579</v>
      </c>
      <c r="C1948" s="15" t="s">
        <v>578</v>
      </c>
      <c r="D1948" s="16" t="s">
        <v>177</v>
      </c>
      <c r="E1948" s="22" t="s">
        <v>23</v>
      </c>
      <c r="F1948" s="8" t="s">
        <v>220</v>
      </c>
      <c r="G1948" s="8" t="s">
        <v>220</v>
      </c>
      <c r="H1948" s="8" t="s">
        <v>75</v>
      </c>
      <c r="I1948" s="18" t="s">
        <v>132</v>
      </c>
      <c r="J1948" s="18" t="s">
        <v>245</v>
      </c>
      <c r="K1948" s="22" t="s">
        <v>89</v>
      </c>
      <c r="L1948" s="22">
        <v>45.401052</v>
      </c>
      <c r="M1948" s="22">
        <v>2.3971309999999999</v>
      </c>
      <c r="N1948" s="11">
        <v>41430.572916666701</v>
      </c>
      <c r="O1948" s="28" t="s">
        <v>130</v>
      </c>
      <c r="P1948" s="29">
        <v>9.9536735979835991E-2</v>
      </c>
      <c r="Q1948" s="54" t="s">
        <v>161</v>
      </c>
      <c r="R1948" s="14" t="s">
        <v>569</v>
      </c>
      <c r="S1948" s="16" t="s">
        <v>601</v>
      </c>
      <c r="T1948" s="53" t="s">
        <v>161</v>
      </c>
      <c r="W1948" s="12">
        <v>3214.8934446155149</v>
      </c>
      <c r="X1948" s="12">
        <v>2583884.9650579528</v>
      </c>
      <c r="AA1948" s="12"/>
      <c r="AD1948" s="12" t="s">
        <v>220</v>
      </c>
      <c r="AE1948" s="12" t="s">
        <v>507</v>
      </c>
      <c r="AF1948" s="12" t="s">
        <v>508</v>
      </c>
      <c r="AG1948" s="12" t="s">
        <v>509</v>
      </c>
      <c r="AH1948" s="12" t="s">
        <v>352</v>
      </c>
      <c r="AI1948" s="12" t="s">
        <v>361</v>
      </c>
      <c r="AJ1948" s="12" t="s">
        <v>344</v>
      </c>
      <c r="AK1948" s="12" t="s">
        <v>368</v>
      </c>
      <c r="AL1948" s="12" t="s">
        <v>148</v>
      </c>
      <c r="AM1948" s="12" t="s">
        <v>347</v>
      </c>
      <c r="AN1948" s="12" t="s">
        <v>510</v>
      </c>
    </row>
    <row r="1949" spans="1:40" ht="15" customHeight="1" x14ac:dyDescent="0.25">
      <c r="A1949" s="22">
        <v>131720031</v>
      </c>
      <c r="B1949" s="14" t="s">
        <v>579</v>
      </c>
      <c r="C1949" s="15" t="s">
        <v>578</v>
      </c>
      <c r="D1949" s="16" t="s">
        <v>177</v>
      </c>
      <c r="E1949" s="22" t="s">
        <v>23</v>
      </c>
      <c r="F1949" s="8" t="s">
        <v>221</v>
      </c>
      <c r="G1949" s="8" t="s">
        <v>221</v>
      </c>
      <c r="H1949" s="8" t="s">
        <v>75</v>
      </c>
      <c r="I1949" s="18" t="s">
        <v>132</v>
      </c>
      <c r="J1949" s="18" t="s">
        <v>245</v>
      </c>
      <c r="K1949" s="22" t="s">
        <v>90</v>
      </c>
      <c r="L1949" s="22">
        <v>45.416558000000002</v>
      </c>
      <c r="M1949" s="12">
        <v>2.3694739999999999</v>
      </c>
      <c r="N1949" s="11">
        <v>41430.503472222197</v>
      </c>
      <c r="O1949" s="28" t="s">
        <v>130</v>
      </c>
      <c r="P1949" s="29">
        <v>9.9536735979835991E-2</v>
      </c>
      <c r="Q1949" s="54" t="s">
        <v>161</v>
      </c>
      <c r="R1949" s="14" t="s">
        <v>569</v>
      </c>
      <c r="S1949" s="16" t="s">
        <v>601</v>
      </c>
      <c r="T1949" s="53" t="s">
        <v>161</v>
      </c>
      <c r="W1949" s="12">
        <v>3214.8934446155149</v>
      </c>
      <c r="X1949" s="12">
        <v>2583884.9650579528</v>
      </c>
      <c r="AA1949" s="12"/>
      <c r="AD1949" s="12" t="s">
        <v>221</v>
      </c>
      <c r="AE1949" s="12" t="s">
        <v>400</v>
      </c>
      <c r="AF1949" s="12" t="s">
        <v>401</v>
      </c>
      <c r="AG1949" s="12" t="s">
        <v>402</v>
      </c>
      <c r="AH1949" s="12" t="s">
        <v>374</v>
      </c>
      <c r="AI1949" s="12" t="s">
        <v>403</v>
      </c>
      <c r="AJ1949" s="12" t="s">
        <v>376</v>
      </c>
      <c r="AK1949" s="12" t="s">
        <v>368</v>
      </c>
      <c r="AL1949" s="12">
        <v>14</v>
      </c>
      <c r="AM1949" s="12" t="s">
        <v>404</v>
      </c>
      <c r="AN1949" s="12" t="s">
        <v>405</v>
      </c>
    </row>
    <row r="1950" spans="1:40" ht="15" customHeight="1" x14ac:dyDescent="0.25">
      <c r="A1950" s="22">
        <v>131720032</v>
      </c>
      <c r="B1950" s="14" t="s">
        <v>579</v>
      </c>
      <c r="C1950" s="15" t="s">
        <v>603</v>
      </c>
      <c r="D1950" s="16" t="s">
        <v>177</v>
      </c>
      <c r="E1950" s="22" t="s">
        <v>23</v>
      </c>
      <c r="F1950" s="8" t="s">
        <v>87</v>
      </c>
      <c r="G1950" s="17" t="s">
        <v>285</v>
      </c>
      <c r="H1950" s="8" t="s">
        <v>75</v>
      </c>
      <c r="I1950" s="22"/>
      <c r="J1950" s="18" t="s">
        <v>245</v>
      </c>
      <c r="K1950" s="22" t="s">
        <v>88</v>
      </c>
      <c r="L1950" s="22">
        <v>45.392487000000003</v>
      </c>
      <c r="M1950" s="12">
        <v>2.3641130000000001</v>
      </c>
      <c r="N1950" s="11">
        <v>41430.416666666701</v>
      </c>
      <c r="O1950" s="28" t="s">
        <v>130</v>
      </c>
      <c r="P1950" s="29">
        <v>9.9536735979835991E-2</v>
      </c>
      <c r="Q1950" s="54" t="s">
        <v>161</v>
      </c>
      <c r="R1950" s="14" t="s">
        <v>569</v>
      </c>
      <c r="S1950" s="16" t="s">
        <v>601</v>
      </c>
      <c r="T1950" s="53" t="s">
        <v>161</v>
      </c>
      <c r="W1950" s="12">
        <v>3214.8934446155149</v>
      </c>
      <c r="X1950" s="12">
        <v>2583884.9650579528</v>
      </c>
      <c r="AA1950" s="12"/>
      <c r="AD1950" s="12" t="s">
        <v>285</v>
      </c>
      <c r="AE1950" s="12" t="s">
        <v>413</v>
      </c>
      <c r="AF1950" s="12" t="s">
        <v>414</v>
      </c>
      <c r="AG1950" s="12" t="s">
        <v>402</v>
      </c>
      <c r="AH1950" s="12" t="s">
        <v>374</v>
      </c>
      <c r="AI1950" s="12" t="s">
        <v>403</v>
      </c>
      <c r="AJ1950" s="12" t="s">
        <v>376</v>
      </c>
      <c r="AK1950" s="12" t="s">
        <v>368</v>
      </c>
      <c r="AL1950" s="12">
        <v>14</v>
      </c>
      <c r="AM1950" s="12" t="s">
        <v>404</v>
      </c>
      <c r="AN1950" s="12" t="s">
        <v>405</v>
      </c>
    </row>
    <row r="1951" spans="1:40" ht="15" customHeight="1" x14ac:dyDescent="0.25">
      <c r="A1951" s="22">
        <v>131720033</v>
      </c>
      <c r="B1951" s="14" t="s">
        <v>579</v>
      </c>
      <c r="C1951" s="15" t="s">
        <v>578</v>
      </c>
      <c r="D1951" s="16" t="s">
        <v>177</v>
      </c>
      <c r="E1951" s="22" t="s">
        <v>23</v>
      </c>
      <c r="F1951" s="8" t="s">
        <v>74</v>
      </c>
      <c r="G1951" s="17" t="s">
        <v>286</v>
      </c>
      <c r="H1951" s="8" t="s">
        <v>75</v>
      </c>
      <c r="I1951" s="22"/>
      <c r="J1951" s="18" t="s">
        <v>245</v>
      </c>
      <c r="K1951" s="22" t="s">
        <v>76</v>
      </c>
      <c r="L1951" s="22">
        <v>45.364649999999997</v>
      </c>
      <c r="M1951" s="12">
        <v>2.3679941000000002</v>
      </c>
      <c r="N1951" s="11">
        <v>41430.645833333299</v>
      </c>
      <c r="O1951" s="28" t="s">
        <v>130</v>
      </c>
      <c r="P1951" s="29">
        <v>9.9536735979835991E-2</v>
      </c>
      <c r="Q1951" s="54" t="s">
        <v>161</v>
      </c>
      <c r="R1951" s="14" t="s">
        <v>569</v>
      </c>
      <c r="S1951" s="16" t="s">
        <v>601</v>
      </c>
      <c r="T1951" s="53" t="s">
        <v>161</v>
      </c>
      <c r="W1951" s="12">
        <v>3214.8934446155149</v>
      </c>
      <c r="X1951" s="12">
        <v>2583884.9650579528</v>
      </c>
      <c r="AA1951" s="12"/>
      <c r="AD1951" s="12" t="s">
        <v>286</v>
      </c>
      <c r="AE1951" s="12" t="s">
        <v>478</v>
      </c>
      <c r="AF1951" s="12" t="s">
        <v>479</v>
      </c>
      <c r="AG1951" s="12" t="s">
        <v>402</v>
      </c>
      <c r="AH1951" s="12" t="s">
        <v>374</v>
      </c>
      <c r="AI1951" s="12" t="s">
        <v>403</v>
      </c>
      <c r="AJ1951" s="12" t="s">
        <v>376</v>
      </c>
      <c r="AK1951" s="12" t="s">
        <v>368</v>
      </c>
      <c r="AL1951" s="12">
        <v>14</v>
      </c>
      <c r="AM1951" s="12" t="s">
        <v>404</v>
      </c>
      <c r="AN1951" s="12" t="s">
        <v>405</v>
      </c>
    </row>
    <row r="1952" spans="1:40" ht="15" customHeight="1" x14ac:dyDescent="0.25">
      <c r="A1952" s="22">
        <v>131720034</v>
      </c>
      <c r="B1952" s="14" t="s">
        <v>579</v>
      </c>
      <c r="C1952" s="15" t="s">
        <v>578</v>
      </c>
      <c r="D1952" s="16" t="s">
        <v>177</v>
      </c>
      <c r="E1952" s="22" t="s">
        <v>23</v>
      </c>
      <c r="F1952" s="8">
        <v>13</v>
      </c>
      <c r="G1952" s="17" t="s">
        <v>287</v>
      </c>
      <c r="H1952" s="8" t="s">
        <v>75</v>
      </c>
      <c r="I1952" s="18" t="s">
        <v>132</v>
      </c>
      <c r="J1952" s="18" t="s">
        <v>245</v>
      </c>
      <c r="K1952" s="22" t="s">
        <v>91</v>
      </c>
      <c r="L1952" s="12">
        <v>45.220115</v>
      </c>
      <c r="M1952" s="12">
        <v>2.112536</v>
      </c>
      <c r="N1952" s="11">
        <v>41430.802083333299</v>
      </c>
      <c r="O1952" s="28" t="s">
        <v>130</v>
      </c>
      <c r="P1952" s="29">
        <v>0.12342555261499678</v>
      </c>
      <c r="Q1952" s="20">
        <v>8.6397886830497594E-2</v>
      </c>
      <c r="R1952" s="14" t="s">
        <v>569</v>
      </c>
      <c r="S1952" s="48" t="s">
        <v>161</v>
      </c>
      <c r="T1952" s="53" t="s">
        <v>161</v>
      </c>
      <c r="W1952" s="12">
        <v>1322.7836753684671</v>
      </c>
      <c r="X1952" s="12">
        <v>857380.75939243892</v>
      </c>
      <c r="AA1952" s="12"/>
      <c r="AD1952" s="12" t="s">
        <v>287</v>
      </c>
      <c r="AE1952" s="12" t="s">
        <v>453</v>
      </c>
      <c r="AF1952" s="12" t="s">
        <v>454</v>
      </c>
      <c r="AG1952" s="12" t="s">
        <v>365</v>
      </c>
      <c r="AH1952" s="12" t="s">
        <v>366</v>
      </c>
      <c r="AI1952" s="12" t="s">
        <v>367</v>
      </c>
      <c r="AJ1952" s="12" t="s">
        <v>354</v>
      </c>
      <c r="AK1952" s="12" t="s">
        <v>368</v>
      </c>
      <c r="AL1952" s="12" t="s">
        <v>369</v>
      </c>
      <c r="AM1952" s="12" t="s">
        <v>347</v>
      </c>
      <c r="AN1952" s="12" t="s">
        <v>455</v>
      </c>
    </row>
    <row r="1953" spans="1:40" ht="15" customHeight="1" x14ac:dyDescent="0.25">
      <c r="A1953" s="22">
        <v>131720035</v>
      </c>
      <c r="B1953" s="14" t="s">
        <v>579</v>
      </c>
      <c r="C1953" s="15" t="s">
        <v>603</v>
      </c>
      <c r="D1953" s="16" t="s">
        <v>177</v>
      </c>
      <c r="E1953" s="22" t="s">
        <v>23</v>
      </c>
      <c r="F1953" s="8" t="s">
        <v>80</v>
      </c>
      <c r="G1953" s="17" t="s">
        <v>288</v>
      </c>
      <c r="H1953" s="8" t="s">
        <v>75</v>
      </c>
      <c r="I1953" s="22"/>
      <c r="J1953" s="18" t="s">
        <v>245</v>
      </c>
      <c r="K1953" s="22" t="s">
        <v>81</v>
      </c>
      <c r="L1953" s="12">
        <v>45.103873700000001</v>
      </c>
      <c r="M1953" s="12">
        <v>1.9544313</v>
      </c>
      <c r="N1953" s="11">
        <v>41431.506944444402</v>
      </c>
      <c r="O1953" s="28" t="s">
        <v>130</v>
      </c>
      <c r="P1953" s="29">
        <v>9.9536735979835991E-2</v>
      </c>
      <c r="Q1953" s="54" t="s">
        <v>161</v>
      </c>
      <c r="R1953" s="14" t="s">
        <v>569</v>
      </c>
      <c r="S1953" s="16" t="s">
        <v>601</v>
      </c>
      <c r="T1953" s="53" t="s">
        <v>161</v>
      </c>
      <c r="W1953" s="12">
        <v>3214.8934446155149</v>
      </c>
      <c r="X1953" s="12">
        <v>2583884.9650579528</v>
      </c>
      <c r="AA1953" s="12"/>
      <c r="AD1953" s="12" t="s">
        <v>288</v>
      </c>
      <c r="AE1953" s="12" t="s">
        <v>386</v>
      </c>
      <c r="AF1953" s="12" t="s">
        <v>387</v>
      </c>
      <c r="AG1953" s="12" t="s">
        <v>365</v>
      </c>
      <c r="AH1953" s="12" t="s">
        <v>366</v>
      </c>
      <c r="AI1953" s="12" t="s">
        <v>367</v>
      </c>
      <c r="AJ1953" s="12" t="s">
        <v>354</v>
      </c>
      <c r="AK1953" s="12" t="s">
        <v>368</v>
      </c>
      <c r="AL1953" s="12" t="s">
        <v>369</v>
      </c>
      <c r="AM1953" s="12" t="s">
        <v>347</v>
      </c>
      <c r="AN1953" s="12" t="s">
        <v>370</v>
      </c>
    </row>
    <row r="1954" spans="1:40" ht="15" customHeight="1" x14ac:dyDescent="0.25">
      <c r="A1954" s="22">
        <v>131720036</v>
      </c>
      <c r="B1954" s="14" t="s">
        <v>579</v>
      </c>
      <c r="C1954" s="15" t="s">
        <v>578</v>
      </c>
      <c r="D1954" s="16" t="s">
        <v>177</v>
      </c>
      <c r="E1954" s="22" t="s">
        <v>23</v>
      </c>
      <c r="F1954" s="8">
        <v>50</v>
      </c>
      <c r="G1954" s="17" t="s">
        <v>289</v>
      </c>
      <c r="H1954" s="8" t="s">
        <v>75</v>
      </c>
      <c r="I1954" s="22"/>
      <c r="J1954" s="18" t="s">
        <v>245</v>
      </c>
      <c r="K1954" s="22" t="s">
        <v>85</v>
      </c>
      <c r="L1954" s="12">
        <v>45.131183800000002</v>
      </c>
      <c r="M1954" s="12">
        <v>2.0024521000000002</v>
      </c>
      <c r="N1954" s="11">
        <v>41431.46875</v>
      </c>
      <c r="O1954" s="28" t="s">
        <v>130</v>
      </c>
      <c r="P1954" s="29">
        <v>9.7546001260239185E-2</v>
      </c>
      <c r="Q1954" s="54" t="s">
        <v>161</v>
      </c>
      <c r="R1954" s="14" t="s">
        <v>569</v>
      </c>
      <c r="S1954" s="16" t="s">
        <v>601</v>
      </c>
      <c r="T1954" s="53" t="s">
        <v>161</v>
      </c>
      <c r="W1954" s="12">
        <v>3280.5035149137939</v>
      </c>
      <c r="X1954" s="12">
        <v>2690425.8278404386</v>
      </c>
      <c r="AA1954" s="12"/>
      <c r="AD1954" s="12" t="s">
        <v>289</v>
      </c>
      <c r="AE1954" s="12" t="s">
        <v>411</v>
      </c>
      <c r="AF1954" s="12" t="s">
        <v>412</v>
      </c>
      <c r="AG1954" s="12" t="s">
        <v>373</v>
      </c>
      <c r="AH1954" s="12" t="s">
        <v>374</v>
      </c>
      <c r="AI1954" s="12" t="s">
        <v>375</v>
      </c>
      <c r="AJ1954" s="12" t="s">
        <v>376</v>
      </c>
      <c r="AK1954" s="12" t="s">
        <v>368</v>
      </c>
      <c r="AL1954" s="12">
        <v>17</v>
      </c>
      <c r="AM1954" s="12" t="s">
        <v>377</v>
      </c>
      <c r="AN1954" s="12" t="s">
        <v>378</v>
      </c>
    </row>
    <row r="1955" spans="1:40" ht="15" customHeight="1" x14ac:dyDescent="0.25">
      <c r="A1955" s="22">
        <v>131720037</v>
      </c>
      <c r="B1955" s="14" t="s">
        <v>579</v>
      </c>
      <c r="C1955" s="15" t="s">
        <v>578</v>
      </c>
      <c r="D1955" s="16" t="s">
        <v>177</v>
      </c>
      <c r="E1955" s="22" t="s">
        <v>23</v>
      </c>
      <c r="F1955" s="8">
        <v>49</v>
      </c>
      <c r="G1955" s="17" t="s">
        <v>290</v>
      </c>
      <c r="H1955" s="8" t="s">
        <v>75</v>
      </c>
      <c r="I1955" s="22"/>
      <c r="J1955" s="18" t="s">
        <v>245</v>
      </c>
      <c r="K1955" s="22" t="s">
        <v>102</v>
      </c>
      <c r="L1955" s="15">
        <v>45.074878300000002</v>
      </c>
      <c r="M1955" s="15">
        <v>1.9232144</v>
      </c>
      <c r="N1955" s="11">
        <v>41431.611111111102</v>
      </c>
      <c r="O1955" s="28" t="s">
        <v>130</v>
      </c>
      <c r="P1955" s="29">
        <v>0.1154626137366096</v>
      </c>
      <c r="Q1955" s="20">
        <v>8.0823829615627188E-2</v>
      </c>
      <c r="R1955" s="14" t="s">
        <v>569</v>
      </c>
      <c r="S1955" s="48" t="s">
        <v>161</v>
      </c>
      <c r="T1955" s="53" t="s">
        <v>161</v>
      </c>
      <c r="W1955" s="12">
        <v>1414.0101357386882</v>
      </c>
      <c r="X1955" s="12">
        <v>979718.08534616581</v>
      </c>
      <c r="AA1955" s="12"/>
      <c r="AD1955" s="12" t="s">
        <v>290</v>
      </c>
      <c r="AE1955" s="12" t="s">
        <v>363</v>
      </c>
      <c r="AF1955" s="12" t="s">
        <v>364</v>
      </c>
      <c r="AG1955" s="12" t="s">
        <v>365</v>
      </c>
      <c r="AH1955" s="12" t="s">
        <v>366</v>
      </c>
      <c r="AI1955" s="12" t="s">
        <v>367</v>
      </c>
      <c r="AJ1955" s="12" t="s">
        <v>354</v>
      </c>
      <c r="AK1955" s="12" t="s">
        <v>368</v>
      </c>
      <c r="AL1955" s="12" t="s">
        <v>369</v>
      </c>
      <c r="AM1955" s="12" t="s">
        <v>347</v>
      </c>
      <c r="AN1955" s="12" t="s">
        <v>370</v>
      </c>
    </row>
    <row r="1956" spans="1:40" ht="15" customHeight="1" x14ac:dyDescent="0.25">
      <c r="A1956" s="22">
        <v>131720038</v>
      </c>
      <c r="B1956" s="14" t="s">
        <v>579</v>
      </c>
      <c r="C1956" s="15" t="s">
        <v>603</v>
      </c>
      <c r="D1956" s="16" t="s">
        <v>177</v>
      </c>
      <c r="E1956" s="22" t="s">
        <v>23</v>
      </c>
      <c r="F1956" s="9">
        <v>48</v>
      </c>
      <c r="G1956" s="17" t="s">
        <v>291</v>
      </c>
      <c r="H1956" s="8" t="s">
        <v>8</v>
      </c>
      <c r="I1956" s="15"/>
      <c r="J1956" s="22"/>
      <c r="K1956" s="15" t="s">
        <v>82</v>
      </c>
      <c r="L1956" s="42">
        <v>45.083093900000001</v>
      </c>
      <c r="M1956" s="42">
        <v>2.13853443</v>
      </c>
      <c r="N1956" s="11">
        <v>41432.444444444402</v>
      </c>
      <c r="O1956" s="28" t="s">
        <v>130</v>
      </c>
      <c r="P1956" s="29">
        <v>0.2030549413988656</v>
      </c>
      <c r="Q1956" s="20">
        <v>8.1221976559546397E-2</v>
      </c>
      <c r="R1956" s="14" t="s">
        <v>569</v>
      </c>
      <c r="S1956" s="48" t="s">
        <v>161</v>
      </c>
      <c r="T1956" s="53" t="s">
        <v>161</v>
      </c>
      <c r="W1956" s="12">
        <v>2462.3877486331949</v>
      </c>
      <c r="X1956" s="12">
        <v>970136.54793902056</v>
      </c>
      <c r="AA1956" s="12"/>
      <c r="AD1956" s="12" t="s">
        <v>291</v>
      </c>
      <c r="AE1956" s="12" t="s">
        <v>371</v>
      </c>
      <c r="AF1956" s="12" t="s">
        <v>372</v>
      </c>
      <c r="AG1956" s="12" t="s">
        <v>373</v>
      </c>
      <c r="AH1956" s="12" t="s">
        <v>374</v>
      </c>
      <c r="AI1956" s="12" t="s">
        <v>375</v>
      </c>
      <c r="AJ1956" s="12" t="s">
        <v>376</v>
      </c>
      <c r="AK1956" s="12" t="s">
        <v>368</v>
      </c>
      <c r="AL1956" s="12">
        <v>17</v>
      </c>
      <c r="AM1956" s="12" t="s">
        <v>377</v>
      </c>
      <c r="AN1956" s="12" t="s">
        <v>378</v>
      </c>
    </row>
    <row r="1957" spans="1:40" ht="15" customHeight="1" x14ac:dyDescent="0.25">
      <c r="A1957" s="22">
        <v>131720039</v>
      </c>
      <c r="B1957" s="14" t="s">
        <v>579</v>
      </c>
      <c r="C1957" s="15" t="s">
        <v>578</v>
      </c>
      <c r="D1957" s="16" t="s">
        <v>177</v>
      </c>
      <c r="E1957" s="22" t="s">
        <v>23</v>
      </c>
      <c r="F1957" s="9">
        <v>53</v>
      </c>
      <c r="G1957" s="17" t="s">
        <v>292</v>
      </c>
      <c r="H1957" s="8" t="s">
        <v>75</v>
      </c>
      <c r="I1957" s="15"/>
      <c r="J1957" s="18" t="s">
        <v>245</v>
      </c>
      <c r="K1957" s="15" t="s">
        <v>100</v>
      </c>
      <c r="L1957" s="42">
        <v>44.908357799999997</v>
      </c>
      <c r="M1957" s="42">
        <v>1.8102925999999999</v>
      </c>
      <c r="N1957" s="11">
        <v>41431.701388888898</v>
      </c>
      <c r="O1957" s="28" t="s">
        <v>130</v>
      </c>
      <c r="P1957" s="29">
        <v>0.1114811442974168</v>
      </c>
      <c r="Q1957" s="20">
        <v>7.803680100819152E-2</v>
      </c>
      <c r="R1957" s="14" t="s">
        <v>569</v>
      </c>
      <c r="S1957" s="48" t="s">
        <v>161</v>
      </c>
      <c r="T1957" s="53" t="s">
        <v>161</v>
      </c>
      <c r="W1957" s="12">
        <v>1464.5104977293736</v>
      </c>
      <c r="X1957" s="12">
        <v>1050947.5890001669</v>
      </c>
      <c r="AA1957" s="12"/>
      <c r="AD1957" s="12" t="s">
        <v>292</v>
      </c>
      <c r="AE1957" s="12" t="s">
        <v>349</v>
      </c>
      <c r="AF1957" s="12" t="s">
        <v>350</v>
      </c>
      <c r="AG1957" s="12" t="s">
        <v>351</v>
      </c>
      <c r="AH1957" s="12" t="s">
        <v>352</v>
      </c>
      <c r="AI1957" s="12" t="s">
        <v>353</v>
      </c>
      <c r="AJ1957" s="12" t="s">
        <v>354</v>
      </c>
      <c r="AK1957" s="12" t="s">
        <v>355</v>
      </c>
      <c r="AL1957" s="12" t="s">
        <v>356</v>
      </c>
      <c r="AM1957" s="12" t="s">
        <v>347</v>
      </c>
      <c r="AN1957" s="12" t="s">
        <v>357</v>
      </c>
    </row>
    <row r="1958" spans="1:40" ht="15" customHeight="1" x14ac:dyDescent="0.25">
      <c r="A1958" s="15">
        <v>131720040</v>
      </c>
      <c r="B1958" s="14" t="s">
        <v>579</v>
      </c>
      <c r="C1958" s="15" t="s">
        <v>603</v>
      </c>
      <c r="D1958" s="16" t="s">
        <v>177</v>
      </c>
      <c r="E1958" s="22" t="s">
        <v>23</v>
      </c>
      <c r="F1958" s="9" t="s">
        <v>83</v>
      </c>
      <c r="G1958" s="17" t="s">
        <v>293</v>
      </c>
      <c r="H1958" s="9" t="s">
        <v>75</v>
      </c>
      <c r="I1958" s="26" t="s">
        <v>324</v>
      </c>
      <c r="J1958" s="18" t="s">
        <v>245</v>
      </c>
      <c r="K1958" s="15" t="s">
        <v>84</v>
      </c>
      <c r="L1958">
        <v>45.442526299999997</v>
      </c>
      <c r="M1958">
        <v>2.5067313000000002</v>
      </c>
      <c r="N1958" s="11">
        <v>41429.520833333299</v>
      </c>
      <c r="O1958" s="28" t="s">
        <v>130</v>
      </c>
      <c r="P1958" s="29">
        <v>9.9536735979835991E-2</v>
      </c>
      <c r="Q1958" s="54" t="s">
        <v>161</v>
      </c>
      <c r="R1958" s="14" t="s">
        <v>569</v>
      </c>
      <c r="S1958" s="16" t="s">
        <v>601</v>
      </c>
      <c r="T1958" s="53" t="s">
        <v>161</v>
      </c>
      <c r="W1958" s="12">
        <v>3214.8934446155149</v>
      </c>
      <c r="X1958" s="12">
        <v>2583884.9650579528</v>
      </c>
      <c r="AA1958" s="12"/>
      <c r="AD1958" s="12" t="s">
        <v>293</v>
      </c>
      <c r="AE1958" s="12" t="s">
        <v>525</v>
      </c>
      <c r="AF1958" s="12" t="s">
        <v>526</v>
      </c>
      <c r="AG1958" s="12" t="s">
        <v>351</v>
      </c>
      <c r="AH1958" s="12" t="s">
        <v>352</v>
      </c>
      <c r="AI1958" s="12" t="s">
        <v>353</v>
      </c>
      <c r="AJ1958" s="12" t="s">
        <v>354</v>
      </c>
      <c r="AK1958" s="12" t="s">
        <v>355</v>
      </c>
      <c r="AL1958" s="12" t="s">
        <v>356</v>
      </c>
      <c r="AM1958" s="12" t="s">
        <v>347</v>
      </c>
      <c r="AN1958" s="12" t="s">
        <v>527</v>
      </c>
    </row>
  </sheetData>
  <autoFilter ref="A1:AN1958"/>
  <sortState ref="A6:AP2017">
    <sortCondition ref="O2:O2017"/>
    <sortCondition ref="A2:A20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N360"/>
  <sheetViews>
    <sheetView tabSelected="1" topLeftCell="F1" zoomScale="70" zoomScaleNormal="70" zoomScalePageLayoutView="55" workbookViewId="0">
      <selection activeCell="I11" sqref="I11"/>
    </sheetView>
  </sheetViews>
  <sheetFormatPr baseColWidth="10" defaultRowHeight="15" x14ac:dyDescent="0.25"/>
  <cols>
    <col min="1" max="1" width="23.85546875" style="10" hidden="1" customWidth="1"/>
    <col min="2" max="2" width="76.7109375" style="10" bestFit="1" customWidth="1"/>
    <col min="3" max="3" width="49.140625" style="10" bestFit="1" customWidth="1"/>
    <col min="4" max="4" width="32.140625" style="10" bestFit="1" customWidth="1"/>
    <col min="5" max="5" width="31.5703125" style="50" bestFit="1" customWidth="1"/>
    <col min="6" max="6" width="17.7109375" style="10" bestFit="1" customWidth="1"/>
    <col min="7" max="7" width="19.7109375" style="10" bestFit="1" customWidth="1"/>
    <col min="8" max="8" width="24.42578125" style="40" bestFit="1" customWidth="1"/>
    <col min="9" max="9" width="28.5703125" style="40" bestFit="1" customWidth="1"/>
    <col min="10" max="10" width="14" style="10" customWidth="1"/>
    <col min="11" max="11" width="16.7109375" style="10" bestFit="1" customWidth="1"/>
    <col min="12" max="12" width="20.5703125" style="10" bestFit="1" customWidth="1"/>
    <col min="13" max="13" width="105.7109375" style="56" customWidth="1"/>
    <col min="14" max="14" width="18.5703125" style="10" bestFit="1" customWidth="1"/>
    <col min="15" max="16384" width="11.42578125" style="10"/>
  </cols>
  <sheetData>
    <row r="2" spans="1:14" x14ac:dyDescent="0.25">
      <c r="A2" s="36" t="s">
        <v>0</v>
      </c>
      <c r="B2" s="36" t="s">
        <v>595</v>
      </c>
      <c r="C2" s="36" t="s">
        <v>596</v>
      </c>
      <c r="D2" s="36" t="s">
        <v>3</v>
      </c>
      <c r="E2" s="52" t="s">
        <v>599</v>
      </c>
      <c r="F2" s="36" t="s">
        <v>597</v>
      </c>
      <c r="G2" s="36" t="s">
        <v>598</v>
      </c>
      <c r="H2" s="36" t="s">
        <v>4</v>
      </c>
      <c r="I2" s="36" t="s">
        <v>594</v>
      </c>
      <c r="J2" s="36" t="s">
        <v>7</v>
      </c>
      <c r="K2" s="36" t="s">
        <v>5</v>
      </c>
      <c r="L2" s="36" t="s">
        <v>6</v>
      </c>
      <c r="M2" s="58" t="s">
        <v>572</v>
      </c>
    </row>
    <row r="3" spans="1:14" x14ac:dyDescent="0.25">
      <c r="A3" s="10">
        <v>122790001</v>
      </c>
      <c r="B3" s="10" t="s">
        <v>579</v>
      </c>
      <c r="C3" s="10" t="s">
        <v>578</v>
      </c>
      <c r="D3" s="10" t="s">
        <v>247</v>
      </c>
      <c r="E3" s="50">
        <v>41185</v>
      </c>
      <c r="F3" s="39">
        <v>45.427865400000002</v>
      </c>
      <c r="G3" s="39">
        <v>1.8590172</v>
      </c>
      <c r="H3" s="10" t="s">
        <v>16</v>
      </c>
      <c r="I3" s="10" t="s">
        <v>601</v>
      </c>
      <c r="J3" s="10" t="s">
        <v>26</v>
      </c>
      <c r="K3" s="45">
        <v>1.5000000000000001E-2</v>
      </c>
    </row>
    <row r="4" spans="1:14" x14ac:dyDescent="0.25">
      <c r="A4" s="10">
        <v>122790001</v>
      </c>
      <c r="B4" s="10" t="s">
        <v>579</v>
      </c>
      <c r="C4" s="10" t="s">
        <v>578</v>
      </c>
      <c r="D4" s="10" t="s">
        <v>247</v>
      </c>
      <c r="E4" s="50">
        <v>41185</v>
      </c>
      <c r="F4" s="39">
        <v>45.427865400000002</v>
      </c>
      <c r="G4" s="39">
        <v>1.8590172</v>
      </c>
      <c r="H4" s="10" t="s">
        <v>27</v>
      </c>
      <c r="I4" s="10"/>
      <c r="J4" s="10" t="s">
        <v>26</v>
      </c>
      <c r="K4" s="39">
        <v>5.5563126304327498E-2</v>
      </c>
      <c r="L4" s="47">
        <v>4.37296301829714E-2</v>
      </c>
    </row>
    <row r="5" spans="1:14" x14ac:dyDescent="0.25">
      <c r="A5" s="10">
        <v>122790001</v>
      </c>
      <c r="B5" s="10" t="s">
        <v>579</v>
      </c>
      <c r="C5" s="10" t="s">
        <v>578</v>
      </c>
      <c r="D5" s="10" t="s">
        <v>247</v>
      </c>
      <c r="E5" s="50">
        <v>41185</v>
      </c>
      <c r="F5" s="39">
        <v>45.427865400000002</v>
      </c>
      <c r="G5" s="39">
        <v>1.8590172</v>
      </c>
      <c r="H5" s="10" t="s">
        <v>130</v>
      </c>
      <c r="I5" s="10" t="s">
        <v>601</v>
      </c>
      <c r="J5" s="10" t="s">
        <v>569</v>
      </c>
      <c r="K5" s="46">
        <v>0.10400000000000001</v>
      </c>
    </row>
    <row r="6" spans="1:14" x14ac:dyDescent="0.25">
      <c r="A6" s="10">
        <v>122790002</v>
      </c>
      <c r="B6" s="10" t="s">
        <v>579</v>
      </c>
      <c r="C6" s="10" t="s">
        <v>578</v>
      </c>
      <c r="D6" s="10" t="s">
        <v>248</v>
      </c>
      <c r="E6" s="50">
        <v>41185</v>
      </c>
      <c r="F6" s="39">
        <v>45.423310299999997</v>
      </c>
      <c r="G6" s="39">
        <v>1.8512458000000001</v>
      </c>
      <c r="H6" s="10" t="s">
        <v>16</v>
      </c>
      <c r="I6" s="10" t="s">
        <v>601</v>
      </c>
      <c r="J6" s="10" t="s">
        <v>26</v>
      </c>
      <c r="K6" s="45">
        <v>2.1000000000000001E-2</v>
      </c>
    </row>
    <row r="7" spans="1:14" x14ac:dyDescent="0.25">
      <c r="A7" s="10">
        <v>122790002</v>
      </c>
      <c r="B7" s="10" t="s">
        <v>579</v>
      </c>
      <c r="C7" s="10" t="s">
        <v>578</v>
      </c>
      <c r="D7" s="10" t="s">
        <v>248</v>
      </c>
      <c r="E7" s="50">
        <v>41185</v>
      </c>
      <c r="F7" s="39">
        <v>45.423310299999997</v>
      </c>
      <c r="G7" s="39">
        <v>1.8512458000000001</v>
      </c>
      <c r="H7" s="10" t="s">
        <v>27</v>
      </c>
      <c r="I7" s="10"/>
      <c r="J7" s="10" t="s">
        <v>26</v>
      </c>
      <c r="K7" s="39">
        <v>0.10282626073723801</v>
      </c>
      <c r="L7" s="47">
        <v>5.2800706128689597E-2</v>
      </c>
    </row>
    <row r="8" spans="1:14" x14ac:dyDescent="0.25">
      <c r="A8" s="10">
        <v>122790002</v>
      </c>
      <c r="B8" s="10" t="s">
        <v>579</v>
      </c>
      <c r="C8" s="10" t="s">
        <v>578</v>
      </c>
      <c r="D8" s="10" t="s">
        <v>248</v>
      </c>
      <c r="E8" s="50">
        <v>41185</v>
      </c>
      <c r="F8" s="39">
        <v>45.423310299999997</v>
      </c>
      <c r="G8" s="39">
        <v>1.8512458000000001</v>
      </c>
      <c r="H8" s="10" t="s">
        <v>130</v>
      </c>
      <c r="I8" s="10" t="s">
        <v>601</v>
      </c>
      <c r="J8" s="10" t="s">
        <v>569</v>
      </c>
      <c r="K8" s="46">
        <v>0.10400000000000001</v>
      </c>
    </row>
    <row r="9" spans="1:14" x14ac:dyDescent="0.25">
      <c r="A9" s="10">
        <v>122790003</v>
      </c>
      <c r="B9" s="10" t="s">
        <v>579</v>
      </c>
      <c r="C9" s="10" t="s">
        <v>578</v>
      </c>
      <c r="D9" s="10" t="s">
        <v>249</v>
      </c>
      <c r="E9" s="50">
        <v>41185</v>
      </c>
      <c r="F9" s="39">
        <v>45.420054999999998</v>
      </c>
      <c r="G9" s="39">
        <v>1.8404160000000001</v>
      </c>
      <c r="H9" s="10" t="s">
        <v>16</v>
      </c>
      <c r="I9" s="10" t="s">
        <v>601</v>
      </c>
      <c r="J9" s="10" t="s">
        <v>26</v>
      </c>
      <c r="K9" s="45">
        <v>1.5000000000000001E-2</v>
      </c>
    </row>
    <row r="10" spans="1:14" x14ac:dyDescent="0.25">
      <c r="A10" s="10">
        <v>122790003</v>
      </c>
      <c r="B10" s="10" t="s">
        <v>579</v>
      </c>
      <c r="C10" s="10" t="s">
        <v>578</v>
      </c>
      <c r="D10" s="10" t="s">
        <v>249</v>
      </c>
      <c r="E10" s="50">
        <v>41185</v>
      </c>
      <c r="F10" s="39">
        <v>45.420054999999998</v>
      </c>
      <c r="G10" s="39">
        <v>1.8404160000000001</v>
      </c>
      <c r="H10" s="10" t="s">
        <v>27</v>
      </c>
      <c r="I10" s="10"/>
      <c r="J10" s="10" t="s">
        <v>26</v>
      </c>
      <c r="K10" s="39">
        <v>5.57576541224864E-2</v>
      </c>
      <c r="L10" s="47">
        <v>4.3676793492830698E-2</v>
      </c>
    </row>
    <row r="11" spans="1:14" x14ac:dyDescent="0.25">
      <c r="A11" s="10">
        <v>122790003</v>
      </c>
      <c r="B11" s="10" t="s">
        <v>579</v>
      </c>
      <c r="C11" s="10" t="s">
        <v>578</v>
      </c>
      <c r="D11" s="10" t="s">
        <v>249</v>
      </c>
      <c r="E11" s="50">
        <v>41185</v>
      </c>
      <c r="F11" s="39">
        <v>45.420054999999998</v>
      </c>
      <c r="G11" s="39">
        <v>1.8404160000000001</v>
      </c>
      <c r="H11" s="10" t="s">
        <v>130</v>
      </c>
      <c r="I11" s="10" t="s">
        <v>601</v>
      </c>
      <c r="J11" s="10" t="s">
        <v>569</v>
      </c>
      <c r="K11" s="46">
        <v>0.10400000000000001</v>
      </c>
    </row>
    <row r="12" spans="1:14" x14ac:dyDescent="0.25">
      <c r="A12" s="10">
        <v>122790004</v>
      </c>
      <c r="B12" s="10" t="s">
        <v>579</v>
      </c>
      <c r="C12" s="10" t="s">
        <v>578</v>
      </c>
      <c r="D12" s="10" t="s">
        <v>250</v>
      </c>
      <c r="E12" s="50">
        <v>41185</v>
      </c>
      <c r="F12" s="39">
        <v>45.397132599999999</v>
      </c>
      <c r="G12" s="39">
        <v>1.7947766000000001</v>
      </c>
      <c r="H12" s="10" t="s">
        <v>16</v>
      </c>
      <c r="I12" s="10" t="s">
        <v>601</v>
      </c>
      <c r="J12" s="10" t="s">
        <v>26</v>
      </c>
      <c r="K12" s="45">
        <v>1.5000000000000001E-2</v>
      </c>
    </row>
    <row r="13" spans="1:14" x14ac:dyDescent="0.25">
      <c r="A13" s="10">
        <v>122790004</v>
      </c>
      <c r="B13" s="10" t="s">
        <v>579</v>
      </c>
      <c r="C13" s="10" t="s">
        <v>578</v>
      </c>
      <c r="D13" s="10" t="s">
        <v>250</v>
      </c>
      <c r="E13" s="50">
        <v>41185</v>
      </c>
      <c r="F13" s="39">
        <v>45.397132599999999</v>
      </c>
      <c r="G13" s="39">
        <v>1.7947766000000001</v>
      </c>
      <c r="H13" s="10" t="s">
        <v>27</v>
      </c>
      <c r="I13" s="10"/>
      <c r="J13" s="10" t="s">
        <v>26</v>
      </c>
      <c r="K13" s="39">
        <v>8.7324196467883697E-2</v>
      </c>
      <c r="L13" s="47">
        <v>5.0652328459878604E-2</v>
      </c>
    </row>
    <row r="14" spans="1:14" x14ac:dyDescent="0.25">
      <c r="A14" s="10">
        <v>122790004</v>
      </c>
      <c r="B14" s="10" t="s">
        <v>579</v>
      </c>
      <c r="C14" s="10" t="s">
        <v>578</v>
      </c>
      <c r="D14" s="10" t="s">
        <v>250</v>
      </c>
      <c r="E14" s="50">
        <v>41185</v>
      </c>
      <c r="F14" s="39">
        <v>45.397132599999999</v>
      </c>
      <c r="G14" s="39">
        <v>1.7947766000000001</v>
      </c>
      <c r="H14" s="10" t="s">
        <v>130</v>
      </c>
      <c r="I14" s="10" t="s">
        <v>601</v>
      </c>
      <c r="J14" s="10" t="s">
        <v>569</v>
      </c>
      <c r="K14" s="46">
        <v>0.10400000000000001</v>
      </c>
    </row>
    <row r="15" spans="1:14" s="6" customFormat="1" x14ac:dyDescent="0.25">
      <c r="A15" s="10">
        <v>122790005</v>
      </c>
      <c r="B15" s="10" t="s">
        <v>579</v>
      </c>
      <c r="C15" s="10" t="s">
        <v>578</v>
      </c>
      <c r="D15" s="10" t="s">
        <v>251</v>
      </c>
      <c r="E15" s="50">
        <v>41185</v>
      </c>
      <c r="F15" s="39">
        <v>45.397886300000003</v>
      </c>
      <c r="G15" s="39">
        <v>1.7945173999999999</v>
      </c>
      <c r="H15" s="10" t="s">
        <v>16</v>
      </c>
      <c r="I15" s="10" t="s">
        <v>601</v>
      </c>
      <c r="J15" s="10" t="s">
        <v>26</v>
      </c>
      <c r="K15" s="45">
        <v>1.5000000000000001E-2</v>
      </c>
      <c r="L15" s="10"/>
      <c r="M15" s="56"/>
      <c r="N15" s="10"/>
    </row>
    <row r="16" spans="1:14" s="6" customFormat="1" x14ac:dyDescent="0.25">
      <c r="A16" s="10">
        <v>122790005</v>
      </c>
      <c r="B16" s="10" t="s">
        <v>579</v>
      </c>
      <c r="C16" s="10" t="s">
        <v>578</v>
      </c>
      <c r="D16" s="10" t="s">
        <v>251</v>
      </c>
      <c r="E16" s="50">
        <v>41185</v>
      </c>
      <c r="F16" s="39">
        <v>45.397886300000003</v>
      </c>
      <c r="G16" s="39">
        <v>1.7945173999999999</v>
      </c>
      <c r="H16" s="10" t="s">
        <v>27</v>
      </c>
      <c r="I16" s="10"/>
      <c r="J16" s="10" t="s">
        <v>26</v>
      </c>
      <c r="K16" s="39">
        <v>5.9356982057196604E-2</v>
      </c>
      <c r="L16" s="47">
        <v>4.3987546632404902E-2</v>
      </c>
      <c r="M16" s="56"/>
      <c r="N16" s="10"/>
    </row>
    <row r="17" spans="1:14" s="6" customFormat="1" x14ac:dyDescent="0.25">
      <c r="A17" s="10">
        <v>122790005</v>
      </c>
      <c r="B17" s="10" t="s">
        <v>579</v>
      </c>
      <c r="C17" s="10" t="s">
        <v>578</v>
      </c>
      <c r="D17" s="10" t="s">
        <v>251</v>
      </c>
      <c r="E17" s="50">
        <v>41185</v>
      </c>
      <c r="F17" s="39">
        <v>45.397886300000003</v>
      </c>
      <c r="G17" s="39">
        <v>1.7945173999999999</v>
      </c>
      <c r="H17" s="10" t="s">
        <v>130</v>
      </c>
      <c r="I17" s="10" t="s">
        <v>601</v>
      </c>
      <c r="J17" s="10" t="s">
        <v>569</v>
      </c>
      <c r="K17" s="46">
        <v>0.10400000000000001</v>
      </c>
      <c r="L17" s="10"/>
      <c r="M17" s="56"/>
      <c r="N17" s="10"/>
    </row>
    <row r="18" spans="1:14" s="6" customFormat="1" x14ac:dyDescent="0.25">
      <c r="A18" s="10">
        <v>122790006</v>
      </c>
      <c r="B18" s="10" t="s">
        <v>579</v>
      </c>
      <c r="C18" s="10" t="s">
        <v>578</v>
      </c>
      <c r="D18" s="10" t="s">
        <v>252</v>
      </c>
      <c r="E18" s="50">
        <v>41184</v>
      </c>
      <c r="F18" s="39">
        <v>45.382145000000001</v>
      </c>
      <c r="G18" s="39">
        <v>2.1295809999999999</v>
      </c>
      <c r="H18" s="10" t="s">
        <v>16</v>
      </c>
      <c r="I18" s="10" t="s">
        <v>601</v>
      </c>
      <c r="J18" s="10" t="s">
        <v>26</v>
      </c>
      <c r="K18" s="45">
        <v>1.5000000000000001E-2</v>
      </c>
      <c r="L18" s="10"/>
      <c r="M18" s="56"/>
      <c r="N18" s="10"/>
    </row>
    <row r="19" spans="1:14" s="6" customFormat="1" x14ac:dyDescent="0.25">
      <c r="A19" s="10">
        <v>122790006</v>
      </c>
      <c r="B19" s="10" t="s">
        <v>579</v>
      </c>
      <c r="C19" s="10" t="s">
        <v>578</v>
      </c>
      <c r="D19" s="10" t="s">
        <v>252</v>
      </c>
      <c r="E19" s="50">
        <v>41184</v>
      </c>
      <c r="F19" s="39">
        <v>45.382145000000001</v>
      </c>
      <c r="G19" s="39">
        <v>2.1295809999999999</v>
      </c>
      <c r="H19" s="10" t="s">
        <v>27</v>
      </c>
      <c r="I19" s="10"/>
      <c r="J19" s="10" t="s">
        <v>26</v>
      </c>
      <c r="K19" s="39">
        <v>6.8934230251338102E-2</v>
      </c>
      <c r="L19" s="47">
        <v>4.62156938949611E-2</v>
      </c>
      <c r="M19" s="56"/>
      <c r="N19" s="10"/>
    </row>
    <row r="20" spans="1:14" s="6" customFormat="1" x14ac:dyDescent="0.25">
      <c r="A20" s="10">
        <v>122790006</v>
      </c>
      <c r="B20" s="10" t="s">
        <v>579</v>
      </c>
      <c r="C20" s="10" t="s">
        <v>578</v>
      </c>
      <c r="D20" s="10" t="s">
        <v>252</v>
      </c>
      <c r="E20" s="50">
        <v>41184</v>
      </c>
      <c r="F20" s="39">
        <v>45.382145000000001</v>
      </c>
      <c r="G20" s="39">
        <v>2.1295809999999999</v>
      </c>
      <c r="H20" s="10" t="s">
        <v>130</v>
      </c>
      <c r="I20" s="10"/>
      <c r="J20" s="10" t="s">
        <v>569</v>
      </c>
      <c r="K20" s="39">
        <v>0.13935143037177042</v>
      </c>
      <c r="L20" s="39">
        <v>9.7546001260239198E-2</v>
      </c>
      <c r="M20" s="56"/>
      <c r="N20" s="10"/>
    </row>
    <row r="21" spans="1:14" s="6" customFormat="1" x14ac:dyDescent="0.25">
      <c r="A21" s="10">
        <v>122790007</v>
      </c>
      <c r="B21" s="10" t="s">
        <v>579</v>
      </c>
      <c r="C21" s="10" t="s">
        <v>578</v>
      </c>
      <c r="D21" s="10" t="s">
        <v>253</v>
      </c>
      <c r="E21" s="50">
        <v>41184</v>
      </c>
      <c r="F21" s="39">
        <v>45.384405999999998</v>
      </c>
      <c r="G21" s="39">
        <v>2.127907</v>
      </c>
      <c r="H21" s="10" t="s">
        <v>16</v>
      </c>
      <c r="I21" s="10" t="s">
        <v>601</v>
      </c>
      <c r="J21" s="10" t="s">
        <v>26</v>
      </c>
      <c r="K21" s="45">
        <v>1.6E-2</v>
      </c>
      <c r="L21" s="10"/>
      <c r="M21" s="56"/>
      <c r="N21" s="10"/>
    </row>
    <row r="22" spans="1:14" s="6" customFormat="1" x14ac:dyDescent="0.25">
      <c r="A22" s="10">
        <v>122790007</v>
      </c>
      <c r="B22" s="10" t="s">
        <v>579</v>
      </c>
      <c r="C22" s="10" t="s">
        <v>578</v>
      </c>
      <c r="D22" s="10" t="s">
        <v>253</v>
      </c>
      <c r="E22" s="50">
        <v>41184</v>
      </c>
      <c r="F22" s="39">
        <v>45.384405999999998</v>
      </c>
      <c r="G22" s="39">
        <v>2.127907</v>
      </c>
      <c r="H22" s="10" t="s">
        <v>27</v>
      </c>
      <c r="I22" s="10" t="s">
        <v>601</v>
      </c>
      <c r="J22" s="10" t="s">
        <v>26</v>
      </c>
      <c r="K22" s="45">
        <v>7.8629999999999992E-2</v>
      </c>
      <c r="L22" s="47"/>
      <c r="M22" s="56"/>
      <c r="N22" s="10"/>
    </row>
    <row r="23" spans="1:14" s="6" customFormat="1" x14ac:dyDescent="0.25">
      <c r="A23" s="10">
        <v>122790007</v>
      </c>
      <c r="B23" s="10" t="s">
        <v>579</v>
      </c>
      <c r="C23" s="10" t="s">
        <v>578</v>
      </c>
      <c r="D23" s="10" t="s">
        <v>253</v>
      </c>
      <c r="E23" s="50">
        <v>41184</v>
      </c>
      <c r="F23" s="39">
        <v>45.384405999999998</v>
      </c>
      <c r="G23" s="39">
        <v>2.127907</v>
      </c>
      <c r="H23" s="10" t="s">
        <v>130</v>
      </c>
      <c r="I23" s="10"/>
      <c r="J23" s="10" t="s">
        <v>569</v>
      </c>
      <c r="K23" s="39">
        <v>0.12043945053560161</v>
      </c>
      <c r="L23" s="39">
        <v>8.4307615374921596E-2</v>
      </c>
      <c r="M23" s="56"/>
      <c r="N23" s="10"/>
    </row>
    <row r="24" spans="1:14" s="6" customFormat="1" x14ac:dyDescent="0.25">
      <c r="A24" s="10">
        <v>122790008</v>
      </c>
      <c r="B24" s="10" t="s">
        <v>579</v>
      </c>
      <c r="C24" s="10" t="s">
        <v>578</v>
      </c>
      <c r="D24" s="10" t="s">
        <v>254</v>
      </c>
      <c r="E24" s="50">
        <v>41184</v>
      </c>
      <c r="F24" s="39">
        <v>45.306120999999997</v>
      </c>
      <c r="G24" s="39">
        <v>2.0273835999999998</v>
      </c>
      <c r="H24" s="10" t="s">
        <v>16</v>
      </c>
      <c r="I24" s="10" t="s">
        <v>601</v>
      </c>
      <c r="J24" s="10" t="s">
        <v>26</v>
      </c>
      <c r="K24" s="45">
        <v>1.6E-2</v>
      </c>
      <c r="L24" s="10"/>
      <c r="M24" s="56"/>
      <c r="N24" s="10"/>
    </row>
    <row r="25" spans="1:14" s="6" customFormat="1" x14ac:dyDescent="0.25">
      <c r="A25" s="10">
        <v>122790008</v>
      </c>
      <c r="B25" s="10" t="s">
        <v>579</v>
      </c>
      <c r="C25" s="10" t="s">
        <v>578</v>
      </c>
      <c r="D25" s="10" t="s">
        <v>254</v>
      </c>
      <c r="E25" s="50">
        <v>41184</v>
      </c>
      <c r="F25" s="39">
        <v>45.306120999999997</v>
      </c>
      <c r="G25" s="39">
        <v>2.0273835999999998</v>
      </c>
      <c r="H25" s="10" t="s">
        <v>27</v>
      </c>
      <c r="I25" s="10"/>
      <c r="J25" s="10" t="s">
        <v>26</v>
      </c>
      <c r="K25" s="39">
        <v>0.10901920187269899</v>
      </c>
      <c r="L25" s="47">
        <v>5.4627363144581199E-2</v>
      </c>
      <c r="M25" s="56"/>
      <c r="N25" s="10"/>
    </row>
    <row r="26" spans="1:14" s="6" customFormat="1" x14ac:dyDescent="0.25">
      <c r="A26" s="10">
        <v>122790008</v>
      </c>
      <c r="B26" s="10" t="s">
        <v>579</v>
      </c>
      <c r="C26" s="10" t="s">
        <v>578</v>
      </c>
      <c r="D26" s="10" t="s">
        <v>254</v>
      </c>
      <c r="E26" s="50">
        <v>41184</v>
      </c>
      <c r="F26" s="39">
        <v>45.306120999999997</v>
      </c>
      <c r="G26" s="39">
        <v>2.0273835999999998</v>
      </c>
      <c r="H26" s="10" t="s">
        <v>130</v>
      </c>
      <c r="I26" s="10" t="s">
        <v>601</v>
      </c>
      <c r="J26" s="10" t="s">
        <v>569</v>
      </c>
      <c r="K26" s="46">
        <v>0.10400000000000001</v>
      </c>
      <c r="L26" s="10"/>
      <c r="M26" s="56"/>
      <c r="N26" s="10"/>
    </row>
    <row r="27" spans="1:14" s="6" customFormat="1" x14ac:dyDescent="0.25">
      <c r="A27" s="10">
        <v>122790009</v>
      </c>
      <c r="B27" s="10" t="s">
        <v>579</v>
      </c>
      <c r="C27" s="10" t="s">
        <v>578</v>
      </c>
      <c r="D27" s="10" t="s">
        <v>255</v>
      </c>
      <c r="E27" s="50">
        <v>41184</v>
      </c>
      <c r="F27" s="39">
        <v>45.376079099999998</v>
      </c>
      <c r="G27" s="39">
        <v>2.0306057000000002</v>
      </c>
      <c r="H27" s="10" t="s">
        <v>16</v>
      </c>
      <c r="I27" s="10"/>
      <c r="J27" s="10" t="s">
        <v>26</v>
      </c>
      <c r="K27" s="10">
        <v>1.1000000000000001E-2</v>
      </c>
      <c r="L27" s="10">
        <v>7.7000000000000002E-3</v>
      </c>
      <c r="M27" s="56"/>
      <c r="N27" s="10"/>
    </row>
    <row r="28" spans="1:14" s="6" customFormat="1" x14ac:dyDescent="0.25">
      <c r="A28" s="10">
        <v>122790009</v>
      </c>
      <c r="B28" s="10" t="s">
        <v>579</v>
      </c>
      <c r="C28" s="10" t="s">
        <v>578</v>
      </c>
      <c r="D28" s="10" t="s">
        <v>255</v>
      </c>
      <c r="E28" s="50">
        <v>41184</v>
      </c>
      <c r="F28" s="39">
        <v>45.376079099999998</v>
      </c>
      <c r="G28" s="39">
        <v>2.0306057000000002</v>
      </c>
      <c r="H28" s="10" t="s">
        <v>27</v>
      </c>
      <c r="I28" s="10"/>
      <c r="J28" s="10" t="s">
        <v>26</v>
      </c>
      <c r="K28" s="39">
        <v>8.4370826320745898E-2</v>
      </c>
      <c r="L28" s="47">
        <v>4.9012979832706506E-2</v>
      </c>
      <c r="M28" s="56"/>
      <c r="N28" s="10"/>
    </row>
    <row r="29" spans="1:14" s="6" customFormat="1" x14ac:dyDescent="0.25">
      <c r="A29" s="10">
        <v>122790009</v>
      </c>
      <c r="B29" s="10" t="s">
        <v>579</v>
      </c>
      <c r="C29" s="10" t="s">
        <v>578</v>
      </c>
      <c r="D29" s="10" t="s">
        <v>255</v>
      </c>
      <c r="E29" s="50">
        <v>41184</v>
      </c>
      <c r="F29" s="39">
        <v>45.376079099999998</v>
      </c>
      <c r="G29" s="39">
        <v>2.0306057000000002</v>
      </c>
      <c r="H29" s="10" t="s">
        <v>130</v>
      </c>
      <c r="I29" s="10" t="s">
        <v>601</v>
      </c>
      <c r="J29" s="10" t="s">
        <v>569</v>
      </c>
      <c r="K29" s="46">
        <v>0.10400000000000001</v>
      </c>
      <c r="L29" s="10"/>
      <c r="M29" s="56"/>
      <c r="N29" s="10"/>
    </row>
    <row r="30" spans="1:14" s="6" customFormat="1" x14ac:dyDescent="0.25">
      <c r="A30" s="10">
        <v>122790010</v>
      </c>
      <c r="B30" s="10" t="s">
        <v>579</v>
      </c>
      <c r="C30" s="10" t="s">
        <v>578</v>
      </c>
      <c r="D30" s="10" t="s">
        <v>256</v>
      </c>
      <c r="E30" s="50">
        <v>41184</v>
      </c>
      <c r="F30" s="39">
        <v>45.498643800000004</v>
      </c>
      <c r="G30" s="39">
        <v>2.0990872</v>
      </c>
      <c r="H30" s="10" t="s">
        <v>16</v>
      </c>
      <c r="I30" s="10" t="s">
        <v>601</v>
      </c>
      <c r="J30" s="10" t="s">
        <v>26</v>
      </c>
      <c r="K30" s="45">
        <v>1.6E-2</v>
      </c>
      <c r="L30" s="10"/>
      <c r="M30" s="56"/>
      <c r="N30" s="10"/>
    </row>
    <row r="31" spans="1:14" s="6" customFormat="1" x14ac:dyDescent="0.25">
      <c r="A31" s="10">
        <v>122790010</v>
      </c>
      <c r="B31" s="10" t="s">
        <v>579</v>
      </c>
      <c r="C31" s="10" t="s">
        <v>578</v>
      </c>
      <c r="D31" s="10" t="s">
        <v>256</v>
      </c>
      <c r="E31" s="50">
        <v>41184</v>
      </c>
      <c r="F31" s="39">
        <v>45.498643800000004</v>
      </c>
      <c r="G31" s="39">
        <v>2.0990872</v>
      </c>
      <c r="H31" s="10" t="s">
        <v>27</v>
      </c>
      <c r="I31" s="10"/>
      <c r="J31" s="10" t="s">
        <v>26</v>
      </c>
      <c r="K31" s="39">
        <v>7.667112040575709E-2</v>
      </c>
      <c r="L31" s="47">
        <v>4.85654486899086E-2</v>
      </c>
      <c r="M31" s="56"/>
      <c r="N31" s="10"/>
    </row>
    <row r="32" spans="1:14" s="6" customFormat="1" x14ac:dyDescent="0.25">
      <c r="A32" s="10">
        <v>122790010</v>
      </c>
      <c r="B32" s="10" t="s">
        <v>579</v>
      </c>
      <c r="C32" s="10" t="s">
        <v>578</v>
      </c>
      <c r="D32" s="10" t="s">
        <v>256</v>
      </c>
      <c r="E32" s="50">
        <v>41184</v>
      </c>
      <c r="F32" s="39">
        <v>45.498643800000004</v>
      </c>
      <c r="G32" s="39">
        <v>2.0990872</v>
      </c>
      <c r="H32" s="10" t="s">
        <v>130</v>
      </c>
      <c r="I32" s="10"/>
      <c r="J32" s="10" t="s">
        <v>569</v>
      </c>
      <c r="K32" s="39">
        <v>0.20703641083805918</v>
      </c>
      <c r="L32" s="39">
        <v>8.2814564335224009E-2</v>
      </c>
      <c r="M32" s="56"/>
      <c r="N32" s="10"/>
    </row>
    <row r="33" spans="1:14" s="6" customFormat="1" x14ac:dyDescent="0.25">
      <c r="A33" s="10">
        <v>122790011</v>
      </c>
      <c r="B33" s="10" t="s">
        <v>579</v>
      </c>
      <c r="C33" s="10" t="s">
        <v>578</v>
      </c>
      <c r="D33" s="10" t="s">
        <v>257</v>
      </c>
      <c r="E33" s="50">
        <v>41184</v>
      </c>
      <c r="F33" s="39">
        <v>45.509070600000001</v>
      </c>
      <c r="G33" s="39">
        <v>2.0877753999999999</v>
      </c>
      <c r="H33" s="10" t="s">
        <v>16</v>
      </c>
      <c r="I33" s="10" t="s">
        <v>601</v>
      </c>
      <c r="J33" s="10" t="s">
        <v>26</v>
      </c>
      <c r="K33" s="45">
        <v>1.7000000000000001E-2</v>
      </c>
      <c r="L33" s="10"/>
      <c r="M33" s="56"/>
      <c r="N33" s="10"/>
    </row>
    <row r="34" spans="1:14" s="6" customFormat="1" x14ac:dyDescent="0.25">
      <c r="A34" s="10">
        <v>122790011</v>
      </c>
      <c r="B34" s="10" t="s">
        <v>579</v>
      </c>
      <c r="C34" s="10" t="s">
        <v>578</v>
      </c>
      <c r="D34" s="10" t="s">
        <v>257</v>
      </c>
      <c r="E34" s="50">
        <v>41184</v>
      </c>
      <c r="F34" s="39">
        <v>45.509070600000001</v>
      </c>
      <c r="G34" s="39">
        <v>2.0877753999999999</v>
      </c>
      <c r="H34" s="10" t="s">
        <v>27</v>
      </c>
      <c r="I34" s="10" t="s">
        <v>601</v>
      </c>
      <c r="J34" s="10" t="s">
        <v>26</v>
      </c>
      <c r="K34" s="45">
        <v>8.2339999999999997E-2</v>
      </c>
      <c r="L34" s="47"/>
      <c r="M34" s="56"/>
      <c r="N34" s="10"/>
    </row>
    <row r="35" spans="1:14" s="6" customFormat="1" x14ac:dyDescent="0.25">
      <c r="A35" s="10">
        <v>122790011</v>
      </c>
      <c r="B35" s="10" t="s">
        <v>579</v>
      </c>
      <c r="C35" s="10" t="s">
        <v>578</v>
      </c>
      <c r="D35" s="10" t="s">
        <v>257</v>
      </c>
      <c r="E35" s="50">
        <v>41184</v>
      </c>
      <c r="F35" s="39">
        <v>45.509070600000001</v>
      </c>
      <c r="G35" s="39">
        <v>2.0877753999999999</v>
      </c>
      <c r="H35" s="10" t="s">
        <v>130</v>
      </c>
      <c r="I35" s="10"/>
      <c r="J35" s="10" t="s">
        <v>569</v>
      </c>
      <c r="K35" s="39">
        <v>0.11546261373660961</v>
      </c>
      <c r="L35" s="39">
        <v>8.0823829615627202E-2</v>
      </c>
      <c r="M35" s="56"/>
      <c r="N35" s="10"/>
    </row>
    <row r="36" spans="1:14" s="6" customFormat="1" x14ac:dyDescent="0.25">
      <c r="A36" s="10">
        <v>122790012</v>
      </c>
      <c r="B36" s="10" t="s">
        <v>579</v>
      </c>
      <c r="C36" s="10" t="s">
        <v>578</v>
      </c>
      <c r="D36" s="10" t="s">
        <v>258</v>
      </c>
      <c r="E36" s="50">
        <v>41184</v>
      </c>
      <c r="F36" s="39">
        <v>45.420504000000001</v>
      </c>
      <c r="G36" s="39">
        <v>2.08379</v>
      </c>
      <c r="H36" s="10" t="s">
        <v>16</v>
      </c>
      <c r="I36" s="10" t="s">
        <v>601</v>
      </c>
      <c r="J36" s="10" t="s">
        <v>26</v>
      </c>
      <c r="K36" s="45">
        <v>1.4E-2</v>
      </c>
      <c r="L36" s="10"/>
      <c r="M36" s="56"/>
      <c r="N36" s="10"/>
    </row>
    <row r="37" spans="1:14" s="6" customFormat="1" x14ac:dyDescent="0.25">
      <c r="A37" s="10">
        <v>122790012</v>
      </c>
      <c r="B37" s="10" t="s">
        <v>579</v>
      </c>
      <c r="C37" s="10" t="s">
        <v>578</v>
      </c>
      <c r="D37" s="10" t="s">
        <v>258</v>
      </c>
      <c r="E37" s="50">
        <v>41184</v>
      </c>
      <c r="F37" s="39">
        <v>45.420504000000001</v>
      </c>
      <c r="G37" s="39">
        <v>2.08379</v>
      </c>
      <c r="H37" s="10" t="s">
        <v>27</v>
      </c>
      <c r="I37" s="10"/>
      <c r="J37" s="10" t="s">
        <v>26</v>
      </c>
      <c r="K37" s="39">
        <v>5.0002645862063703E-2</v>
      </c>
      <c r="L37" s="47">
        <v>4.3144571580843699E-2</v>
      </c>
      <c r="M37" s="56"/>
      <c r="N37" s="10"/>
    </row>
    <row r="38" spans="1:14" s="6" customFormat="1" x14ac:dyDescent="0.25">
      <c r="A38" s="10">
        <v>122790012</v>
      </c>
      <c r="B38" s="10" t="s">
        <v>579</v>
      </c>
      <c r="C38" s="10" t="s">
        <v>578</v>
      </c>
      <c r="D38" s="10" t="s">
        <v>258</v>
      </c>
      <c r="E38" s="50">
        <v>41184</v>
      </c>
      <c r="F38" s="39">
        <v>45.420504000000001</v>
      </c>
      <c r="G38" s="39">
        <v>2.08379</v>
      </c>
      <c r="H38" s="10" t="s">
        <v>130</v>
      </c>
      <c r="I38" s="10"/>
      <c r="J38" s="10" t="s">
        <v>569</v>
      </c>
      <c r="K38" s="39">
        <v>0.23689743163201041</v>
      </c>
      <c r="L38" s="39">
        <v>9.4758972652803988E-2</v>
      </c>
      <c r="M38" s="56"/>
      <c r="N38" s="10"/>
    </row>
    <row r="39" spans="1:14" s="6" customFormat="1" x14ac:dyDescent="0.25">
      <c r="A39" s="10">
        <v>122790013</v>
      </c>
      <c r="B39" s="10" t="s">
        <v>579</v>
      </c>
      <c r="C39" s="10" t="s">
        <v>578</v>
      </c>
      <c r="D39" s="10" t="s">
        <v>259</v>
      </c>
      <c r="E39" s="50">
        <v>41184</v>
      </c>
      <c r="F39" s="39">
        <v>45.473578000000003</v>
      </c>
      <c r="G39" s="39">
        <v>2.0985594000000001</v>
      </c>
      <c r="H39" s="10" t="s">
        <v>16</v>
      </c>
      <c r="I39" s="10"/>
      <c r="J39" s="10" t="s">
        <v>26</v>
      </c>
      <c r="K39" s="51">
        <v>1.1000000000000001E-2</v>
      </c>
      <c r="L39" s="51">
        <v>8.5799999999999991E-3</v>
      </c>
      <c r="M39" s="56"/>
      <c r="N39" s="10"/>
    </row>
    <row r="40" spans="1:14" s="6" customFormat="1" x14ac:dyDescent="0.25">
      <c r="A40" s="10">
        <v>122790013</v>
      </c>
      <c r="B40" s="10" t="s">
        <v>579</v>
      </c>
      <c r="C40" s="10" t="s">
        <v>578</v>
      </c>
      <c r="D40" s="10" t="s">
        <v>259</v>
      </c>
      <c r="E40" s="50">
        <v>41184</v>
      </c>
      <c r="F40" s="39">
        <v>45.473578000000003</v>
      </c>
      <c r="G40" s="39">
        <v>2.0985594000000001</v>
      </c>
      <c r="H40" s="10" t="s">
        <v>27</v>
      </c>
      <c r="I40" s="10"/>
      <c r="J40" s="10" t="s">
        <v>26</v>
      </c>
      <c r="K40" s="39">
        <v>9.1247305827594202E-2</v>
      </c>
      <c r="L40" s="47">
        <v>5.0816332438594701E-2</v>
      </c>
      <c r="M40" s="56"/>
      <c r="N40" s="10"/>
    </row>
    <row r="41" spans="1:14" s="6" customFormat="1" x14ac:dyDescent="0.25">
      <c r="A41" s="10">
        <v>122790013</v>
      </c>
      <c r="B41" s="10" t="s">
        <v>579</v>
      </c>
      <c r="C41" s="10" t="s">
        <v>578</v>
      </c>
      <c r="D41" s="10" t="s">
        <v>259</v>
      </c>
      <c r="E41" s="50">
        <v>41184</v>
      </c>
      <c r="F41" s="39">
        <v>45.473578000000003</v>
      </c>
      <c r="G41" s="39">
        <v>2.0985594000000001</v>
      </c>
      <c r="H41" s="10" t="s">
        <v>130</v>
      </c>
      <c r="I41" s="10"/>
      <c r="J41" s="10" t="s">
        <v>569</v>
      </c>
      <c r="K41" s="39">
        <v>0.20803177819785759</v>
      </c>
      <c r="L41" s="39">
        <v>8.3212711279143203E-2</v>
      </c>
      <c r="M41" s="56"/>
      <c r="N41" s="10"/>
    </row>
    <row r="42" spans="1:14" s="6" customFormat="1" x14ac:dyDescent="0.25">
      <c r="A42" s="10">
        <v>122790014</v>
      </c>
      <c r="B42" s="10" t="s">
        <v>579</v>
      </c>
      <c r="C42" s="10" t="s">
        <v>578</v>
      </c>
      <c r="D42" s="10" t="s">
        <v>260</v>
      </c>
      <c r="E42" s="50">
        <v>41184</v>
      </c>
      <c r="F42" s="39">
        <v>45.387329000000001</v>
      </c>
      <c r="G42" s="39">
        <v>2.0271849999999998</v>
      </c>
      <c r="H42" s="10" t="s">
        <v>16</v>
      </c>
      <c r="I42" s="10" t="s">
        <v>601</v>
      </c>
      <c r="J42" s="10" t="s">
        <v>26</v>
      </c>
      <c r="K42" s="45">
        <v>1.2E-2</v>
      </c>
      <c r="L42" s="10"/>
      <c r="M42" s="56"/>
      <c r="N42" s="10"/>
    </row>
    <row r="43" spans="1:14" s="6" customFormat="1" x14ac:dyDescent="0.25">
      <c r="A43" s="10">
        <v>122790014</v>
      </c>
      <c r="B43" s="10" t="s">
        <v>579</v>
      </c>
      <c r="C43" s="10" t="s">
        <v>578</v>
      </c>
      <c r="D43" s="10" t="s">
        <v>260</v>
      </c>
      <c r="E43" s="50">
        <v>41184</v>
      </c>
      <c r="F43" s="39">
        <v>45.387329000000001</v>
      </c>
      <c r="G43" s="39">
        <v>2.0271849999999998</v>
      </c>
      <c r="H43" s="10" t="s">
        <v>27</v>
      </c>
      <c r="I43" s="10"/>
      <c r="J43" s="10" t="s">
        <v>26</v>
      </c>
      <c r="K43" s="39">
        <v>6.6577814085342898E-2</v>
      </c>
      <c r="L43" s="47">
        <v>4.6674441613713896E-2</v>
      </c>
      <c r="M43" s="56"/>
      <c r="N43" s="10"/>
    </row>
    <row r="44" spans="1:14" s="6" customFormat="1" x14ac:dyDescent="0.25">
      <c r="A44" s="10">
        <v>122790014</v>
      </c>
      <c r="B44" s="10" t="s">
        <v>579</v>
      </c>
      <c r="C44" s="10" t="s">
        <v>578</v>
      </c>
      <c r="D44" s="10" t="s">
        <v>260</v>
      </c>
      <c r="E44" s="50">
        <v>41184</v>
      </c>
      <c r="F44" s="39">
        <v>45.387329000000001</v>
      </c>
      <c r="G44" s="39">
        <v>2.0271849999999998</v>
      </c>
      <c r="H44" s="10" t="s">
        <v>130</v>
      </c>
      <c r="I44" s="10"/>
      <c r="J44" s="10" t="s">
        <v>569</v>
      </c>
      <c r="K44" s="39">
        <v>0.1055089401386264</v>
      </c>
      <c r="L44" s="39">
        <v>7.3856258097038399E-2</v>
      </c>
      <c r="M44" s="56"/>
      <c r="N44" s="10"/>
    </row>
    <row r="45" spans="1:14" s="6" customFormat="1" x14ac:dyDescent="0.25">
      <c r="A45" s="10">
        <v>122790015</v>
      </c>
      <c r="B45" s="10" t="s">
        <v>579</v>
      </c>
      <c r="C45" s="10" t="s">
        <v>578</v>
      </c>
      <c r="D45" s="10" t="s">
        <v>261</v>
      </c>
      <c r="E45" s="50">
        <v>41184</v>
      </c>
      <c r="F45" s="39">
        <v>45.353919400000002</v>
      </c>
      <c r="G45" s="39">
        <v>2.0184365</v>
      </c>
      <c r="H45" s="10" t="s">
        <v>16</v>
      </c>
      <c r="I45" s="10" t="s">
        <v>601</v>
      </c>
      <c r="J45" s="10" t="s">
        <v>26</v>
      </c>
      <c r="K45" s="45">
        <v>0.01</v>
      </c>
      <c r="L45" s="10"/>
      <c r="M45" s="56"/>
      <c r="N45" s="10"/>
    </row>
    <row r="46" spans="1:14" s="6" customFormat="1" x14ac:dyDescent="0.25">
      <c r="A46" s="10">
        <v>122790015</v>
      </c>
      <c r="B46" s="10" t="s">
        <v>579</v>
      </c>
      <c r="C46" s="10" t="s">
        <v>578</v>
      </c>
      <c r="D46" s="10" t="s">
        <v>261</v>
      </c>
      <c r="E46" s="50">
        <v>41184</v>
      </c>
      <c r="F46" s="39">
        <v>45.353919400000002</v>
      </c>
      <c r="G46" s="39">
        <v>2.0184365</v>
      </c>
      <c r="H46" s="10" t="s">
        <v>27</v>
      </c>
      <c r="I46" s="10"/>
      <c r="J46" s="10" t="s">
        <v>26</v>
      </c>
      <c r="K46" s="39">
        <v>7.560323937748431E-2</v>
      </c>
      <c r="L46" s="47">
        <v>4.7320211243121302E-2</v>
      </c>
      <c r="M46" s="56"/>
      <c r="N46" s="10"/>
    </row>
    <row r="47" spans="1:14" x14ac:dyDescent="0.25">
      <c r="A47" s="10">
        <v>122790015</v>
      </c>
      <c r="B47" s="10" t="s">
        <v>579</v>
      </c>
      <c r="C47" s="10" t="s">
        <v>578</v>
      </c>
      <c r="D47" s="10" t="s">
        <v>261</v>
      </c>
      <c r="E47" s="50">
        <v>41184</v>
      </c>
      <c r="F47" s="39">
        <v>45.353919400000002</v>
      </c>
      <c r="G47" s="39">
        <v>2.0184365</v>
      </c>
      <c r="H47" s="10" t="s">
        <v>130</v>
      </c>
      <c r="I47" s="10" t="s">
        <v>601</v>
      </c>
      <c r="J47" s="10" t="s">
        <v>569</v>
      </c>
      <c r="K47" s="46">
        <v>0.10400000000000001</v>
      </c>
    </row>
    <row r="48" spans="1:14" x14ac:dyDescent="0.25">
      <c r="A48" s="10">
        <v>122900007</v>
      </c>
      <c r="B48" s="10" t="s">
        <v>579</v>
      </c>
      <c r="C48" s="10" t="s">
        <v>578</v>
      </c>
      <c r="D48" s="10" t="s">
        <v>222</v>
      </c>
      <c r="E48" s="50">
        <v>41187</v>
      </c>
      <c r="F48" s="39">
        <v>45.546920962500003</v>
      </c>
      <c r="G48" s="39">
        <v>2.2988885749999999</v>
      </c>
      <c r="H48" s="10" t="s">
        <v>16</v>
      </c>
      <c r="I48" s="10" t="s">
        <v>601</v>
      </c>
      <c r="J48" s="10" t="s">
        <v>26</v>
      </c>
      <c r="K48" s="45">
        <v>1.5000000000000001E-2</v>
      </c>
    </row>
    <row r="49" spans="1:12" x14ac:dyDescent="0.25">
      <c r="A49" s="10">
        <v>122900007</v>
      </c>
      <c r="B49" s="10" t="s">
        <v>579</v>
      </c>
      <c r="C49" s="10" t="s">
        <v>578</v>
      </c>
      <c r="D49" s="10" t="s">
        <v>222</v>
      </c>
      <c r="E49" s="50">
        <v>41187</v>
      </c>
      <c r="F49" s="39">
        <v>45.546920962500003</v>
      </c>
      <c r="G49" s="39">
        <v>2.2988885749999999</v>
      </c>
      <c r="H49" s="10" t="s">
        <v>27</v>
      </c>
      <c r="I49" s="10"/>
      <c r="J49" s="10" t="s">
        <v>26</v>
      </c>
      <c r="K49" s="39">
        <v>7.4242721969255701E-2</v>
      </c>
      <c r="L49" s="47">
        <v>4.7786837452818601E-2</v>
      </c>
    </row>
    <row r="50" spans="1:12" x14ac:dyDescent="0.25">
      <c r="A50" s="10">
        <v>122900007</v>
      </c>
      <c r="B50" s="10" t="s">
        <v>579</v>
      </c>
      <c r="C50" s="10" t="s">
        <v>578</v>
      </c>
      <c r="D50" s="10" t="s">
        <v>222</v>
      </c>
      <c r="E50" s="50">
        <v>41187</v>
      </c>
      <c r="F50" s="39">
        <v>45.546920962500003</v>
      </c>
      <c r="G50" s="39">
        <v>2.2988885749999999</v>
      </c>
      <c r="H50" s="10" t="s">
        <v>130</v>
      </c>
      <c r="I50" s="10" t="s">
        <v>601</v>
      </c>
      <c r="J50" s="10" t="s">
        <v>569</v>
      </c>
      <c r="K50" s="46">
        <v>0.10400000000000001</v>
      </c>
    </row>
    <row r="51" spans="1:12" x14ac:dyDescent="0.25">
      <c r="A51" s="10">
        <v>122900008</v>
      </c>
      <c r="B51" s="10" t="s">
        <v>579</v>
      </c>
      <c r="C51" s="10" t="s">
        <v>578</v>
      </c>
      <c r="D51" s="10" t="s">
        <v>262</v>
      </c>
      <c r="E51" s="50">
        <v>41187</v>
      </c>
      <c r="F51" s="39">
        <v>45.527036000000003</v>
      </c>
      <c r="G51" s="39">
        <v>2.303817</v>
      </c>
      <c r="H51" s="10" t="s">
        <v>16</v>
      </c>
      <c r="I51" s="10" t="s">
        <v>601</v>
      </c>
      <c r="J51" s="10" t="s">
        <v>26</v>
      </c>
      <c r="K51" s="45">
        <v>1.6E-2</v>
      </c>
    </row>
    <row r="52" spans="1:12" x14ac:dyDescent="0.25">
      <c r="A52" s="10">
        <v>122900008</v>
      </c>
      <c r="B52" s="10" t="s">
        <v>579</v>
      </c>
      <c r="C52" s="10" t="s">
        <v>578</v>
      </c>
      <c r="D52" s="10" t="s">
        <v>262</v>
      </c>
      <c r="E52" s="50">
        <v>41187</v>
      </c>
      <c r="F52" s="39">
        <v>45.527036000000003</v>
      </c>
      <c r="G52" s="39">
        <v>2.303817</v>
      </c>
      <c r="H52" s="10" t="s">
        <v>27</v>
      </c>
      <c r="I52" s="10"/>
      <c r="J52" s="10" t="s">
        <v>26</v>
      </c>
      <c r="K52" s="39">
        <v>8.1670169319219998E-2</v>
      </c>
      <c r="L52" s="47">
        <v>4.85636739342113E-2</v>
      </c>
    </row>
    <row r="53" spans="1:12" x14ac:dyDescent="0.25">
      <c r="A53" s="10">
        <v>122900008</v>
      </c>
      <c r="B53" s="10" t="s">
        <v>579</v>
      </c>
      <c r="C53" s="10" t="s">
        <v>578</v>
      </c>
      <c r="D53" s="10" t="s">
        <v>262</v>
      </c>
      <c r="E53" s="50">
        <v>41187</v>
      </c>
      <c r="F53" s="39">
        <v>45.527036000000003</v>
      </c>
      <c r="G53" s="39">
        <v>2.303817</v>
      </c>
      <c r="H53" s="10" t="s">
        <v>130</v>
      </c>
      <c r="I53" s="10" t="s">
        <v>601</v>
      </c>
      <c r="J53" s="10" t="s">
        <v>569</v>
      </c>
      <c r="K53" s="46">
        <v>0.10400000000000001</v>
      </c>
    </row>
    <row r="54" spans="1:12" x14ac:dyDescent="0.25">
      <c r="A54" s="10">
        <v>122900009</v>
      </c>
      <c r="B54" s="10" t="s">
        <v>579</v>
      </c>
      <c r="C54" s="10" t="s">
        <v>578</v>
      </c>
      <c r="D54" s="10" t="s">
        <v>263</v>
      </c>
      <c r="E54" s="50">
        <v>41186</v>
      </c>
      <c r="F54" s="39">
        <v>45.668362600000002</v>
      </c>
      <c r="G54" s="39">
        <v>2.1143717</v>
      </c>
      <c r="H54" s="10" t="s">
        <v>16</v>
      </c>
      <c r="I54" s="10" t="s">
        <v>601</v>
      </c>
      <c r="J54" s="10" t="s">
        <v>26</v>
      </c>
      <c r="K54" s="45">
        <v>1.4E-2</v>
      </c>
    </row>
    <row r="55" spans="1:12" x14ac:dyDescent="0.25">
      <c r="A55" s="10">
        <v>122900009</v>
      </c>
      <c r="B55" s="10" t="s">
        <v>579</v>
      </c>
      <c r="C55" s="10" t="s">
        <v>578</v>
      </c>
      <c r="D55" s="10" t="s">
        <v>263</v>
      </c>
      <c r="E55" s="50">
        <v>41186</v>
      </c>
      <c r="F55" s="39">
        <v>45.668362600000002</v>
      </c>
      <c r="G55" s="39">
        <v>2.1143717</v>
      </c>
      <c r="H55" s="10" t="s">
        <v>27</v>
      </c>
      <c r="I55" s="10"/>
      <c r="J55" s="10" t="s">
        <v>26</v>
      </c>
      <c r="K55" s="39">
        <v>7.17417455286289E-2</v>
      </c>
      <c r="L55" s="47">
        <v>4.7377112925412197E-2</v>
      </c>
    </row>
    <row r="56" spans="1:12" x14ac:dyDescent="0.25">
      <c r="A56" s="10">
        <v>122900009</v>
      </c>
      <c r="B56" s="10" t="s">
        <v>579</v>
      </c>
      <c r="C56" s="10" t="s">
        <v>578</v>
      </c>
      <c r="D56" s="10" t="s">
        <v>263</v>
      </c>
      <c r="E56" s="50">
        <v>41186</v>
      </c>
      <c r="F56" s="39">
        <v>45.668362600000002</v>
      </c>
      <c r="G56" s="39">
        <v>2.1143717</v>
      </c>
      <c r="H56" s="10" t="s">
        <v>130</v>
      </c>
      <c r="I56" s="10"/>
      <c r="J56" s="10" t="s">
        <v>569</v>
      </c>
      <c r="K56" s="45">
        <v>0.15229120604914959</v>
      </c>
      <c r="L56" s="45">
        <v>0.1066038442344048</v>
      </c>
    </row>
    <row r="57" spans="1:12" x14ac:dyDescent="0.25">
      <c r="A57" s="10">
        <v>122900010</v>
      </c>
      <c r="B57" s="10" t="s">
        <v>579</v>
      </c>
      <c r="C57" s="10" t="s">
        <v>578</v>
      </c>
      <c r="D57" s="10" t="s">
        <v>264</v>
      </c>
      <c r="E57" s="50">
        <v>41186</v>
      </c>
      <c r="F57" s="39">
        <v>45.667905035416702</v>
      </c>
      <c r="G57" s="39">
        <v>2.1177610354166698</v>
      </c>
      <c r="H57" s="10" t="s">
        <v>16</v>
      </c>
      <c r="I57" s="10"/>
      <c r="J57" s="10" t="s">
        <v>26</v>
      </c>
      <c r="K57" s="10">
        <v>2.1000000000000001E-2</v>
      </c>
      <c r="L57" s="39">
        <v>1.533E-2</v>
      </c>
    </row>
    <row r="58" spans="1:12" x14ac:dyDescent="0.25">
      <c r="A58" s="10">
        <v>122900010</v>
      </c>
      <c r="B58" s="10" t="s">
        <v>579</v>
      </c>
      <c r="C58" s="10" t="s">
        <v>578</v>
      </c>
      <c r="D58" s="10" t="s">
        <v>264</v>
      </c>
      <c r="E58" s="50">
        <v>41186</v>
      </c>
      <c r="F58" s="39">
        <v>45.667905035416702</v>
      </c>
      <c r="G58" s="39">
        <v>2.1177610354166698</v>
      </c>
      <c r="H58" s="10" t="s">
        <v>27</v>
      </c>
      <c r="I58" s="10"/>
      <c r="J58" s="10" t="s">
        <v>26</v>
      </c>
      <c r="K58" s="39">
        <v>4.8981801814464897E-2</v>
      </c>
      <c r="L58" s="47">
        <v>4.4133949756858901E-2</v>
      </c>
    </row>
    <row r="59" spans="1:12" x14ac:dyDescent="0.25">
      <c r="A59" s="10">
        <v>122900010</v>
      </c>
      <c r="B59" s="10" t="s">
        <v>579</v>
      </c>
      <c r="C59" s="10" t="s">
        <v>578</v>
      </c>
      <c r="D59" s="10" t="s">
        <v>264</v>
      </c>
      <c r="E59" s="50">
        <v>41186</v>
      </c>
      <c r="F59" s="39">
        <v>45.667905035416702</v>
      </c>
      <c r="G59" s="39">
        <v>2.1177610354166698</v>
      </c>
      <c r="H59" s="10" t="s">
        <v>130</v>
      </c>
      <c r="I59" s="10"/>
      <c r="J59" s="10" t="s">
        <v>569</v>
      </c>
      <c r="K59" s="39">
        <v>0.21898081915563919</v>
      </c>
      <c r="L59" s="39">
        <v>8.7592327662255998E-2</v>
      </c>
    </row>
    <row r="60" spans="1:12" x14ac:dyDescent="0.25">
      <c r="A60" s="10">
        <v>122900011</v>
      </c>
      <c r="B60" s="10" t="s">
        <v>579</v>
      </c>
      <c r="C60" s="10" t="s">
        <v>578</v>
      </c>
      <c r="D60" s="10" t="s">
        <v>265</v>
      </c>
      <c r="E60" s="50">
        <v>41186</v>
      </c>
      <c r="F60" s="39">
        <v>45.692388345806499</v>
      </c>
      <c r="G60" s="39">
        <v>2.1641671548387098</v>
      </c>
      <c r="H60" s="10" t="s">
        <v>16</v>
      </c>
      <c r="I60" s="10" t="s">
        <v>601</v>
      </c>
      <c r="J60" s="10" t="s">
        <v>26</v>
      </c>
      <c r="K60" s="45">
        <v>1.3000000000000001E-2</v>
      </c>
    </row>
    <row r="61" spans="1:12" x14ac:dyDescent="0.25">
      <c r="A61" s="10">
        <v>122900011</v>
      </c>
      <c r="B61" s="10" t="s">
        <v>579</v>
      </c>
      <c r="C61" s="10" t="s">
        <v>578</v>
      </c>
      <c r="D61" s="10" t="s">
        <v>265</v>
      </c>
      <c r="E61" s="50">
        <v>41186</v>
      </c>
      <c r="F61" s="39">
        <v>45.692388345806499</v>
      </c>
      <c r="G61" s="39">
        <v>2.1641671548387098</v>
      </c>
      <c r="H61" s="10" t="s">
        <v>27</v>
      </c>
      <c r="I61" s="10"/>
      <c r="J61" s="10" t="s">
        <v>26</v>
      </c>
      <c r="K61" s="39">
        <v>8.3127628327679504E-2</v>
      </c>
      <c r="L61" s="47">
        <v>4.8808703987871703E-2</v>
      </c>
    </row>
    <row r="62" spans="1:12" x14ac:dyDescent="0.25">
      <c r="A62" s="10">
        <v>122900011</v>
      </c>
      <c r="B62" s="10" t="s">
        <v>579</v>
      </c>
      <c r="C62" s="10" t="s">
        <v>578</v>
      </c>
      <c r="D62" s="10" t="s">
        <v>265</v>
      </c>
      <c r="E62" s="50">
        <v>41186</v>
      </c>
      <c r="F62" s="39">
        <v>45.692388345806499</v>
      </c>
      <c r="G62" s="39">
        <v>2.1641671548387098</v>
      </c>
      <c r="H62" s="10" t="s">
        <v>130</v>
      </c>
      <c r="I62" s="10" t="s">
        <v>601</v>
      </c>
      <c r="J62" s="10" t="s">
        <v>569</v>
      </c>
      <c r="K62" s="46">
        <v>0.10400000000000001</v>
      </c>
    </row>
    <row r="63" spans="1:12" x14ac:dyDescent="0.25">
      <c r="A63" s="10">
        <v>122900012</v>
      </c>
      <c r="B63" s="10" t="s">
        <v>579</v>
      </c>
      <c r="C63" s="10" t="s">
        <v>578</v>
      </c>
      <c r="D63" s="10" t="s">
        <v>266</v>
      </c>
      <c r="E63" s="50">
        <v>41186</v>
      </c>
      <c r="F63" s="39">
        <v>45.665717390909101</v>
      </c>
      <c r="G63" s="39">
        <v>2.17858630242424</v>
      </c>
      <c r="H63" s="10" t="s">
        <v>16</v>
      </c>
      <c r="I63" s="10" t="s">
        <v>601</v>
      </c>
      <c r="J63" s="10" t="s">
        <v>26</v>
      </c>
      <c r="K63" s="45">
        <v>1.1000000000000001E-2</v>
      </c>
    </row>
    <row r="64" spans="1:12" x14ac:dyDescent="0.25">
      <c r="A64" s="10">
        <v>122900012</v>
      </c>
      <c r="B64" s="10" t="s">
        <v>579</v>
      </c>
      <c r="C64" s="10" t="s">
        <v>578</v>
      </c>
      <c r="D64" s="10" t="s">
        <v>266</v>
      </c>
      <c r="E64" s="50">
        <v>41186</v>
      </c>
      <c r="F64" s="39">
        <v>45.665717390909101</v>
      </c>
      <c r="G64" s="39">
        <v>2.17858630242424</v>
      </c>
      <c r="H64" s="10" t="s">
        <v>27</v>
      </c>
      <c r="I64" s="10"/>
      <c r="J64" s="10" t="s">
        <v>26</v>
      </c>
      <c r="K64" s="39">
        <v>9.4095960494479103E-2</v>
      </c>
      <c r="L64" s="47">
        <v>5.1961119616617694E-2</v>
      </c>
    </row>
    <row r="65" spans="1:12" x14ac:dyDescent="0.25">
      <c r="A65" s="10">
        <v>122900012</v>
      </c>
      <c r="B65" s="10" t="s">
        <v>579</v>
      </c>
      <c r="C65" s="10" t="s">
        <v>578</v>
      </c>
      <c r="D65" s="10" t="s">
        <v>266</v>
      </c>
      <c r="E65" s="50">
        <v>41186</v>
      </c>
      <c r="F65" s="39">
        <v>45.665717390909101</v>
      </c>
      <c r="G65" s="39">
        <v>2.17858630242424</v>
      </c>
      <c r="H65" s="10" t="s">
        <v>130</v>
      </c>
      <c r="I65" s="10" t="s">
        <v>601</v>
      </c>
      <c r="J65" s="10" t="s">
        <v>569</v>
      </c>
      <c r="K65" s="46">
        <v>0.10400000000000001</v>
      </c>
    </row>
    <row r="66" spans="1:12" x14ac:dyDescent="0.25">
      <c r="A66" s="10">
        <v>122900013</v>
      </c>
      <c r="B66" s="10" t="s">
        <v>579</v>
      </c>
      <c r="C66" s="10" t="s">
        <v>602</v>
      </c>
      <c r="D66" s="10" t="s">
        <v>267</v>
      </c>
      <c r="E66" s="50">
        <v>41186</v>
      </c>
      <c r="F66" s="39">
        <v>45.666027618709698</v>
      </c>
      <c r="G66" s="39">
        <v>2.0920335470967801</v>
      </c>
      <c r="H66" s="10" t="s">
        <v>16</v>
      </c>
      <c r="I66" s="10"/>
      <c r="J66" s="10" t="s">
        <v>26</v>
      </c>
      <c r="K66" s="10">
        <v>3.3000000000000002E-2</v>
      </c>
      <c r="L66" s="10">
        <v>1.5179999999999999E-2</v>
      </c>
    </row>
    <row r="67" spans="1:12" x14ac:dyDescent="0.25">
      <c r="A67" s="10">
        <v>122900013</v>
      </c>
      <c r="B67" s="10" t="s">
        <v>579</v>
      </c>
      <c r="C67" s="10" t="s">
        <v>602</v>
      </c>
      <c r="D67" s="10" t="s">
        <v>267</v>
      </c>
      <c r="E67" s="50">
        <v>41186</v>
      </c>
      <c r="F67" s="39">
        <v>45.666027618709698</v>
      </c>
      <c r="G67" s="39">
        <v>2.0920335470967801</v>
      </c>
      <c r="H67" s="10" t="s">
        <v>27</v>
      </c>
      <c r="I67" s="10"/>
      <c r="J67" s="10" t="s">
        <v>26</v>
      </c>
      <c r="K67" s="39">
        <v>0.166238723850408</v>
      </c>
      <c r="L67" s="39">
        <v>7.0024042583688995E-2</v>
      </c>
    </row>
    <row r="68" spans="1:12" x14ac:dyDescent="0.25">
      <c r="A68" s="10">
        <v>122900013</v>
      </c>
      <c r="B68" s="10" t="s">
        <v>579</v>
      </c>
      <c r="C68" s="10" t="s">
        <v>602</v>
      </c>
      <c r="D68" s="10" t="s">
        <v>267</v>
      </c>
      <c r="E68" s="50">
        <v>41186</v>
      </c>
      <c r="F68" s="39">
        <v>45.666027618709698</v>
      </c>
      <c r="G68" s="39">
        <v>2.0920335470967801</v>
      </c>
      <c r="H68" s="10" t="s">
        <v>130</v>
      </c>
      <c r="I68" s="10"/>
      <c r="J68" s="10" t="s">
        <v>569</v>
      </c>
      <c r="K68" s="45">
        <v>0.60617872211720236</v>
      </c>
      <c r="L68" s="45">
        <v>0.12123574442344079</v>
      </c>
    </row>
    <row r="69" spans="1:12" x14ac:dyDescent="0.25">
      <c r="A69" s="10">
        <v>122900014</v>
      </c>
      <c r="B69" s="10" t="s">
        <v>579</v>
      </c>
      <c r="C69" s="10" t="s">
        <v>578</v>
      </c>
      <c r="D69" s="10" t="s">
        <v>268</v>
      </c>
      <c r="E69" s="50">
        <v>41185</v>
      </c>
      <c r="F69" s="39">
        <v>45.3176135770833</v>
      </c>
      <c r="G69" s="39">
        <v>1.7978560479166701</v>
      </c>
      <c r="H69" s="10" t="s">
        <v>16</v>
      </c>
      <c r="I69" s="10" t="s">
        <v>601</v>
      </c>
      <c r="J69" s="10" t="s">
        <v>26</v>
      </c>
      <c r="K69" s="45">
        <v>1.3000000000000001E-2</v>
      </c>
    </row>
    <row r="70" spans="1:12" x14ac:dyDescent="0.25">
      <c r="A70" s="10">
        <v>122900014</v>
      </c>
      <c r="B70" s="10" t="s">
        <v>579</v>
      </c>
      <c r="C70" s="10" t="s">
        <v>578</v>
      </c>
      <c r="D70" s="10" t="s">
        <v>268</v>
      </c>
      <c r="E70" s="50">
        <v>41185</v>
      </c>
      <c r="F70" s="39">
        <v>45.3176135770833</v>
      </c>
      <c r="G70" s="39">
        <v>1.7978560479166701</v>
      </c>
      <c r="H70" s="10" t="s">
        <v>27</v>
      </c>
      <c r="I70" s="10"/>
      <c r="J70" s="10" t="s">
        <v>26</v>
      </c>
      <c r="K70" s="39">
        <v>5.7191885912049198E-2</v>
      </c>
      <c r="L70" s="47">
        <v>4.48350487419246E-2</v>
      </c>
    </row>
    <row r="71" spans="1:12" x14ac:dyDescent="0.25">
      <c r="A71" s="10">
        <v>122900014</v>
      </c>
      <c r="B71" s="10" t="s">
        <v>579</v>
      </c>
      <c r="C71" s="10" t="s">
        <v>578</v>
      </c>
      <c r="D71" s="10" t="s">
        <v>268</v>
      </c>
      <c r="E71" s="50">
        <v>41185</v>
      </c>
      <c r="F71" s="39">
        <v>45.3176135770833</v>
      </c>
      <c r="G71" s="39">
        <v>1.7978560479166701</v>
      </c>
      <c r="H71" s="10" t="s">
        <v>130</v>
      </c>
      <c r="I71" s="10" t="s">
        <v>601</v>
      </c>
      <c r="J71" s="10" t="s">
        <v>569</v>
      </c>
      <c r="K71" s="46">
        <v>0.10400000000000001</v>
      </c>
    </row>
    <row r="72" spans="1:12" x14ac:dyDescent="0.25">
      <c r="A72" s="10">
        <v>122900015</v>
      </c>
      <c r="B72" s="10" t="s">
        <v>579</v>
      </c>
      <c r="C72" s="10" t="s">
        <v>578</v>
      </c>
      <c r="D72" s="10" t="s">
        <v>269</v>
      </c>
      <c r="E72" s="50">
        <v>41185</v>
      </c>
      <c r="F72" s="39">
        <v>45.318176231506897</v>
      </c>
      <c r="G72" s="39">
        <v>1.79426658356164</v>
      </c>
      <c r="H72" s="10" t="s">
        <v>16</v>
      </c>
      <c r="I72" s="10" t="s">
        <v>601</v>
      </c>
      <c r="J72" s="10" t="s">
        <v>26</v>
      </c>
      <c r="K72" s="45">
        <v>1.3000000000000001E-2</v>
      </c>
    </row>
    <row r="73" spans="1:12" x14ac:dyDescent="0.25">
      <c r="A73" s="10">
        <v>122900015</v>
      </c>
      <c r="B73" s="10" t="s">
        <v>579</v>
      </c>
      <c r="C73" s="10" t="s">
        <v>578</v>
      </c>
      <c r="D73" s="10" t="s">
        <v>269</v>
      </c>
      <c r="E73" s="50">
        <v>41185</v>
      </c>
      <c r="F73" s="39">
        <v>45.318176231506897</v>
      </c>
      <c r="G73" s="39">
        <v>1.79426658356164</v>
      </c>
      <c r="H73" s="10" t="s">
        <v>27</v>
      </c>
      <c r="I73" s="10"/>
      <c r="J73" s="10" t="s">
        <v>26</v>
      </c>
      <c r="K73" s="39">
        <v>6.9008857108071503E-2</v>
      </c>
      <c r="L73" s="47">
        <v>4.5146776585383006E-2</v>
      </c>
    </row>
    <row r="74" spans="1:12" x14ac:dyDescent="0.25">
      <c r="A74" s="10">
        <v>122900015</v>
      </c>
      <c r="B74" s="10" t="s">
        <v>579</v>
      </c>
      <c r="C74" s="10" t="s">
        <v>578</v>
      </c>
      <c r="D74" s="10" t="s">
        <v>269</v>
      </c>
      <c r="E74" s="50">
        <v>41185</v>
      </c>
      <c r="F74" s="39">
        <v>45.318176231506897</v>
      </c>
      <c r="G74" s="39">
        <v>1.79426658356164</v>
      </c>
      <c r="H74" s="10" t="s">
        <v>130</v>
      </c>
      <c r="I74" s="10" t="s">
        <v>601</v>
      </c>
      <c r="J74" s="10" t="s">
        <v>569</v>
      </c>
      <c r="K74" s="46">
        <v>0.10400000000000001</v>
      </c>
    </row>
    <row r="75" spans="1:12" x14ac:dyDescent="0.25">
      <c r="A75" s="10">
        <v>122900016</v>
      </c>
      <c r="B75" s="10" t="s">
        <v>579</v>
      </c>
      <c r="C75" s="10" t="s">
        <v>578</v>
      </c>
      <c r="D75" s="10" t="s">
        <v>270</v>
      </c>
      <c r="E75" s="50">
        <v>41185</v>
      </c>
      <c r="F75" s="39">
        <v>45.167356451428603</v>
      </c>
      <c r="G75" s="39">
        <v>1.4601100514285701</v>
      </c>
      <c r="H75" s="10" t="s">
        <v>16</v>
      </c>
      <c r="I75" s="10" t="s">
        <v>601</v>
      </c>
      <c r="J75" s="10" t="s">
        <v>26</v>
      </c>
      <c r="K75" s="45">
        <v>1.2E-2</v>
      </c>
    </row>
    <row r="76" spans="1:12" x14ac:dyDescent="0.25">
      <c r="A76" s="10">
        <v>122900016</v>
      </c>
      <c r="B76" s="10" t="s">
        <v>579</v>
      </c>
      <c r="C76" s="10" t="s">
        <v>578</v>
      </c>
      <c r="D76" s="10" t="s">
        <v>270</v>
      </c>
      <c r="E76" s="50">
        <v>41185</v>
      </c>
      <c r="F76" s="39">
        <v>45.167356451428603</v>
      </c>
      <c r="G76" s="39">
        <v>1.4601100514285701</v>
      </c>
      <c r="H76" s="10" t="s">
        <v>27</v>
      </c>
      <c r="I76" s="10"/>
      <c r="J76" s="10" t="s">
        <v>26</v>
      </c>
      <c r="K76" s="39">
        <v>5.6375329321634096E-2</v>
      </c>
      <c r="L76" s="47">
        <v>4.5150957711830503E-2</v>
      </c>
    </row>
    <row r="77" spans="1:12" x14ac:dyDescent="0.25">
      <c r="A77" s="10">
        <v>122900016</v>
      </c>
      <c r="B77" s="10" t="s">
        <v>579</v>
      </c>
      <c r="C77" s="10" t="s">
        <v>578</v>
      </c>
      <c r="D77" s="10" t="s">
        <v>270</v>
      </c>
      <c r="E77" s="50">
        <v>41185</v>
      </c>
      <c r="F77" s="39">
        <v>45.167356451428603</v>
      </c>
      <c r="G77" s="39">
        <v>1.4601100514285701</v>
      </c>
      <c r="H77" s="10" t="s">
        <v>130</v>
      </c>
      <c r="I77" s="10" t="s">
        <v>601</v>
      </c>
      <c r="J77" s="10" t="s">
        <v>569</v>
      </c>
      <c r="K77" s="46">
        <v>0.10400000000000001</v>
      </c>
    </row>
    <row r="78" spans="1:12" x14ac:dyDescent="0.25">
      <c r="A78" s="10">
        <v>122900017</v>
      </c>
      <c r="B78" s="10" t="s">
        <v>579</v>
      </c>
      <c r="C78" s="10" t="s">
        <v>578</v>
      </c>
      <c r="D78" s="10" t="s">
        <v>271</v>
      </c>
      <c r="E78" s="50">
        <v>41185</v>
      </c>
      <c r="F78" s="39">
        <v>45.164607556666702</v>
      </c>
      <c r="G78" s="39">
        <v>1.45829586</v>
      </c>
      <c r="H78" s="10" t="s">
        <v>16</v>
      </c>
      <c r="I78" s="10" t="s">
        <v>601</v>
      </c>
      <c r="J78" s="10" t="s">
        <v>26</v>
      </c>
      <c r="K78" s="45">
        <v>1.2E-2</v>
      </c>
    </row>
    <row r="79" spans="1:12" x14ac:dyDescent="0.25">
      <c r="A79" s="10">
        <v>122900017</v>
      </c>
      <c r="B79" s="10" t="s">
        <v>579</v>
      </c>
      <c r="C79" s="10" t="s">
        <v>578</v>
      </c>
      <c r="D79" s="10" t="s">
        <v>271</v>
      </c>
      <c r="E79" s="50">
        <v>41185</v>
      </c>
      <c r="F79" s="39">
        <v>45.164607556666702</v>
      </c>
      <c r="G79" s="39">
        <v>1.45829586</v>
      </c>
      <c r="H79" s="10" t="s">
        <v>27</v>
      </c>
      <c r="I79" s="10"/>
      <c r="J79" s="10" t="s">
        <v>26</v>
      </c>
      <c r="K79" s="39">
        <v>0.185228488991382</v>
      </c>
      <c r="L79" s="47">
        <v>7.3643278959812E-2</v>
      </c>
    </row>
    <row r="80" spans="1:12" x14ac:dyDescent="0.25">
      <c r="A80" s="10">
        <v>122900017</v>
      </c>
      <c r="B80" s="10" t="s">
        <v>579</v>
      </c>
      <c r="C80" s="10" t="s">
        <v>578</v>
      </c>
      <c r="D80" s="10" t="s">
        <v>271</v>
      </c>
      <c r="E80" s="50">
        <v>41185</v>
      </c>
      <c r="F80" s="39">
        <v>45.164607556666702</v>
      </c>
      <c r="G80" s="39">
        <v>1.45829586</v>
      </c>
      <c r="H80" s="10" t="s">
        <v>130</v>
      </c>
      <c r="I80" s="10" t="s">
        <v>601</v>
      </c>
      <c r="J80" s="10" t="s">
        <v>569</v>
      </c>
      <c r="K80" s="46">
        <v>0.10400000000000001</v>
      </c>
    </row>
    <row r="81" spans="1:12" x14ac:dyDescent="0.25">
      <c r="A81" s="10">
        <v>122900018</v>
      </c>
      <c r="B81" s="10" t="s">
        <v>579</v>
      </c>
      <c r="C81" s="10" t="s">
        <v>578</v>
      </c>
      <c r="D81" s="10" t="s">
        <v>272</v>
      </c>
      <c r="E81" s="50">
        <v>41184.770833333336</v>
      </c>
      <c r="F81" s="39">
        <v>45.160000199999999</v>
      </c>
      <c r="G81" s="39">
        <v>2.1022574999999999</v>
      </c>
      <c r="H81" s="10" t="s">
        <v>16</v>
      </c>
      <c r="I81" s="10" t="s">
        <v>601</v>
      </c>
      <c r="J81" s="10" t="s">
        <v>26</v>
      </c>
      <c r="K81" s="45">
        <v>1.2E-2</v>
      </c>
    </row>
    <row r="82" spans="1:12" x14ac:dyDescent="0.25">
      <c r="A82" s="10">
        <v>122900018</v>
      </c>
      <c r="B82" s="10" t="s">
        <v>579</v>
      </c>
      <c r="C82" s="10" t="s">
        <v>578</v>
      </c>
      <c r="D82" s="10" t="s">
        <v>272</v>
      </c>
      <c r="E82" s="50">
        <v>41184.770833333336</v>
      </c>
      <c r="F82" s="39">
        <v>45.160000199999999</v>
      </c>
      <c r="G82" s="39">
        <v>2.1022574999999999</v>
      </c>
      <c r="H82" s="10" t="s">
        <v>27</v>
      </c>
      <c r="I82" s="10"/>
      <c r="J82" s="10" t="s">
        <v>26</v>
      </c>
      <c r="K82" s="39">
        <v>8.6482068179716598E-2</v>
      </c>
      <c r="L82" s="47">
        <v>5.0823128869585801E-2</v>
      </c>
    </row>
    <row r="83" spans="1:12" x14ac:dyDescent="0.25">
      <c r="A83" s="10">
        <v>122900018</v>
      </c>
      <c r="B83" s="10" t="s">
        <v>579</v>
      </c>
      <c r="C83" s="10" t="s">
        <v>578</v>
      </c>
      <c r="D83" s="10" t="s">
        <v>272</v>
      </c>
      <c r="E83" s="50">
        <v>41184.770833333336</v>
      </c>
      <c r="F83" s="39">
        <v>45.160000199999999</v>
      </c>
      <c r="G83" s="39">
        <v>2.1022574999999999</v>
      </c>
      <c r="H83" s="10" t="s">
        <v>130</v>
      </c>
      <c r="I83" s="10"/>
      <c r="J83" s="10" t="s">
        <v>569</v>
      </c>
      <c r="K83" s="45">
        <v>0.1811568594833016</v>
      </c>
      <c r="L83" s="45">
        <v>0.12680980163831118</v>
      </c>
    </row>
    <row r="84" spans="1:12" x14ac:dyDescent="0.25">
      <c r="A84" s="10">
        <v>122900019</v>
      </c>
      <c r="B84" s="10" t="s">
        <v>579</v>
      </c>
      <c r="C84" s="10" t="s">
        <v>578</v>
      </c>
      <c r="D84" s="10" t="s">
        <v>273</v>
      </c>
      <c r="E84" s="50">
        <v>41184</v>
      </c>
      <c r="F84" s="39">
        <v>45.163666999999997</v>
      </c>
      <c r="G84" s="39">
        <v>2.0933118999999998</v>
      </c>
      <c r="H84" s="10" t="s">
        <v>16</v>
      </c>
      <c r="I84" s="10" t="s">
        <v>601</v>
      </c>
      <c r="J84" s="10" t="s">
        <v>26</v>
      </c>
      <c r="K84" s="45">
        <v>1.5000000000000001E-2</v>
      </c>
    </row>
    <row r="85" spans="1:12" x14ac:dyDescent="0.25">
      <c r="A85" s="10">
        <v>122900019</v>
      </c>
      <c r="B85" s="10" t="s">
        <v>579</v>
      </c>
      <c r="C85" s="10" t="s">
        <v>578</v>
      </c>
      <c r="D85" s="10" t="s">
        <v>273</v>
      </c>
      <c r="E85" s="50">
        <v>41184</v>
      </c>
      <c r="F85" s="39">
        <v>45.163666999999997</v>
      </c>
      <c r="G85" s="39">
        <v>2.0933118999999998</v>
      </c>
      <c r="H85" s="10" t="s">
        <v>27</v>
      </c>
      <c r="I85" s="10"/>
      <c r="J85" s="10" t="s">
        <v>26</v>
      </c>
      <c r="K85" s="39">
        <v>9.1730882913352393E-2</v>
      </c>
      <c r="L85" s="47">
        <v>5.24930608207205E-2</v>
      </c>
    </row>
    <row r="86" spans="1:12" x14ac:dyDescent="0.25">
      <c r="A86" s="10">
        <v>122900019</v>
      </c>
      <c r="B86" s="10" t="s">
        <v>579</v>
      </c>
      <c r="C86" s="10" t="s">
        <v>578</v>
      </c>
      <c r="D86" s="10" t="s">
        <v>273</v>
      </c>
      <c r="E86" s="50">
        <v>41184</v>
      </c>
      <c r="F86" s="39">
        <v>45.163666999999997</v>
      </c>
      <c r="G86" s="39">
        <v>2.0933118999999998</v>
      </c>
      <c r="H86" s="10" t="s">
        <v>130</v>
      </c>
      <c r="I86" s="10"/>
      <c r="J86" s="10" t="s">
        <v>569</v>
      </c>
      <c r="K86" s="45">
        <v>1.2163389136735998</v>
      </c>
      <c r="L86" s="45">
        <v>0.12163389136735998</v>
      </c>
    </row>
    <row r="87" spans="1:12" x14ac:dyDescent="0.25">
      <c r="A87" s="10">
        <v>122900020</v>
      </c>
      <c r="B87" s="10" t="s">
        <v>579</v>
      </c>
      <c r="C87" s="10" t="s">
        <v>578</v>
      </c>
      <c r="D87" s="10" t="s">
        <v>274</v>
      </c>
      <c r="E87" s="50">
        <v>41184</v>
      </c>
      <c r="F87" s="39">
        <v>45.124686825714299</v>
      </c>
      <c r="G87" s="39">
        <v>2.1538084514285698</v>
      </c>
      <c r="H87" s="10" t="s">
        <v>16</v>
      </c>
      <c r="I87" s="10"/>
      <c r="J87" s="10" t="s">
        <v>26</v>
      </c>
      <c r="K87" s="10">
        <v>1.7000000000000001E-2</v>
      </c>
      <c r="L87" s="51">
        <v>7.8199999999999988E-3</v>
      </c>
    </row>
    <row r="88" spans="1:12" x14ac:dyDescent="0.25">
      <c r="A88" s="10">
        <v>122900020</v>
      </c>
      <c r="B88" s="10" t="s">
        <v>579</v>
      </c>
      <c r="C88" s="10" t="s">
        <v>578</v>
      </c>
      <c r="D88" s="10" t="s">
        <v>274</v>
      </c>
      <c r="E88" s="50">
        <v>41184</v>
      </c>
      <c r="F88" s="39">
        <v>45.124686825714299</v>
      </c>
      <c r="G88" s="39">
        <v>2.1538084514285698</v>
      </c>
      <c r="H88" s="10" t="s">
        <v>27</v>
      </c>
      <c r="I88" s="10"/>
      <c r="J88" s="10" t="s">
        <v>26</v>
      </c>
      <c r="K88" s="39">
        <v>0.108599865505521</v>
      </c>
      <c r="L88" s="47">
        <v>5.6191729513784802E-2</v>
      </c>
    </row>
    <row r="89" spans="1:12" x14ac:dyDescent="0.25">
      <c r="A89" s="10">
        <v>122900020</v>
      </c>
      <c r="B89" s="10" t="s">
        <v>579</v>
      </c>
      <c r="C89" s="10" t="s">
        <v>578</v>
      </c>
      <c r="D89" s="10" t="s">
        <v>274</v>
      </c>
      <c r="E89" s="50">
        <v>41184</v>
      </c>
      <c r="F89" s="39">
        <v>45.124686825714299</v>
      </c>
      <c r="G89" s="39">
        <v>2.1538084514285698</v>
      </c>
      <c r="H89" s="10" t="s">
        <v>130</v>
      </c>
      <c r="I89" s="10"/>
      <c r="J89" s="10" t="s">
        <v>569</v>
      </c>
      <c r="K89" s="45">
        <v>0.74453478512917448</v>
      </c>
      <c r="L89" s="45">
        <v>0.1489069570258352</v>
      </c>
    </row>
    <row r="90" spans="1:12" x14ac:dyDescent="0.25">
      <c r="A90" s="10">
        <v>122900021</v>
      </c>
      <c r="B90" s="10" t="s">
        <v>579</v>
      </c>
      <c r="C90" s="10" t="s">
        <v>604</v>
      </c>
      <c r="D90" s="10" t="s">
        <v>275</v>
      </c>
      <c r="E90" s="50">
        <v>41184</v>
      </c>
      <c r="F90" s="39">
        <v>45.141956084615401</v>
      </c>
      <c r="G90" s="39">
        <v>2.0988271051282101</v>
      </c>
      <c r="H90" s="10" t="s">
        <v>16</v>
      </c>
      <c r="I90" s="10" t="s">
        <v>601</v>
      </c>
      <c r="J90" s="10" t="s">
        <v>26</v>
      </c>
      <c r="K90" s="10">
        <v>1.2E-2</v>
      </c>
    </row>
    <row r="91" spans="1:12" x14ac:dyDescent="0.25">
      <c r="A91" s="10">
        <v>122900021</v>
      </c>
      <c r="B91" s="10" t="s">
        <v>579</v>
      </c>
      <c r="C91" s="10" t="s">
        <v>604</v>
      </c>
      <c r="D91" s="10" t="s">
        <v>275</v>
      </c>
      <c r="E91" s="50">
        <v>41184</v>
      </c>
      <c r="F91" s="39">
        <v>45.141956084615401</v>
      </c>
      <c r="G91" s="39">
        <v>2.0988271051282101</v>
      </c>
      <c r="H91" s="10" t="s">
        <v>27</v>
      </c>
      <c r="I91" s="10"/>
      <c r="J91" s="10" t="s">
        <v>26</v>
      </c>
      <c r="K91" s="39">
        <v>5.6474481475375503E-2</v>
      </c>
      <c r="L91" s="39">
        <v>4.5189523457219806E-2</v>
      </c>
    </row>
    <row r="92" spans="1:12" x14ac:dyDescent="0.25">
      <c r="A92" s="10">
        <v>122900021</v>
      </c>
      <c r="B92" s="10" t="s">
        <v>579</v>
      </c>
      <c r="C92" s="10" t="s">
        <v>604</v>
      </c>
      <c r="D92" s="10" t="s">
        <v>275</v>
      </c>
      <c r="E92" s="50">
        <v>41184</v>
      </c>
      <c r="F92" s="39">
        <v>45.141956084615401</v>
      </c>
      <c r="G92" s="39">
        <v>2.0988271051282101</v>
      </c>
      <c r="H92" s="10" t="s">
        <v>130</v>
      </c>
      <c r="I92" s="10"/>
      <c r="J92" s="10" t="s">
        <v>569</v>
      </c>
      <c r="K92" s="39">
        <v>0.20803177819785759</v>
      </c>
      <c r="L92" s="39">
        <v>8.3212711279143203E-2</v>
      </c>
    </row>
    <row r="93" spans="1:12" x14ac:dyDescent="0.25">
      <c r="A93" s="10">
        <v>122900022</v>
      </c>
      <c r="B93" s="10" t="s">
        <v>579</v>
      </c>
      <c r="C93" s="10" t="s">
        <v>578</v>
      </c>
      <c r="D93" s="10" t="s">
        <v>276</v>
      </c>
      <c r="E93" s="50">
        <v>41184.40625</v>
      </c>
      <c r="F93" s="39">
        <v>45.117517399999997</v>
      </c>
      <c r="G93" s="39">
        <v>2.1530608999999998</v>
      </c>
      <c r="H93" s="10" t="s">
        <v>16</v>
      </c>
      <c r="I93" s="10"/>
      <c r="J93" s="10" t="s">
        <v>26</v>
      </c>
      <c r="K93" s="51">
        <v>1.1000000000000001E-2</v>
      </c>
      <c r="L93" s="51">
        <v>5.7199999999999994E-3</v>
      </c>
    </row>
    <row r="94" spans="1:12" x14ac:dyDescent="0.25">
      <c r="A94" s="10">
        <v>122900022</v>
      </c>
      <c r="B94" s="10" t="s">
        <v>579</v>
      </c>
      <c r="C94" s="10" t="s">
        <v>578</v>
      </c>
      <c r="D94" s="10" t="s">
        <v>276</v>
      </c>
      <c r="E94" s="50">
        <v>41184.40625</v>
      </c>
      <c r="F94" s="39">
        <v>45.117517399999997</v>
      </c>
      <c r="G94" s="39">
        <v>2.1530608999999998</v>
      </c>
      <c r="H94" s="10" t="s">
        <v>27</v>
      </c>
      <c r="I94" s="10"/>
      <c r="J94" s="10" t="s">
        <v>26</v>
      </c>
      <c r="K94" s="39">
        <v>7.8002346868718694E-2</v>
      </c>
      <c r="L94" s="47">
        <v>4.9802168429330398E-2</v>
      </c>
    </row>
    <row r="95" spans="1:12" x14ac:dyDescent="0.25">
      <c r="A95" s="10">
        <v>122900022</v>
      </c>
      <c r="B95" s="10" t="s">
        <v>579</v>
      </c>
      <c r="C95" s="10" t="s">
        <v>578</v>
      </c>
      <c r="D95" s="10" t="s">
        <v>276</v>
      </c>
      <c r="E95" s="50">
        <v>41184.40625</v>
      </c>
      <c r="F95" s="39">
        <v>45.117517399999997</v>
      </c>
      <c r="G95" s="39">
        <v>2.1530608999999998</v>
      </c>
      <c r="H95" s="10" t="s">
        <v>130</v>
      </c>
      <c r="I95" s="10"/>
      <c r="J95" s="10" t="s">
        <v>569</v>
      </c>
      <c r="K95" s="45">
        <v>0.37525349464398239</v>
      </c>
      <c r="L95" s="45">
        <v>0.1501013978575928</v>
      </c>
    </row>
    <row r="96" spans="1:12" x14ac:dyDescent="0.25">
      <c r="A96" s="10">
        <v>122900023</v>
      </c>
      <c r="B96" s="10" t="s">
        <v>579</v>
      </c>
      <c r="C96" s="10" t="s">
        <v>578</v>
      </c>
      <c r="D96" s="10" t="s">
        <v>277</v>
      </c>
      <c r="E96" s="50">
        <v>41184</v>
      </c>
      <c r="F96" s="39">
        <v>45.111345200000002</v>
      </c>
      <c r="G96" s="39">
        <v>2.1548839000000002</v>
      </c>
      <c r="H96" s="10" t="s">
        <v>16</v>
      </c>
      <c r="I96" s="10" t="s">
        <v>601</v>
      </c>
      <c r="J96" s="10" t="s">
        <v>26</v>
      </c>
      <c r="K96" s="45">
        <v>1.2E-2</v>
      </c>
    </row>
    <row r="97" spans="1:12" x14ac:dyDescent="0.25">
      <c r="A97" s="10">
        <v>122900023</v>
      </c>
      <c r="B97" s="10" t="s">
        <v>579</v>
      </c>
      <c r="C97" s="10" t="s">
        <v>578</v>
      </c>
      <c r="D97" s="10" t="s">
        <v>277</v>
      </c>
      <c r="E97" s="50">
        <v>41184</v>
      </c>
      <c r="F97" s="39">
        <v>45.111345200000002</v>
      </c>
      <c r="G97" s="39">
        <v>2.1548839000000002</v>
      </c>
      <c r="H97" s="10" t="s">
        <v>27</v>
      </c>
      <c r="I97" s="10"/>
      <c r="J97" s="10" t="s">
        <v>26</v>
      </c>
      <c r="K97" s="39">
        <v>9.9646480387181893E-2</v>
      </c>
      <c r="L97" s="47">
        <v>5.4532899785188098E-2</v>
      </c>
    </row>
    <row r="98" spans="1:12" x14ac:dyDescent="0.25">
      <c r="A98" s="10">
        <v>122900023</v>
      </c>
      <c r="B98" s="10" t="s">
        <v>579</v>
      </c>
      <c r="C98" s="10" t="s">
        <v>578</v>
      </c>
      <c r="D98" s="10" t="s">
        <v>277</v>
      </c>
      <c r="E98" s="50">
        <v>41184</v>
      </c>
      <c r="F98" s="39">
        <v>45.111345200000002</v>
      </c>
      <c r="G98" s="39">
        <v>2.1548839000000002</v>
      </c>
      <c r="H98" s="10" t="s">
        <v>130</v>
      </c>
      <c r="I98" s="10" t="s">
        <v>601</v>
      </c>
      <c r="J98" s="10" t="s">
        <v>569</v>
      </c>
      <c r="K98" s="46">
        <v>0.10400000000000001</v>
      </c>
    </row>
    <row r="99" spans="1:12" x14ac:dyDescent="0.25">
      <c r="A99" s="10">
        <v>122900024</v>
      </c>
      <c r="B99" s="10" t="s">
        <v>579</v>
      </c>
      <c r="C99" s="10" t="s">
        <v>578</v>
      </c>
      <c r="D99" s="10" t="s">
        <v>278</v>
      </c>
      <c r="E99" s="50">
        <v>41184.4375</v>
      </c>
      <c r="F99" s="39">
        <v>45.1114137</v>
      </c>
      <c r="G99" s="39">
        <v>2.1544249999999998</v>
      </c>
      <c r="H99" s="10" t="s">
        <v>16</v>
      </c>
      <c r="I99" s="10" t="s">
        <v>601</v>
      </c>
      <c r="J99" s="10" t="s">
        <v>26</v>
      </c>
      <c r="K99" s="45">
        <v>1.3000000000000001E-2</v>
      </c>
    </row>
    <row r="100" spans="1:12" x14ac:dyDescent="0.25">
      <c r="A100" s="10">
        <v>122900024</v>
      </c>
      <c r="B100" s="10" t="s">
        <v>579</v>
      </c>
      <c r="C100" s="10" t="s">
        <v>578</v>
      </c>
      <c r="D100" s="10" t="s">
        <v>278</v>
      </c>
      <c r="E100" s="50">
        <v>41184.4375</v>
      </c>
      <c r="F100" s="39">
        <v>45.1114137</v>
      </c>
      <c r="G100" s="39">
        <v>2.1544249999999998</v>
      </c>
      <c r="H100" s="10" t="s">
        <v>27</v>
      </c>
      <c r="I100" s="10"/>
      <c r="J100" s="10" t="s">
        <v>26</v>
      </c>
      <c r="K100" s="39">
        <v>0.11316236452020201</v>
      </c>
      <c r="L100" s="47">
        <v>5.7832798033569104E-2</v>
      </c>
    </row>
    <row r="101" spans="1:12" x14ac:dyDescent="0.25">
      <c r="A101" s="10">
        <v>122900024</v>
      </c>
      <c r="B101" s="10" t="s">
        <v>579</v>
      </c>
      <c r="C101" s="10" t="s">
        <v>578</v>
      </c>
      <c r="D101" s="10" t="s">
        <v>278</v>
      </c>
      <c r="E101" s="50">
        <v>41184.4375</v>
      </c>
      <c r="F101" s="39">
        <v>45.1114137</v>
      </c>
      <c r="G101" s="39">
        <v>2.1544249999999998</v>
      </c>
      <c r="H101" s="10" t="s">
        <v>130</v>
      </c>
      <c r="I101" s="10"/>
      <c r="J101" s="10" t="s">
        <v>569</v>
      </c>
      <c r="K101" s="45">
        <v>0.37724422936357921</v>
      </c>
      <c r="L101" s="45">
        <v>0.15089769174543119</v>
      </c>
    </row>
    <row r="102" spans="1:12" x14ac:dyDescent="0.25">
      <c r="A102" s="10">
        <v>123390015</v>
      </c>
      <c r="B102" s="10" t="s">
        <v>579</v>
      </c>
      <c r="C102" s="10" t="s">
        <v>604</v>
      </c>
      <c r="D102" s="10" t="s">
        <v>279</v>
      </c>
      <c r="E102" s="50">
        <v>41236</v>
      </c>
      <c r="F102" s="39">
        <v>45.136812999999997</v>
      </c>
      <c r="G102" s="39">
        <v>2.1457989999999998</v>
      </c>
      <c r="H102" s="10" t="s">
        <v>16</v>
      </c>
      <c r="I102" s="10" t="s">
        <v>601</v>
      </c>
      <c r="J102" s="10" t="s">
        <v>26</v>
      </c>
      <c r="K102" s="45">
        <v>1.29E-2</v>
      </c>
    </row>
    <row r="103" spans="1:12" x14ac:dyDescent="0.25">
      <c r="A103" s="10">
        <v>123390015</v>
      </c>
      <c r="B103" s="10" t="s">
        <v>579</v>
      </c>
      <c r="C103" s="10" t="s">
        <v>604</v>
      </c>
      <c r="D103" s="10" t="s">
        <v>279</v>
      </c>
      <c r="E103" s="50">
        <v>41236</v>
      </c>
      <c r="F103" s="39">
        <v>45.136812999999997</v>
      </c>
      <c r="G103" s="39">
        <v>2.1457989999999998</v>
      </c>
      <c r="H103" s="10" t="s">
        <v>27</v>
      </c>
      <c r="I103" s="10"/>
      <c r="J103" s="10" t="s">
        <v>26</v>
      </c>
      <c r="K103" s="39">
        <v>5.8591531026902101E-2</v>
      </c>
      <c r="L103" s="39">
        <v>4.4675295414649402E-2</v>
      </c>
    </row>
    <row r="104" spans="1:12" x14ac:dyDescent="0.25">
      <c r="A104" s="10">
        <v>123390015</v>
      </c>
      <c r="B104" s="10" t="s">
        <v>579</v>
      </c>
      <c r="C104" s="10" t="s">
        <v>604</v>
      </c>
      <c r="D104" s="10" t="s">
        <v>279</v>
      </c>
      <c r="E104" s="50">
        <v>41236</v>
      </c>
      <c r="F104" s="39">
        <v>45.136812999999997</v>
      </c>
      <c r="G104" s="39">
        <v>2.1457989999999998</v>
      </c>
      <c r="H104" s="10" t="s">
        <v>130</v>
      </c>
      <c r="I104" s="10" t="s">
        <v>601</v>
      </c>
      <c r="J104" s="10" t="s">
        <v>569</v>
      </c>
      <c r="K104" s="46">
        <v>9.9536735979835991E-2</v>
      </c>
    </row>
    <row r="105" spans="1:12" x14ac:dyDescent="0.25">
      <c r="A105" s="10">
        <v>131360001</v>
      </c>
      <c r="B105" s="10" t="s">
        <v>579</v>
      </c>
      <c r="C105" s="10" t="s">
        <v>578</v>
      </c>
      <c r="D105" s="10" t="s">
        <v>281</v>
      </c>
      <c r="E105" s="50">
        <v>41389.75</v>
      </c>
      <c r="F105" s="39">
        <v>45.035221800000002</v>
      </c>
      <c r="G105" s="39">
        <v>-0.1537848</v>
      </c>
      <c r="H105" s="10" t="s">
        <v>16</v>
      </c>
      <c r="I105" s="10" t="s">
        <v>601</v>
      </c>
      <c r="J105" s="10" t="s">
        <v>26</v>
      </c>
      <c r="K105" s="45">
        <v>1.2E-2</v>
      </c>
    </row>
    <row r="106" spans="1:12" x14ac:dyDescent="0.25">
      <c r="A106" s="10">
        <v>131360001</v>
      </c>
      <c r="B106" s="10" t="s">
        <v>579</v>
      </c>
      <c r="C106" s="10" t="s">
        <v>578</v>
      </c>
      <c r="D106" s="10" t="s">
        <v>281</v>
      </c>
      <c r="E106" s="50">
        <v>41389.75</v>
      </c>
      <c r="F106" s="39">
        <v>45.035221800000002</v>
      </c>
      <c r="G106" s="39">
        <v>-0.1537848</v>
      </c>
      <c r="H106" s="10" t="s">
        <v>27</v>
      </c>
      <c r="I106" s="10"/>
      <c r="J106" s="10" t="s">
        <v>26</v>
      </c>
      <c r="K106" s="39">
        <v>9.5223912205752201E-2</v>
      </c>
      <c r="L106" s="47">
        <v>5.2766676357464799E-2</v>
      </c>
    </row>
    <row r="107" spans="1:12" x14ac:dyDescent="0.25">
      <c r="A107" s="10">
        <v>131360001</v>
      </c>
      <c r="B107" s="10" t="s">
        <v>579</v>
      </c>
      <c r="C107" s="10" t="s">
        <v>578</v>
      </c>
      <c r="D107" s="10" t="s">
        <v>281</v>
      </c>
      <c r="E107" s="50">
        <v>41389.75</v>
      </c>
      <c r="F107" s="39">
        <v>45.035221800000002</v>
      </c>
      <c r="G107" s="39">
        <v>-0.1537848</v>
      </c>
      <c r="H107" s="10" t="s">
        <v>130</v>
      </c>
      <c r="I107" s="10"/>
      <c r="J107" s="10" t="s">
        <v>569</v>
      </c>
      <c r="K107" s="45">
        <v>0.61314629363579032</v>
      </c>
      <c r="L107" s="45">
        <v>0.12262925872715839</v>
      </c>
    </row>
    <row r="108" spans="1:12" x14ac:dyDescent="0.25">
      <c r="A108" s="10">
        <v>131360002</v>
      </c>
      <c r="B108" s="10" t="s">
        <v>579</v>
      </c>
      <c r="C108" s="10" t="s">
        <v>578</v>
      </c>
      <c r="D108" s="10" t="s">
        <v>573</v>
      </c>
      <c r="E108" s="50">
        <v>41390</v>
      </c>
      <c r="F108" s="39">
        <v>44.880529850000002</v>
      </c>
      <c r="G108" s="39">
        <v>0.86881255999999996</v>
      </c>
      <c r="H108" s="10" t="s">
        <v>16</v>
      </c>
      <c r="I108" s="10"/>
      <c r="J108" s="10" t="s">
        <v>26</v>
      </c>
      <c r="K108" s="10">
        <v>1.6E-2</v>
      </c>
      <c r="L108" s="39">
        <v>1.0240000000000001E-2</v>
      </c>
    </row>
    <row r="109" spans="1:12" x14ac:dyDescent="0.25">
      <c r="A109" s="10">
        <v>131360002</v>
      </c>
      <c r="B109" s="10" t="s">
        <v>579</v>
      </c>
      <c r="C109" s="10" t="s">
        <v>578</v>
      </c>
      <c r="D109" s="10" t="s">
        <v>573</v>
      </c>
      <c r="E109" s="50">
        <v>41390</v>
      </c>
      <c r="F109" s="39">
        <v>44.880529850000002</v>
      </c>
      <c r="G109" s="39">
        <v>0.86881255999999996</v>
      </c>
      <c r="H109" s="10" t="s">
        <v>27</v>
      </c>
      <c r="I109" s="10" t="s">
        <v>601</v>
      </c>
      <c r="J109" s="10" t="s">
        <v>26</v>
      </c>
      <c r="K109" s="45">
        <v>8.0699999999999994E-2</v>
      </c>
      <c r="L109" s="47"/>
    </row>
    <row r="110" spans="1:12" x14ac:dyDescent="0.25">
      <c r="A110" s="10">
        <v>131360002</v>
      </c>
      <c r="B110" s="10" t="s">
        <v>579</v>
      </c>
      <c r="C110" s="10" t="s">
        <v>578</v>
      </c>
      <c r="D110" s="10" t="s">
        <v>573</v>
      </c>
      <c r="E110" s="50">
        <v>41390</v>
      </c>
      <c r="F110" s="39">
        <v>44.880529850000002</v>
      </c>
      <c r="G110" s="39">
        <v>0.86881255999999996</v>
      </c>
      <c r="H110" s="10" t="s">
        <v>130</v>
      </c>
      <c r="I110" s="10"/>
      <c r="J110" s="10" t="s">
        <v>569</v>
      </c>
      <c r="K110" s="45">
        <v>0.17120318588531838</v>
      </c>
      <c r="L110" s="45">
        <v>0.11984223011972239</v>
      </c>
    </row>
    <row r="111" spans="1:12" x14ac:dyDescent="0.25">
      <c r="A111" s="10">
        <v>131360003</v>
      </c>
      <c r="B111" s="10" t="s">
        <v>579</v>
      </c>
      <c r="C111" s="10" t="s">
        <v>578</v>
      </c>
      <c r="D111" s="10" t="s">
        <v>282</v>
      </c>
      <c r="E111" s="50">
        <v>41389.631944444445</v>
      </c>
      <c r="F111" s="39">
        <v>45.037094500000002</v>
      </c>
      <c r="G111" s="39">
        <v>-0.1471546</v>
      </c>
      <c r="H111" s="10" t="s">
        <v>16</v>
      </c>
      <c r="I111" s="10" t="s">
        <v>601</v>
      </c>
      <c r="J111" s="10" t="s">
        <v>26</v>
      </c>
      <c r="K111" s="45">
        <v>1.5900000000000001E-2</v>
      </c>
    </row>
    <row r="112" spans="1:12" x14ac:dyDescent="0.25">
      <c r="A112" s="10">
        <v>131360003</v>
      </c>
      <c r="B112" s="10" t="s">
        <v>579</v>
      </c>
      <c r="C112" s="10" t="s">
        <v>578</v>
      </c>
      <c r="D112" s="10" t="s">
        <v>282</v>
      </c>
      <c r="E112" s="50">
        <v>41389.631944444445</v>
      </c>
      <c r="F112" s="39">
        <v>45.037094500000002</v>
      </c>
      <c r="G112" s="39">
        <v>-0.1471546</v>
      </c>
      <c r="H112" s="10" t="s">
        <v>27</v>
      </c>
      <c r="I112" s="10"/>
      <c r="J112" s="10" t="s">
        <v>26</v>
      </c>
      <c r="K112" s="39">
        <v>5.0658156338711499E-2</v>
      </c>
      <c r="L112" s="47">
        <v>4.42376299744364E-2</v>
      </c>
    </row>
    <row r="113" spans="1:12" x14ac:dyDescent="0.25">
      <c r="A113" s="10">
        <v>131360003</v>
      </c>
      <c r="B113" s="10" t="s">
        <v>579</v>
      </c>
      <c r="C113" s="10" t="s">
        <v>578</v>
      </c>
      <c r="D113" s="10" t="s">
        <v>282</v>
      </c>
      <c r="E113" s="50">
        <v>41389.631944444445</v>
      </c>
      <c r="F113" s="39">
        <v>45.037094500000002</v>
      </c>
      <c r="G113" s="39">
        <v>-0.1471546</v>
      </c>
      <c r="H113" s="10" t="s">
        <v>130</v>
      </c>
      <c r="I113" s="10"/>
      <c r="J113" s="10" t="s">
        <v>569</v>
      </c>
      <c r="K113" s="45">
        <v>0.47379486326401998</v>
      </c>
      <c r="L113" s="45">
        <v>0.189517945305608</v>
      </c>
    </row>
    <row r="114" spans="1:12" x14ac:dyDescent="0.25">
      <c r="A114" s="10">
        <v>131360004</v>
      </c>
      <c r="B114" s="10" t="s">
        <v>579</v>
      </c>
      <c r="C114" s="10" t="s">
        <v>578</v>
      </c>
      <c r="D114" s="10" t="s">
        <v>283</v>
      </c>
      <c r="E114" s="50">
        <v>41389.673611111109</v>
      </c>
      <c r="F114" s="39">
        <v>45.097175100000001</v>
      </c>
      <c r="G114" s="39">
        <v>-5.63793E-2</v>
      </c>
      <c r="H114" s="10" t="s">
        <v>16</v>
      </c>
      <c r="I114" s="10" t="s">
        <v>601</v>
      </c>
      <c r="J114" s="10" t="s">
        <v>26</v>
      </c>
      <c r="K114" s="45">
        <v>1.83E-2</v>
      </c>
    </row>
    <row r="115" spans="1:12" x14ac:dyDescent="0.25">
      <c r="A115" s="10">
        <v>131360004</v>
      </c>
      <c r="B115" s="10" t="s">
        <v>579</v>
      </c>
      <c r="C115" s="10" t="s">
        <v>578</v>
      </c>
      <c r="D115" s="10" t="s">
        <v>283</v>
      </c>
      <c r="E115" s="50">
        <v>41389.673611111109</v>
      </c>
      <c r="F115" s="39">
        <v>45.097175100000001</v>
      </c>
      <c r="G115" s="39">
        <v>-5.63793E-2</v>
      </c>
      <c r="H115" s="10" t="s">
        <v>27</v>
      </c>
      <c r="I115" s="10"/>
      <c r="J115" s="10" t="s">
        <v>26</v>
      </c>
      <c r="K115" s="39">
        <v>8.6287305080104598E-2</v>
      </c>
      <c r="L115" s="47">
        <v>5.1146049256397E-2</v>
      </c>
    </row>
    <row r="116" spans="1:12" x14ac:dyDescent="0.25">
      <c r="A116" s="10">
        <v>131360004</v>
      </c>
      <c r="B116" s="10" t="s">
        <v>579</v>
      </c>
      <c r="C116" s="10" t="s">
        <v>578</v>
      </c>
      <c r="D116" s="10" t="s">
        <v>283</v>
      </c>
      <c r="E116" s="50">
        <v>41389.673611111109</v>
      </c>
      <c r="F116" s="39">
        <v>45.097175100000001</v>
      </c>
      <c r="G116" s="39">
        <v>-5.63793E-2</v>
      </c>
      <c r="H116" s="10" t="s">
        <v>130</v>
      </c>
      <c r="I116" s="10"/>
      <c r="J116" s="10" t="s">
        <v>569</v>
      </c>
      <c r="K116" s="45">
        <v>0.72661817265280393</v>
      </c>
      <c r="L116" s="45">
        <v>0.1453236345305608</v>
      </c>
    </row>
    <row r="117" spans="1:12" x14ac:dyDescent="0.25">
      <c r="A117" s="10">
        <v>131360005</v>
      </c>
      <c r="B117" s="10" t="s">
        <v>579</v>
      </c>
      <c r="C117" s="10" t="s">
        <v>578</v>
      </c>
      <c r="D117" s="10" t="s">
        <v>568</v>
      </c>
      <c r="E117" s="50">
        <v>41317</v>
      </c>
      <c r="F117" s="39">
        <v>44.920450000000002</v>
      </c>
      <c r="G117" s="39">
        <v>-0.27615020000000001</v>
      </c>
      <c r="H117" s="10" t="s">
        <v>16</v>
      </c>
      <c r="I117" s="10" t="s">
        <v>601</v>
      </c>
      <c r="J117" s="10" t="s">
        <v>26</v>
      </c>
      <c r="K117" s="45">
        <v>1.4E-2</v>
      </c>
    </row>
    <row r="118" spans="1:12" x14ac:dyDescent="0.25">
      <c r="A118" s="10">
        <v>131360005</v>
      </c>
      <c r="B118" s="10" t="s">
        <v>579</v>
      </c>
      <c r="C118" s="10" t="s">
        <v>578</v>
      </c>
      <c r="D118" s="10" t="s">
        <v>568</v>
      </c>
      <c r="E118" s="50">
        <v>41317</v>
      </c>
      <c r="F118" s="39">
        <v>44.920450000000002</v>
      </c>
      <c r="G118" s="39">
        <v>-0.27615020000000001</v>
      </c>
      <c r="H118" s="10" t="s">
        <v>27</v>
      </c>
      <c r="I118" s="10" t="s">
        <v>601</v>
      </c>
      <c r="J118" s="10" t="s">
        <v>26</v>
      </c>
      <c r="K118" s="46">
        <v>0.1031</v>
      </c>
      <c r="L118" s="47"/>
    </row>
    <row r="119" spans="1:12" x14ac:dyDescent="0.25">
      <c r="A119" s="10">
        <v>131360005</v>
      </c>
      <c r="B119" s="10" t="s">
        <v>579</v>
      </c>
      <c r="C119" s="10" t="s">
        <v>578</v>
      </c>
      <c r="D119" s="10" t="s">
        <v>568</v>
      </c>
      <c r="E119" s="50">
        <v>41317</v>
      </c>
      <c r="F119" s="39">
        <v>44.920450000000002</v>
      </c>
      <c r="G119" s="39">
        <v>-0.27615020000000001</v>
      </c>
      <c r="H119" s="10" t="s">
        <v>130</v>
      </c>
      <c r="I119" s="10"/>
      <c r="J119" s="10" t="s">
        <v>569</v>
      </c>
      <c r="K119" s="45">
        <v>0.88488159999999993</v>
      </c>
      <c r="L119" s="45">
        <v>0.17697631999999999</v>
      </c>
    </row>
    <row r="120" spans="1:12" x14ac:dyDescent="0.25">
      <c r="A120" s="10">
        <v>131720029</v>
      </c>
      <c r="B120" s="10" t="s">
        <v>579</v>
      </c>
      <c r="C120" s="10" t="s">
        <v>578</v>
      </c>
      <c r="D120" s="10" t="s">
        <v>219</v>
      </c>
      <c r="E120" s="50">
        <v>41429.638888888891</v>
      </c>
      <c r="F120" s="39">
        <v>45.385823000000002</v>
      </c>
      <c r="G120" s="39">
        <v>2.4588760000000001</v>
      </c>
      <c r="H120" s="10" t="s">
        <v>16</v>
      </c>
      <c r="I120" s="10" t="s">
        <v>601</v>
      </c>
      <c r="J120" s="10" t="s">
        <v>26</v>
      </c>
      <c r="K120" s="45">
        <v>1.6E-2</v>
      </c>
    </row>
    <row r="121" spans="1:12" x14ac:dyDescent="0.25">
      <c r="A121" s="10">
        <v>131720029</v>
      </c>
      <c r="B121" s="10" t="s">
        <v>579</v>
      </c>
      <c r="C121" s="10" t="s">
        <v>578</v>
      </c>
      <c r="D121" s="10" t="s">
        <v>219</v>
      </c>
      <c r="E121" s="50">
        <v>41429.638888888891</v>
      </c>
      <c r="F121" s="39">
        <v>45.385823000000002</v>
      </c>
      <c r="G121" s="39">
        <v>2.4588760000000001</v>
      </c>
      <c r="H121" s="10" t="s">
        <v>27</v>
      </c>
      <c r="I121" s="10"/>
      <c r="J121" s="10" t="s">
        <v>26</v>
      </c>
      <c r="K121" s="39">
        <v>7.9290256318916397E-2</v>
      </c>
      <c r="L121" s="47">
        <v>4.6851793360613403E-2</v>
      </c>
    </row>
    <row r="122" spans="1:12" x14ac:dyDescent="0.25">
      <c r="A122" s="10">
        <v>131720029</v>
      </c>
      <c r="B122" s="10" t="s">
        <v>579</v>
      </c>
      <c r="C122" s="10" t="s">
        <v>578</v>
      </c>
      <c r="D122" s="10" t="s">
        <v>219</v>
      </c>
      <c r="E122" s="50">
        <v>41429.638888888891</v>
      </c>
      <c r="F122" s="39">
        <v>45.385823000000002</v>
      </c>
      <c r="G122" s="39">
        <v>2.4588760000000001</v>
      </c>
      <c r="H122" s="10" t="s">
        <v>130</v>
      </c>
      <c r="I122" s="10" t="s">
        <v>601</v>
      </c>
      <c r="J122" s="10" t="s">
        <v>569</v>
      </c>
      <c r="K122" s="46">
        <v>9.9536735979835991E-2</v>
      </c>
    </row>
    <row r="123" spans="1:12" x14ac:dyDescent="0.25">
      <c r="A123" s="10">
        <v>131720030</v>
      </c>
      <c r="B123" s="10" t="s">
        <v>579</v>
      </c>
      <c r="C123" s="10" t="s">
        <v>578</v>
      </c>
      <c r="D123" s="10" t="s">
        <v>220</v>
      </c>
      <c r="E123" s="50">
        <v>41430.572916666664</v>
      </c>
      <c r="F123" s="39">
        <v>45.401052</v>
      </c>
      <c r="G123" s="39">
        <v>2.3971309999999999</v>
      </c>
      <c r="H123" s="10" t="s">
        <v>16</v>
      </c>
      <c r="I123" s="10" t="s">
        <v>601</v>
      </c>
      <c r="J123" s="10" t="s">
        <v>26</v>
      </c>
      <c r="K123" s="45">
        <v>1.2E-2</v>
      </c>
    </row>
    <row r="124" spans="1:12" x14ac:dyDescent="0.25">
      <c r="A124" s="10">
        <v>131720030</v>
      </c>
      <c r="B124" s="10" t="s">
        <v>579</v>
      </c>
      <c r="C124" s="10" t="s">
        <v>578</v>
      </c>
      <c r="D124" s="10" t="s">
        <v>220</v>
      </c>
      <c r="E124" s="50">
        <v>41430.572916666664</v>
      </c>
      <c r="F124" s="39">
        <v>45.401052</v>
      </c>
      <c r="G124" s="39">
        <v>2.3971309999999999</v>
      </c>
      <c r="H124" s="10" t="s">
        <v>27</v>
      </c>
      <c r="I124" s="10"/>
      <c r="J124" s="10" t="s">
        <v>26</v>
      </c>
      <c r="K124" s="39">
        <v>7.1030548289006901E-2</v>
      </c>
      <c r="L124" s="47">
        <v>4.4728315499229399E-2</v>
      </c>
    </row>
    <row r="125" spans="1:12" x14ac:dyDescent="0.25">
      <c r="A125" s="10">
        <v>131720030</v>
      </c>
      <c r="B125" s="10" t="s">
        <v>579</v>
      </c>
      <c r="C125" s="10" t="s">
        <v>578</v>
      </c>
      <c r="D125" s="10" t="s">
        <v>220</v>
      </c>
      <c r="E125" s="50">
        <v>41430.572916666664</v>
      </c>
      <c r="F125" s="39">
        <v>45.401052</v>
      </c>
      <c r="G125" s="39">
        <v>2.3971309999999999</v>
      </c>
      <c r="H125" s="10" t="s">
        <v>130</v>
      </c>
      <c r="I125" s="10" t="s">
        <v>601</v>
      </c>
      <c r="J125" s="10" t="s">
        <v>569</v>
      </c>
      <c r="K125" s="46">
        <v>9.9536735979835991E-2</v>
      </c>
    </row>
    <row r="126" spans="1:12" x14ac:dyDescent="0.25">
      <c r="A126" s="10">
        <v>131720031</v>
      </c>
      <c r="B126" s="10" t="s">
        <v>579</v>
      </c>
      <c r="C126" s="10" t="s">
        <v>578</v>
      </c>
      <c r="D126" s="10" t="s">
        <v>221</v>
      </c>
      <c r="E126" s="50">
        <v>41430.503472222219</v>
      </c>
      <c r="F126" s="39">
        <v>45.416558000000002</v>
      </c>
      <c r="G126" s="39">
        <v>2.3694739999999999</v>
      </c>
      <c r="H126" s="10" t="s">
        <v>16</v>
      </c>
      <c r="I126" s="10" t="s">
        <v>601</v>
      </c>
      <c r="J126" s="10" t="s">
        <v>26</v>
      </c>
      <c r="K126" s="45">
        <v>1.2E-2</v>
      </c>
    </row>
    <row r="127" spans="1:12" x14ac:dyDescent="0.25">
      <c r="A127" s="10">
        <v>131720031</v>
      </c>
      <c r="B127" s="10" t="s">
        <v>579</v>
      </c>
      <c r="C127" s="10" t="s">
        <v>578</v>
      </c>
      <c r="D127" s="10" t="s">
        <v>221</v>
      </c>
      <c r="E127" s="50">
        <v>41430.503472222219</v>
      </c>
      <c r="F127" s="39">
        <v>45.416558000000002</v>
      </c>
      <c r="G127" s="39">
        <v>2.3694739999999999</v>
      </c>
      <c r="H127" s="10" t="s">
        <v>27</v>
      </c>
      <c r="I127" s="10"/>
      <c r="J127" s="10" t="s">
        <v>26</v>
      </c>
      <c r="K127" s="39">
        <v>5.9138831996449197E-2</v>
      </c>
      <c r="L127" s="47">
        <v>4.4122377854711597E-2</v>
      </c>
    </row>
    <row r="128" spans="1:12" x14ac:dyDescent="0.25">
      <c r="A128" s="10">
        <v>131720031</v>
      </c>
      <c r="B128" s="10" t="s">
        <v>579</v>
      </c>
      <c r="C128" s="10" t="s">
        <v>578</v>
      </c>
      <c r="D128" s="10" t="s">
        <v>221</v>
      </c>
      <c r="E128" s="50">
        <v>41430.503472222219</v>
      </c>
      <c r="F128" s="39">
        <v>45.416558000000002</v>
      </c>
      <c r="G128" s="39">
        <v>2.3694739999999999</v>
      </c>
      <c r="H128" s="10" t="s">
        <v>130</v>
      </c>
      <c r="I128" s="10" t="s">
        <v>601</v>
      </c>
      <c r="J128" s="10" t="s">
        <v>569</v>
      </c>
      <c r="K128" s="46">
        <v>9.9536735979835991E-2</v>
      </c>
    </row>
    <row r="129" spans="1:12" x14ac:dyDescent="0.25">
      <c r="A129" s="10">
        <v>131720032</v>
      </c>
      <c r="B129" s="10" t="s">
        <v>579</v>
      </c>
      <c r="C129" s="10" t="s">
        <v>603</v>
      </c>
      <c r="D129" s="10" t="s">
        <v>285</v>
      </c>
      <c r="E129" s="50">
        <v>41430.416666666664</v>
      </c>
      <c r="F129" s="39">
        <v>45.392487000000003</v>
      </c>
      <c r="G129" s="39">
        <v>2.3641130000000001</v>
      </c>
      <c r="H129" s="10" t="s">
        <v>16</v>
      </c>
      <c r="I129" s="10" t="s">
        <v>601</v>
      </c>
      <c r="J129" s="10" t="s">
        <v>26</v>
      </c>
      <c r="K129" s="45">
        <v>1.2500000000000001E-2</v>
      </c>
    </row>
    <row r="130" spans="1:12" x14ac:dyDescent="0.25">
      <c r="A130" s="10">
        <v>131720032</v>
      </c>
      <c r="B130" s="10" t="s">
        <v>579</v>
      </c>
      <c r="C130" s="10" t="s">
        <v>603</v>
      </c>
      <c r="D130" s="10" t="s">
        <v>285</v>
      </c>
      <c r="E130" s="50">
        <v>41430.416666666664</v>
      </c>
      <c r="F130" s="39">
        <v>45.392487000000003</v>
      </c>
      <c r="G130" s="39">
        <v>2.3641130000000001</v>
      </c>
      <c r="H130" s="10" t="s">
        <v>27</v>
      </c>
      <c r="I130" s="10"/>
      <c r="J130" s="10" t="s">
        <v>26</v>
      </c>
      <c r="K130" s="39">
        <v>5.0523524151074799E-2</v>
      </c>
      <c r="L130" s="39">
        <v>4.3380325494555103E-2</v>
      </c>
    </row>
    <row r="131" spans="1:12" x14ac:dyDescent="0.25">
      <c r="A131" s="10">
        <v>131720032</v>
      </c>
      <c r="B131" s="10" t="s">
        <v>579</v>
      </c>
      <c r="C131" s="10" t="s">
        <v>603</v>
      </c>
      <c r="D131" s="10" t="s">
        <v>285</v>
      </c>
      <c r="E131" s="50">
        <v>41430.416666666664</v>
      </c>
      <c r="F131" s="39">
        <v>45.392487000000003</v>
      </c>
      <c r="G131" s="39">
        <v>2.3641130000000001</v>
      </c>
      <c r="H131" s="10" t="s">
        <v>130</v>
      </c>
      <c r="I131" s="10" t="s">
        <v>601</v>
      </c>
      <c r="J131" s="10" t="s">
        <v>569</v>
      </c>
      <c r="K131" s="46">
        <v>9.9536735979835991E-2</v>
      </c>
    </row>
    <row r="132" spans="1:12" x14ac:dyDescent="0.25">
      <c r="A132" s="10">
        <v>131720033</v>
      </c>
      <c r="B132" s="10" t="s">
        <v>579</v>
      </c>
      <c r="C132" s="10" t="s">
        <v>578</v>
      </c>
      <c r="D132" s="10" t="s">
        <v>286</v>
      </c>
      <c r="E132" s="50">
        <v>41430.645833333336</v>
      </c>
      <c r="F132" s="39">
        <v>45.364649999999997</v>
      </c>
      <c r="G132" s="39">
        <v>2.3679941000000002</v>
      </c>
      <c r="H132" s="10" t="s">
        <v>16</v>
      </c>
      <c r="I132" s="10" t="s">
        <v>601</v>
      </c>
      <c r="J132" s="10" t="s">
        <v>26</v>
      </c>
      <c r="K132" s="45">
        <v>1.0999999999999999E-2</v>
      </c>
    </row>
    <row r="133" spans="1:12" x14ac:dyDescent="0.25">
      <c r="A133" s="10">
        <v>131720033</v>
      </c>
      <c r="B133" s="10" t="s">
        <v>579</v>
      </c>
      <c r="C133" s="10" t="s">
        <v>578</v>
      </c>
      <c r="D133" s="10" t="s">
        <v>286</v>
      </c>
      <c r="E133" s="50">
        <v>41430.645833333336</v>
      </c>
      <c r="F133" s="39">
        <v>45.364649999999997</v>
      </c>
      <c r="G133" s="39">
        <v>2.3679941000000002</v>
      </c>
      <c r="H133" s="10" t="s">
        <v>27</v>
      </c>
      <c r="I133" s="10"/>
      <c r="J133" s="10" t="s">
        <v>26</v>
      </c>
      <c r="K133" s="39">
        <v>6.0582006047424503E-2</v>
      </c>
      <c r="L133" s="47">
        <v>4.5004720594343801E-2</v>
      </c>
    </row>
    <row r="134" spans="1:12" x14ac:dyDescent="0.25">
      <c r="A134" s="10">
        <v>131720033</v>
      </c>
      <c r="B134" s="10" t="s">
        <v>579</v>
      </c>
      <c r="C134" s="10" t="s">
        <v>578</v>
      </c>
      <c r="D134" s="10" t="s">
        <v>286</v>
      </c>
      <c r="E134" s="50">
        <v>41430.645833333336</v>
      </c>
      <c r="F134" s="39">
        <v>45.364649999999997</v>
      </c>
      <c r="G134" s="39">
        <v>2.3679941000000002</v>
      </c>
      <c r="H134" s="10" t="s">
        <v>130</v>
      </c>
      <c r="I134" s="10" t="s">
        <v>601</v>
      </c>
      <c r="J134" s="10" t="s">
        <v>569</v>
      </c>
      <c r="K134" s="46">
        <v>9.9536735979835991E-2</v>
      </c>
    </row>
    <row r="135" spans="1:12" x14ac:dyDescent="0.25">
      <c r="A135" s="10">
        <v>131720034</v>
      </c>
      <c r="B135" s="10" t="s">
        <v>579</v>
      </c>
      <c r="C135" s="10" t="s">
        <v>578</v>
      </c>
      <c r="D135" s="10" t="s">
        <v>287</v>
      </c>
      <c r="E135" s="50">
        <v>41430.802083333336</v>
      </c>
      <c r="F135" s="39">
        <v>45.220115</v>
      </c>
      <c r="G135" s="39">
        <v>2.112536</v>
      </c>
      <c r="H135" s="10" t="s">
        <v>16</v>
      </c>
      <c r="I135" s="10" t="s">
        <v>601</v>
      </c>
      <c r="J135" s="10" t="s">
        <v>26</v>
      </c>
      <c r="K135" s="45">
        <v>1.4E-2</v>
      </c>
    </row>
    <row r="136" spans="1:12" x14ac:dyDescent="0.25">
      <c r="A136" s="10">
        <v>131720034</v>
      </c>
      <c r="B136" s="10" t="s">
        <v>579</v>
      </c>
      <c r="C136" s="10" t="s">
        <v>578</v>
      </c>
      <c r="D136" s="10" t="s">
        <v>287</v>
      </c>
      <c r="E136" s="50">
        <v>41430.802083333336</v>
      </c>
      <c r="F136" s="39">
        <v>45.220115</v>
      </c>
      <c r="G136" s="39">
        <v>2.112536</v>
      </c>
      <c r="H136" s="10" t="s">
        <v>27</v>
      </c>
      <c r="I136" s="10"/>
      <c r="J136" s="10" t="s">
        <v>26</v>
      </c>
      <c r="K136" s="39">
        <v>6.8985637296925501E-2</v>
      </c>
      <c r="L136" s="47">
        <v>4.67215829477447E-2</v>
      </c>
    </row>
    <row r="137" spans="1:12" x14ac:dyDescent="0.25">
      <c r="A137" s="10">
        <v>131720034</v>
      </c>
      <c r="B137" s="10" t="s">
        <v>579</v>
      </c>
      <c r="C137" s="10" t="s">
        <v>578</v>
      </c>
      <c r="D137" s="10" t="s">
        <v>287</v>
      </c>
      <c r="E137" s="50">
        <v>41430.802083333336</v>
      </c>
      <c r="F137" s="39">
        <v>45.220115</v>
      </c>
      <c r="G137" s="39">
        <v>2.112536</v>
      </c>
      <c r="H137" s="10" t="s">
        <v>130</v>
      </c>
      <c r="I137" s="10"/>
      <c r="J137" s="10" t="s">
        <v>569</v>
      </c>
      <c r="K137" s="39">
        <v>0.12342555261499678</v>
      </c>
      <c r="L137" s="39">
        <v>8.6397886830497594E-2</v>
      </c>
    </row>
    <row r="138" spans="1:12" x14ac:dyDescent="0.25">
      <c r="A138" s="10">
        <v>131720035</v>
      </c>
      <c r="B138" s="10" t="s">
        <v>579</v>
      </c>
      <c r="C138" s="10" t="s">
        <v>603</v>
      </c>
      <c r="D138" s="10" t="s">
        <v>288</v>
      </c>
      <c r="E138" s="50">
        <v>41431.506944444445</v>
      </c>
      <c r="F138" s="39">
        <v>45.103873700000001</v>
      </c>
      <c r="G138" s="39">
        <v>1.9544313</v>
      </c>
      <c r="H138" s="10" t="s">
        <v>16</v>
      </c>
      <c r="I138" s="10" t="s">
        <v>601</v>
      </c>
      <c r="J138" s="10" t="s">
        <v>26</v>
      </c>
      <c r="K138" s="45">
        <v>1.2999999999999999E-2</v>
      </c>
    </row>
    <row r="139" spans="1:12" x14ac:dyDescent="0.25">
      <c r="A139" s="10">
        <v>131720035</v>
      </c>
      <c r="B139" s="10" t="s">
        <v>579</v>
      </c>
      <c r="C139" s="10" t="s">
        <v>603</v>
      </c>
      <c r="D139" s="10" t="s">
        <v>288</v>
      </c>
      <c r="E139" s="50">
        <v>41431.506944444445</v>
      </c>
      <c r="F139" s="39">
        <v>45.103873700000001</v>
      </c>
      <c r="G139" s="39">
        <v>1.9544313</v>
      </c>
      <c r="H139" s="10" t="s">
        <v>27</v>
      </c>
      <c r="I139" s="10"/>
      <c r="J139" s="10" t="s">
        <v>26</v>
      </c>
      <c r="K139" s="39">
        <v>5.0063470957104401E-2</v>
      </c>
      <c r="L139" s="39">
        <v>4.2975731537754899E-2</v>
      </c>
    </row>
    <row r="140" spans="1:12" x14ac:dyDescent="0.25">
      <c r="A140" s="10">
        <v>131720035</v>
      </c>
      <c r="B140" s="10" t="s">
        <v>579</v>
      </c>
      <c r="C140" s="10" t="s">
        <v>603</v>
      </c>
      <c r="D140" s="10" t="s">
        <v>288</v>
      </c>
      <c r="E140" s="50">
        <v>41431.506944444445</v>
      </c>
      <c r="F140" s="39">
        <v>45.103873700000001</v>
      </c>
      <c r="G140" s="39">
        <v>1.9544313</v>
      </c>
      <c r="H140" s="10" t="s">
        <v>130</v>
      </c>
      <c r="I140" s="10" t="s">
        <v>601</v>
      </c>
      <c r="J140" s="10" t="s">
        <v>569</v>
      </c>
      <c r="K140" s="46">
        <v>9.9536735979835991E-2</v>
      </c>
    </row>
    <row r="141" spans="1:12" x14ac:dyDescent="0.25">
      <c r="A141" s="10">
        <v>131720036</v>
      </c>
      <c r="B141" s="10" t="s">
        <v>579</v>
      </c>
      <c r="C141" s="10" t="s">
        <v>578</v>
      </c>
      <c r="D141" s="10" t="s">
        <v>289</v>
      </c>
      <c r="E141" s="50">
        <v>41431.46875</v>
      </c>
      <c r="F141" s="39">
        <v>45.131183800000002</v>
      </c>
      <c r="G141" s="39">
        <v>2.0024521000000002</v>
      </c>
      <c r="H141" s="10" t="s">
        <v>16</v>
      </c>
      <c r="I141" s="10" t="s">
        <v>601</v>
      </c>
      <c r="J141" s="10" t="s">
        <v>26</v>
      </c>
      <c r="K141" s="45">
        <v>1.4E-2</v>
      </c>
    </row>
    <row r="142" spans="1:12" x14ac:dyDescent="0.25">
      <c r="A142" s="10">
        <v>131720036</v>
      </c>
      <c r="B142" s="10" t="s">
        <v>579</v>
      </c>
      <c r="C142" s="10" t="s">
        <v>578</v>
      </c>
      <c r="D142" s="10" t="s">
        <v>289</v>
      </c>
      <c r="E142" s="50">
        <v>41431.46875</v>
      </c>
      <c r="F142" s="39">
        <v>45.131183800000002</v>
      </c>
      <c r="G142" s="39">
        <v>2.0024521000000002</v>
      </c>
      <c r="H142" s="10" t="s">
        <v>27</v>
      </c>
      <c r="I142" s="10"/>
      <c r="J142" s="10" t="s">
        <v>26</v>
      </c>
      <c r="K142" s="39">
        <v>5.3824138973405898E-2</v>
      </c>
      <c r="L142" s="47">
        <v>4.3753301811070899E-2</v>
      </c>
    </row>
    <row r="143" spans="1:12" x14ac:dyDescent="0.25">
      <c r="A143" s="10">
        <v>131720036</v>
      </c>
      <c r="B143" s="10" t="s">
        <v>579</v>
      </c>
      <c r="C143" s="10" t="s">
        <v>578</v>
      </c>
      <c r="D143" s="10" t="s">
        <v>289</v>
      </c>
      <c r="E143" s="50">
        <v>41431.46875</v>
      </c>
      <c r="F143" s="39">
        <v>45.131183800000002</v>
      </c>
      <c r="G143" s="39">
        <v>2.0024521000000002</v>
      </c>
      <c r="H143" s="10" t="s">
        <v>130</v>
      </c>
      <c r="I143" s="10" t="s">
        <v>601</v>
      </c>
      <c r="J143" s="10" t="s">
        <v>569</v>
      </c>
      <c r="K143" s="46">
        <v>9.7546001260239185E-2</v>
      </c>
    </row>
    <row r="144" spans="1:12" x14ac:dyDescent="0.25">
      <c r="A144" s="10">
        <v>131720037</v>
      </c>
      <c r="B144" s="10" t="s">
        <v>579</v>
      </c>
      <c r="C144" s="10" t="s">
        <v>578</v>
      </c>
      <c r="D144" s="10" t="s">
        <v>290</v>
      </c>
      <c r="E144" s="50">
        <v>41431.611111111109</v>
      </c>
      <c r="F144" s="39">
        <v>45.074878300000002</v>
      </c>
      <c r="G144" s="39">
        <v>1.9232144</v>
      </c>
      <c r="H144" s="10" t="s">
        <v>16</v>
      </c>
      <c r="I144" s="10" t="s">
        <v>601</v>
      </c>
      <c r="J144" s="10" t="s">
        <v>26</v>
      </c>
      <c r="K144" s="45">
        <v>1.6E-2</v>
      </c>
    </row>
    <row r="145" spans="1:13" x14ac:dyDescent="0.25">
      <c r="A145" s="10">
        <v>131720037</v>
      </c>
      <c r="B145" s="10" t="s">
        <v>579</v>
      </c>
      <c r="C145" s="10" t="s">
        <v>578</v>
      </c>
      <c r="D145" s="10" t="s">
        <v>290</v>
      </c>
      <c r="E145" s="50">
        <v>41431.611111111109</v>
      </c>
      <c r="F145" s="39">
        <v>45.074878300000002</v>
      </c>
      <c r="G145" s="39">
        <v>1.9232144</v>
      </c>
      <c r="H145" s="10" t="s">
        <v>27</v>
      </c>
      <c r="I145" s="10"/>
      <c r="J145" s="10" t="s">
        <v>26</v>
      </c>
      <c r="K145" s="39">
        <v>5.9904517299191697E-2</v>
      </c>
      <c r="L145" s="47">
        <v>4.4690421888354398E-2</v>
      </c>
    </row>
    <row r="146" spans="1:13" x14ac:dyDescent="0.25">
      <c r="A146" s="10">
        <v>131720037</v>
      </c>
      <c r="B146" s="10" t="s">
        <v>579</v>
      </c>
      <c r="C146" s="10" t="s">
        <v>578</v>
      </c>
      <c r="D146" s="10" t="s">
        <v>290</v>
      </c>
      <c r="E146" s="50">
        <v>41431.611111111109</v>
      </c>
      <c r="F146" s="39">
        <v>45.074878300000002</v>
      </c>
      <c r="G146" s="39">
        <v>1.9232144</v>
      </c>
      <c r="H146" s="10" t="s">
        <v>130</v>
      </c>
      <c r="I146" s="10"/>
      <c r="J146" s="10" t="s">
        <v>569</v>
      </c>
      <c r="K146" s="39">
        <v>0.1154626137366096</v>
      </c>
      <c r="L146" s="39">
        <v>8.0823829615627188E-2</v>
      </c>
    </row>
    <row r="147" spans="1:13" x14ac:dyDescent="0.25">
      <c r="A147" s="10">
        <v>131720038</v>
      </c>
      <c r="B147" s="10" t="s">
        <v>579</v>
      </c>
      <c r="C147" s="10" t="s">
        <v>603</v>
      </c>
      <c r="D147" s="10" t="s">
        <v>291</v>
      </c>
      <c r="E147" s="50">
        <v>41432.444444444445</v>
      </c>
      <c r="F147" s="39">
        <v>45.083093900000001</v>
      </c>
      <c r="G147" s="39">
        <v>2.13853443</v>
      </c>
      <c r="H147" s="10" t="s">
        <v>16</v>
      </c>
      <c r="I147" s="10" t="s">
        <v>601</v>
      </c>
      <c r="J147" s="10" t="s">
        <v>26</v>
      </c>
      <c r="K147" s="45">
        <v>1.2E-2</v>
      </c>
    </row>
    <row r="148" spans="1:13" x14ac:dyDescent="0.25">
      <c r="A148" s="10">
        <v>131720038</v>
      </c>
      <c r="B148" s="10" t="s">
        <v>579</v>
      </c>
      <c r="C148" s="10" t="s">
        <v>603</v>
      </c>
      <c r="D148" s="10" t="s">
        <v>291</v>
      </c>
      <c r="E148" s="50">
        <v>41432.444444444445</v>
      </c>
      <c r="F148" s="39">
        <v>45.083093900000001</v>
      </c>
      <c r="G148" s="39">
        <v>2.13853443</v>
      </c>
      <c r="H148" s="10" t="s">
        <v>27</v>
      </c>
      <c r="I148" s="10"/>
      <c r="J148" s="10" t="s">
        <v>26</v>
      </c>
      <c r="K148" s="39">
        <v>5.1773752288091598E-2</v>
      </c>
      <c r="L148" s="39">
        <v>4.37638815468342E-2</v>
      </c>
    </row>
    <row r="149" spans="1:13" x14ac:dyDescent="0.25">
      <c r="A149" s="10">
        <v>131720038</v>
      </c>
      <c r="B149" s="10" t="s">
        <v>579</v>
      </c>
      <c r="C149" s="10" t="s">
        <v>603</v>
      </c>
      <c r="D149" s="10" t="s">
        <v>291</v>
      </c>
      <c r="E149" s="50">
        <v>41432.444444444445</v>
      </c>
      <c r="F149" s="39">
        <v>45.083093900000001</v>
      </c>
      <c r="G149" s="39">
        <v>2.13853443</v>
      </c>
      <c r="H149" s="10" t="s">
        <v>130</v>
      </c>
      <c r="I149" s="10"/>
      <c r="J149" s="10" t="s">
        <v>569</v>
      </c>
      <c r="K149" s="39">
        <v>0.2030549413988656</v>
      </c>
      <c r="L149" s="39">
        <v>8.1221976559546397E-2</v>
      </c>
    </row>
    <row r="150" spans="1:13" x14ac:dyDescent="0.25">
      <c r="A150" s="10">
        <v>131720039</v>
      </c>
      <c r="B150" s="10" t="s">
        <v>579</v>
      </c>
      <c r="C150" s="10" t="s">
        <v>578</v>
      </c>
      <c r="D150" s="10" t="s">
        <v>292</v>
      </c>
      <c r="E150" s="50">
        <v>41431.701388888891</v>
      </c>
      <c r="F150" s="39">
        <v>44.908357799999997</v>
      </c>
      <c r="G150" s="39">
        <v>1.8102925999999999</v>
      </c>
      <c r="H150" s="10" t="s">
        <v>16</v>
      </c>
      <c r="I150" s="10" t="s">
        <v>601</v>
      </c>
      <c r="J150" s="10" t="s">
        <v>26</v>
      </c>
      <c r="K150" s="45">
        <v>1.2999999999999999E-2</v>
      </c>
    </row>
    <row r="151" spans="1:13" x14ac:dyDescent="0.25">
      <c r="A151" s="10">
        <v>131720039</v>
      </c>
      <c r="B151" s="10" t="s">
        <v>579</v>
      </c>
      <c r="C151" s="10" t="s">
        <v>578</v>
      </c>
      <c r="D151" s="10" t="s">
        <v>292</v>
      </c>
      <c r="E151" s="50">
        <v>41431.701388888891</v>
      </c>
      <c r="F151" s="39">
        <v>44.908357799999997</v>
      </c>
      <c r="G151" s="39">
        <v>1.8102925999999999</v>
      </c>
      <c r="H151" s="10" t="s">
        <v>27</v>
      </c>
      <c r="I151" s="10"/>
      <c r="J151" s="10" t="s">
        <v>26</v>
      </c>
      <c r="K151" s="39">
        <v>4.7231776915862403E-2</v>
      </c>
      <c r="L151" s="47">
        <v>4.2119928466677899E-2</v>
      </c>
    </row>
    <row r="152" spans="1:13" x14ac:dyDescent="0.25">
      <c r="A152" s="10">
        <v>131720039</v>
      </c>
      <c r="B152" s="10" t="s">
        <v>579</v>
      </c>
      <c r="C152" s="10" t="s">
        <v>578</v>
      </c>
      <c r="D152" s="10" t="s">
        <v>292</v>
      </c>
      <c r="E152" s="50">
        <v>41431.701388888891</v>
      </c>
      <c r="F152" s="39">
        <v>44.908357799999997</v>
      </c>
      <c r="G152" s="39">
        <v>1.8102925999999999</v>
      </c>
      <c r="H152" s="10" t="s">
        <v>130</v>
      </c>
      <c r="I152" s="10"/>
      <c r="J152" s="10" t="s">
        <v>569</v>
      </c>
      <c r="K152" s="39">
        <v>0.1114811442974168</v>
      </c>
      <c r="L152" s="39">
        <v>7.803680100819152E-2</v>
      </c>
    </row>
    <row r="153" spans="1:13" x14ac:dyDescent="0.25">
      <c r="A153" s="10">
        <v>131720040</v>
      </c>
      <c r="B153" s="10" t="s">
        <v>579</v>
      </c>
      <c r="C153" s="10" t="s">
        <v>603</v>
      </c>
      <c r="D153" s="10" t="s">
        <v>293</v>
      </c>
      <c r="E153" s="50">
        <v>41429.520833333336</v>
      </c>
      <c r="F153" s="39">
        <v>45.442526299999997</v>
      </c>
      <c r="G153" s="39">
        <v>2.5067313000000002</v>
      </c>
      <c r="H153" s="10" t="s">
        <v>16</v>
      </c>
      <c r="I153" s="10" t="s">
        <v>601</v>
      </c>
      <c r="J153" s="10" t="s">
        <v>26</v>
      </c>
      <c r="K153" s="45">
        <v>1.4E-2</v>
      </c>
    </row>
    <row r="154" spans="1:13" x14ac:dyDescent="0.25">
      <c r="A154" s="10">
        <v>131720040</v>
      </c>
      <c r="B154" s="10" t="s">
        <v>579</v>
      </c>
      <c r="C154" s="10" t="s">
        <v>603</v>
      </c>
      <c r="D154" s="10" t="s">
        <v>293</v>
      </c>
      <c r="E154" s="50">
        <v>41429.520833333336</v>
      </c>
      <c r="F154" s="39">
        <v>45.442526299999997</v>
      </c>
      <c r="G154" s="39">
        <v>2.5067313000000002</v>
      </c>
      <c r="H154" s="10" t="s">
        <v>27</v>
      </c>
      <c r="I154" s="10"/>
      <c r="J154" s="10" t="s">
        <v>26</v>
      </c>
      <c r="K154" s="39">
        <v>6.2682758423775201E-2</v>
      </c>
      <c r="L154" s="39">
        <v>4.4624044912607998E-2</v>
      </c>
    </row>
    <row r="155" spans="1:13" x14ac:dyDescent="0.25">
      <c r="A155" s="10">
        <v>131720040</v>
      </c>
      <c r="B155" s="10" t="s">
        <v>579</v>
      </c>
      <c r="C155" s="10" t="s">
        <v>603</v>
      </c>
      <c r="D155" s="10" t="s">
        <v>293</v>
      </c>
      <c r="E155" s="50">
        <v>41429.520833333336</v>
      </c>
      <c r="F155" s="39">
        <v>45.442526299999997</v>
      </c>
      <c r="G155" s="39">
        <v>2.5067313000000002</v>
      </c>
      <c r="H155" s="10" t="s">
        <v>130</v>
      </c>
      <c r="I155" s="10" t="s">
        <v>601</v>
      </c>
      <c r="J155" s="10" t="s">
        <v>569</v>
      </c>
      <c r="K155" s="46">
        <v>9.9536735979835991E-2</v>
      </c>
    </row>
    <row r="157" spans="1:13" x14ac:dyDescent="0.25">
      <c r="A157" s="36" t="s">
        <v>0</v>
      </c>
      <c r="B157" s="36" t="s">
        <v>595</v>
      </c>
      <c r="C157" s="36" t="s">
        <v>596</v>
      </c>
      <c r="D157" s="36" t="s">
        <v>3</v>
      </c>
      <c r="E157" s="52" t="s">
        <v>599</v>
      </c>
      <c r="F157" s="36" t="s">
        <v>597</v>
      </c>
      <c r="G157" s="36" t="s">
        <v>598</v>
      </c>
      <c r="H157" s="36" t="s">
        <v>4</v>
      </c>
      <c r="I157" s="36" t="s">
        <v>594</v>
      </c>
      <c r="J157" s="36" t="s">
        <v>7</v>
      </c>
      <c r="K157" s="36" t="s">
        <v>5</v>
      </c>
      <c r="L157" s="36" t="s">
        <v>6</v>
      </c>
      <c r="M157" s="58" t="s">
        <v>572</v>
      </c>
    </row>
    <row r="158" spans="1:13" x14ac:dyDescent="0.25">
      <c r="A158" s="10">
        <v>131580003</v>
      </c>
      <c r="B158" s="10" t="s">
        <v>577</v>
      </c>
      <c r="C158" s="10" t="s">
        <v>576</v>
      </c>
      <c r="D158" s="10" t="s">
        <v>284</v>
      </c>
      <c r="E158" s="50">
        <v>41389.444444444445</v>
      </c>
      <c r="F158" s="39">
        <v>45.183133900000001</v>
      </c>
      <c r="G158" s="39">
        <v>7.2862200000000002E-2</v>
      </c>
      <c r="H158" s="10" t="s">
        <v>17</v>
      </c>
      <c r="I158" s="10"/>
      <c r="J158" s="10" t="s">
        <v>11</v>
      </c>
      <c r="K158" s="46">
        <v>50</v>
      </c>
      <c r="L158" s="46">
        <v>7.585</v>
      </c>
    </row>
    <row r="159" spans="1:13" x14ac:dyDescent="0.25">
      <c r="A159" s="10">
        <v>131580003</v>
      </c>
      <c r="B159" s="10" t="s">
        <v>577</v>
      </c>
      <c r="C159" s="10" t="s">
        <v>576</v>
      </c>
      <c r="D159" s="10" t="s">
        <v>284</v>
      </c>
      <c r="E159" s="50">
        <v>41389.444444444445</v>
      </c>
      <c r="F159" s="39">
        <v>45.183133900000001</v>
      </c>
      <c r="G159" s="39">
        <v>7.2862200000000002E-2</v>
      </c>
      <c r="H159" s="10" t="s">
        <v>16</v>
      </c>
      <c r="I159" s="10"/>
      <c r="J159" s="10" t="s">
        <v>11</v>
      </c>
      <c r="K159" s="46">
        <v>37.4</v>
      </c>
      <c r="L159" s="46">
        <v>4.7946799999999996</v>
      </c>
      <c r="M159" s="56" t="s">
        <v>606</v>
      </c>
    </row>
    <row r="160" spans="1:13" x14ac:dyDescent="0.25">
      <c r="A160" s="10">
        <v>131580003</v>
      </c>
      <c r="B160" s="10" t="s">
        <v>577</v>
      </c>
      <c r="C160" s="10" t="s">
        <v>576</v>
      </c>
      <c r="D160" s="10" t="s">
        <v>284</v>
      </c>
      <c r="E160" s="50">
        <v>41389.444444444445</v>
      </c>
      <c r="F160" s="39">
        <v>45.183133900000001</v>
      </c>
      <c r="G160" s="39">
        <v>7.2862200000000002E-2</v>
      </c>
      <c r="H160" s="10" t="s">
        <v>13</v>
      </c>
      <c r="I160" s="10"/>
      <c r="J160" s="10" t="s">
        <v>11</v>
      </c>
      <c r="K160" s="57">
        <v>39.6</v>
      </c>
      <c r="L160" s="57">
        <v>12.580920000000001</v>
      </c>
      <c r="M160" s="56" t="s">
        <v>605</v>
      </c>
    </row>
    <row r="161" spans="1:13" x14ac:dyDescent="0.25">
      <c r="A161" s="10">
        <v>131580003</v>
      </c>
      <c r="B161" s="10" t="s">
        <v>577</v>
      </c>
      <c r="C161" s="10" t="s">
        <v>576</v>
      </c>
      <c r="D161" s="10" t="s">
        <v>284</v>
      </c>
      <c r="E161" s="50">
        <v>41389.444444444445</v>
      </c>
      <c r="F161" s="39">
        <v>45.183133900000001</v>
      </c>
      <c r="G161" s="39">
        <v>7.2862200000000002E-2</v>
      </c>
      <c r="H161" s="10" t="s">
        <v>10</v>
      </c>
      <c r="I161" s="10"/>
      <c r="J161" s="10" t="s">
        <v>11</v>
      </c>
      <c r="K161" s="57">
        <v>849</v>
      </c>
      <c r="L161" s="57">
        <v>105.9552</v>
      </c>
    </row>
    <row r="162" spans="1:13" x14ac:dyDescent="0.25">
      <c r="A162" s="10">
        <v>132770027</v>
      </c>
      <c r="B162" s="10" t="s">
        <v>577</v>
      </c>
      <c r="C162" s="10" t="s">
        <v>576</v>
      </c>
      <c r="D162" s="10" t="s">
        <v>300</v>
      </c>
      <c r="E162" s="50">
        <v>41429.5625</v>
      </c>
      <c r="F162" s="39">
        <v>45.442526299999997</v>
      </c>
      <c r="G162" s="39">
        <v>2.5067313000000002</v>
      </c>
      <c r="H162" s="10" t="s">
        <v>17</v>
      </c>
      <c r="I162" s="10"/>
      <c r="J162" s="10" t="s">
        <v>11</v>
      </c>
      <c r="K162" s="46">
        <v>21.5</v>
      </c>
      <c r="L162" s="46">
        <v>1.85287</v>
      </c>
    </row>
    <row r="163" spans="1:13" x14ac:dyDescent="0.25">
      <c r="A163" s="10">
        <v>132770027</v>
      </c>
      <c r="B163" s="10" t="s">
        <v>577</v>
      </c>
      <c r="C163" s="10" t="s">
        <v>576</v>
      </c>
      <c r="D163" s="10" t="s">
        <v>300</v>
      </c>
      <c r="E163" s="50">
        <v>41429.5625</v>
      </c>
      <c r="F163" s="39">
        <v>45.442526299999997</v>
      </c>
      <c r="G163" s="39">
        <v>2.5067313000000002</v>
      </c>
      <c r="H163" s="10" t="s">
        <v>16</v>
      </c>
      <c r="I163" s="10"/>
      <c r="J163" s="10" t="s">
        <v>11</v>
      </c>
      <c r="K163" s="46">
        <v>24.6</v>
      </c>
      <c r="L163" s="46">
        <v>3.0430199999999998</v>
      </c>
      <c r="M163" s="56" t="s">
        <v>607</v>
      </c>
    </row>
    <row r="164" spans="1:13" x14ac:dyDescent="0.25">
      <c r="A164" s="10">
        <v>132770027</v>
      </c>
      <c r="B164" s="10" t="s">
        <v>577</v>
      </c>
      <c r="C164" s="10" t="s">
        <v>576</v>
      </c>
      <c r="D164" s="10" t="s">
        <v>300</v>
      </c>
      <c r="E164" s="50">
        <v>41429.5625</v>
      </c>
      <c r="F164" s="39">
        <v>45.442526299999997</v>
      </c>
      <c r="G164" s="39">
        <v>2.5067313000000002</v>
      </c>
      <c r="H164" s="10" t="s">
        <v>13</v>
      </c>
      <c r="I164" s="10"/>
      <c r="J164" s="10" t="s">
        <v>11</v>
      </c>
      <c r="K164" s="46">
        <v>22.3</v>
      </c>
      <c r="L164" s="46">
        <v>6.4246299999999996</v>
      </c>
      <c r="M164" s="56" t="s">
        <v>605</v>
      </c>
    </row>
    <row r="165" spans="1:13" x14ac:dyDescent="0.25">
      <c r="A165" s="10">
        <v>132770027</v>
      </c>
      <c r="B165" s="10" t="s">
        <v>577</v>
      </c>
      <c r="C165" s="10" t="s">
        <v>576</v>
      </c>
      <c r="D165" s="10" t="s">
        <v>300</v>
      </c>
      <c r="E165" s="50">
        <v>41429.5625</v>
      </c>
      <c r="F165" s="39">
        <v>45.442526299999997</v>
      </c>
      <c r="G165" s="39">
        <v>2.5067313000000002</v>
      </c>
      <c r="H165" s="10" t="s">
        <v>10</v>
      </c>
      <c r="I165" s="10"/>
      <c r="J165" s="10" t="s">
        <v>11</v>
      </c>
      <c r="K165" s="57">
        <v>726</v>
      </c>
      <c r="L165" s="57">
        <v>25.163160000000001</v>
      </c>
    </row>
    <row r="166" spans="1:13" x14ac:dyDescent="0.25">
      <c r="A166" s="10">
        <v>132770028</v>
      </c>
      <c r="B166" s="10" t="s">
        <v>577</v>
      </c>
      <c r="C166" s="10" t="s">
        <v>576</v>
      </c>
      <c r="D166" s="10" t="s">
        <v>301</v>
      </c>
      <c r="E166" s="50">
        <v>41430.5625</v>
      </c>
      <c r="F166" s="39">
        <v>45.398434000000002</v>
      </c>
      <c r="G166" s="39">
        <v>2.4022399999999999</v>
      </c>
      <c r="H166" s="10" t="s">
        <v>17</v>
      </c>
      <c r="I166" s="10"/>
      <c r="J166" s="10" t="s">
        <v>11</v>
      </c>
      <c r="K166" s="57">
        <v>118</v>
      </c>
      <c r="L166" s="57">
        <v>15.918200000000001</v>
      </c>
    </row>
    <row r="167" spans="1:13" x14ac:dyDescent="0.25">
      <c r="A167" s="10">
        <v>132770028</v>
      </c>
      <c r="B167" s="10" t="s">
        <v>577</v>
      </c>
      <c r="C167" s="10" t="s">
        <v>576</v>
      </c>
      <c r="D167" s="10" t="s">
        <v>301</v>
      </c>
      <c r="E167" s="50">
        <v>41430.5625</v>
      </c>
      <c r="F167" s="39">
        <v>45.398434000000002</v>
      </c>
      <c r="G167" s="39">
        <v>2.4022399999999999</v>
      </c>
      <c r="H167" s="10" t="s">
        <v>16</v>
      </c>
      <c r="I167" s="10"/>
      <c r="J167" s="10" t="s">
        <v>11</v>
      </c>
      <c r="K167" s="57">
        <v>80.3</v>
      </c>
      <c r="L167" s="57">
        <v>9.7965999999999998</v>
      </c>
      <c r="M167" s="56" t="s">
        <v>606</v>
      </c>
    </row>
    <row r="168" spans="1:13" x14ac:dyDescent="0.25">
      <c r="A168" s="10">
        <v>132770028</v>
      </c>
      <c r="B168" s="10" t="s">
        <v>577</v>
      </c>
      <c r="C168" s="10" t="s">
        <v>576</v>
      </c>
      <c r="D168" s="10" t="s">
        <v>301</v>
      </c>
      <c r="E168" s="50">
        <v>41430.5625</v>
      </c>
      <c r="F168" s="39">
        <v>45.398434000000002</v>
      </c>
      <c r="G168" s="39">
        <v>2.4022399999999999</v>
      </c>
      <c r="H168" s="10" t="s">
        <v>13</v>
      </c>
      <c r="I168" s="10"/>
      <c r="J168" s="10" t="s">
        <v>11</v>
      </c>
      <c r="K168" s="57">
        <v>76</v>
      </c>
      <c r="L168" s="57">
        <v>21.758800000000001</v>
      </c>
      <c r="M168" s="56" t="s">
        <v>605</v>
      </c>
    </row>
    <row r="169" spans="1:13" x14ac:dyDescent="0.25">
      <c r="A169" s="10">
        <v>132770028</v>
      </c>
      <c r="B169" s="10" t="s">
        <v>577</v>
      </c>
      <c r="C169" s="10" t="s">
        <v>576</v>
      </c>
      <c r="D169" s="10" t="s">
        <v>301</v>
      </c>
      <c r="E169" s="50">
        <v>41430.5625</v>
      </c>
      <c r="F169" s="39">
        <v>45.398434000000002</v>
      </c>
      <c r="G169" s="39">
        <v>2.4022399999999999</v>
      </c>
      <c r="H169" s="10" t="s">
        <v>10</v>
      </c>
      <c r="I169" s="10"/>
      <c r="J169" s="10" t="s">
        <v>11</v>
      </c>
      <c r="K169" s="57">
        <v>866</v>
      </c>
      <c r="L169" s="57">
        <v>107.2974</v>
      </c>
    </row>
    <row r="170" spans="1:13" x14ac:dyDescent="0.25">
      <c r="A170" s="10">
        <v>132770029</v>
      </c>
      <c r="B170" s="10" t="s">
        <v>577</v>
      </c>
      <c r="C170" s="10" t="s">
        <v>576</v>
      </c>
      <c r="D170" s="10" t="s">
        <v>302</v>
      </c>
      <c r="E170" s="50">
        <v>41430</v>
      </c>
      <c r="F170" s="39">
        <v>45.401052</v>
      </c>
      <c r="G170" s="39">
        <v>2.3971309999999999</v>
      </c>
      <c r="H170" s="10" t="s">
        <v>17</v>
      </c>
      <c r="I170" s="10"/>
      <c r="J170" s="10" t="s">
        <v>11</v>
      </c>
      <c r="K170" s="57">
        <v>130</v>
      </c>
      <c r="L170" s="57">
        <v>17.056000000000001</v>
      </c>
    </row>
    <row r="171" spans="1:13" x14ac:dyDescent="0.25">
      <c r="A171" s="10">
        <v>132770029</v>
      </c>
      <c r="B171" s="10" t="s">
        <v>577</v>
      </c>
      <c r="C171" s="10" t="s">
        <v>576</v>
      </c>
      <c r="D171" s="10" t="s">
        <v>302</v>
      </c>
      <c r="E171" s="50">
        <v>41430</v>
      </c>
      <c r="F171" s="39">
        <v>45.401052</v>
      </c>
      <c r="G171" s="39">
        <v>2.3971309999999999</v>
      </c>
      <c r="H171" s="10" t="s">
        <v>16</v>
      </c>
      <c r="I171" s="10"/>
      <c r="J171" s="10" t="s">
        <v>11</v>
      </c>
      <c r="K171" s="46">
        <v>65.3</v>
      </c>
      <c r="L171" s="46">
        <v>8.2408599999999996</v>
      </c>
      <c r="M171" s="56" t="s">
        <v>606</v>
      </c>
    </row>
    <row r="172" spans="1:13" x14ac:dyDescent="0.25">
      <c r="A172" s="10">
        <v>132770029</v>
      </c>
      <c r="B172" s="10" t="s">
        <v>577</v>
      </c>
      <c r="C172" s="10" t="s">
        <v>576</v>
      </c>
      <c r="D172" s="10" t="s">
        <v>302</v>
      </c>
      <c r="E172" s="50">
        <v>41430</v>
      </c>
      <c r="F172" s="39">
        <v>45.401052</v>
      </c>
      <c r="G172" s="39">
        <v>2.3971309999999999</v>
      </c>
      <c r="H172" s="10" t="s">
        <v>13</v>
      </c>
      <c r="I172" s="10"/>
      <c r="J172" s="10" t="s">
        <v>11</v>
      </c>
      <c r="K172" s="57">
        <v>70.3</v>
      </c>
      <c r="L172" s="57">
        <v>26.158629999999999</v>
      </c>
      <c r="M172" s="56" t="s">
        <v>605</v>
      </c>
    </row>
    <row r="173" spans="1:13" x14ac:dyDescent="0.25">
      <c r="A173" s="10">
        <v>132770029</v>
      </c>
      <c r="B173" s="10" t="s">
        <v>577</v>
      </c>
      <c r="C173" s="10" t="s">
        <v>576</v>
      </c>
      <c r="D173" s="10" t="s">
        <v>302</v>
      </c>
      <c r="E173" s="50">
        <v>41430</v>
      </c>
      <c r="F173" s="39">
        <v>45.401052</v>
      </c>
      <c r="G173" s="39">
        <v>2.3971309999999999</v>
      </c>
      <c r="H173" s="10" t="s">
        <v>10</v>
      </c>
      <c r="I173" s="10"/>
      <c r="J173" s="10" t="s">
        <v>11</v>
      </c>
      <c r="K173" s="57">
        <v>635</v>
      </c>
      <c r="L173" s="57">
        <v>80.263999999999996</v>
      </c>
    </row>
    <row r="174" spans="1:13" x14ac:dyDescent="0.25">
      <c r="A174" s="10">
        <v>132770030</v>
      </c>
      <c r="B174" s="10" t="s">
        <v>577</v>
      </c>
      <c r="C174" s="10" t="s">
        <v>576</v>
      </c>
      <c r="D174" s="10" t="s">
        <v>303</v>
      </c>
      <c r="E174" s="50">
        <v>41430</v>
      </c>
      <c r="F174" s="39">
        <v>45.401052</v>
      </c>
      <c r="G174" s="39">
        <v>2.3971309999999999</v>
      </c>
      <c r="H174" s="10" t="s">
        <v>17</v>
      </c>
      <c r="I174" s="10"/>
      <c r="J174" s="10" t="s">
        <v>11</v>
      </c>
      <c r="K174" s="57">
        <v>138</v>
      </c>
      <c r="L174" s="57">
        <v>17.733000000000001</v>
      </c>
    </row>
    <row r="175" spans="1:13" x14ac:dyDescent="0.25">
      <c r="A175" s="10">
        <v>132770030</v>
      </c>
      <c r="B175" s="10" t="s">
        <v>577</v>
      </c>
      <c r="C175" s="10" t="s">
        <v>576</v>
      </c>
      <c r="D175" s="10" t="s">
        <v>303</v>
      </c>
      <c r="E175" s="50">
        <v>41430</v>
      </c>
      <c r="F175" s="39">
        <v>45.401052</v>
      </c>
      <c r="G175" s="39">
        <v>2.3971309999999999</v>
      </c>
      <c r="H175" s="10" t="s">
        <v>16</v>
      </c>
      <c r="I175" s="10"/>
      <c r="J175" s="10" t="s">
        <v>11</v>
      </c>
      <c r="K175" s="57">
        <v>94.7</v>
      </c>
      <c r="L175" s="57">
        <v>11.5534</v>
      </c>
      <c r="M175" s="56" t="s">
        <v>606</v>
      </c>
    </row>
    <row r="176" spans="1:13" x14ac:dyDescent="0.25">
      <c r="A176" s="10">
        <v>132770030</v>
      </c>
      <c r="B176" s="10" t="s">
        <v>577</v>
      </c>
      <c r="C176" s="10" t="s">
        <v>576</v>
      </c>
      <c r="D176" s="10" t="s">
        <v>303</v>
      </c>
      <c r="E176" s="50">
        <v>41430</v>
      </c>
      <c r="F176" s="39">
        <v>45.401052</v>
      </c>
      <c r="G176" s="39">
        <v>2.3971309999999999</v>
      </c>
      <c r="H176" s="10" t="s">
        <v>13</v>
      </c>
      <c r="I176" s="10"/>
      <c r="J176" s="10" t="s">
        <v>11</v>
      </c>
      <c r="K176" s="57">
        <v>84.5</v>
      </c>
      <c r="L176" s="57">
        <v>24.302199999999999</v>
      </c>
      <c r="M176" s="56" t="s">
        <v>605</v>
      </c>
    </row>
    <row r="177" spans="1:13" x14ac:dyDescent="0.25">
      <c r="A177" s="10">
        <v>132770030</v>
      </c>
      <c r="B177" s="10" t="s">
        <v>577</v>
      </c>
      <c r="C177" s="10" t="s">
        <v>576</v>
      </c>
      <c r="D177" s="10" t="s">
        <v>303</v>
      </c>
      <c r="E177" s="50">
        <v>41430</v>
      </c>
      <c r="F177" s="39">
        <v>45.401052</v>
      </c>
      <c r="G177" s="39">
        <v>2.3971309999999999</v>
      </c>
      <c r="H177" s="10" t="s">
        <v>10</v>
      </c>
      <c r="I177" s="10"/>
      <c r="J177" s="10" t="s">
        <v>11</v>
      </c>
      <c r="K177" s="57">
        <v>744</v>
      </c>
      <c r="L177" s="57">
        <v>92.479200000000006</v>
      </c>
    </row>
    <row r="178" spans="1:13" x14ac:dyDescent="0.25">
      <c r="A178" s="10">
        <v>132770031</v>
      </c>
      <c r="B178" s="10" t="s">
        <v>577</v>
      </c>
      <c r="C178" s="10" t="s">
        <v>576</v>
      </c>
      <c r="D178" s="10" t="s">
        <v>304</v>
      </c>
      <c r="E178" s="50">
        <v>41430.447916666664</v>
      </c>
      <c r="F178" s="39">
        <v>45.392470000000003</v>
      </c>
      <c r="G178" s="39">
        <v>2.3635999999999999</v>
      </c>
      <c r="H178" s="10" t="s">
        <v>17</v>
      </c>
      <c r="I178" s="10"/>
      <c r="J178" s="10" t="s">
        <v>11</v>
      </c>
      <c r="K178" s="57">
        <v>254</v>
      </c>
      <c r="L178" s="57">
        <v>36.880800000000001</v>
      </c>
    </row>
    <row r="179" spans="1:13" x14ac:dyDescent="0.25">
      <c r="A179" s="10">
        <v>132770031</v>
      </c>
      <c r="B179" s="10" t="s">
        <v>577</v>
      </c>
      <c r="C179" s="10" t="s">
        <v>576</v>
      </c>
      <c r="D179" s="10" t="s">
        <v>304</v>
      </c>
      <c r="E179" s="50">
        <v>41430.447916666664</v>
      </c>
      <c r="F179" s="39">
        <v>45.392470000000003</v>
      </c>
      <c r="G179" s="39">
        <v>2.3635999999999999</v>
      </c>
      <c r="H179" s="10" t="s">
        <v>16</v>
      </c>
      <c r="I179" s="10"/>
      <c r="J179" s="10" t="s">
        <v>11</v>
      </c>
      <c r="K179" s="57">
        <v>116</v>
      </c>
      <c r="L179" s="57">
        <v>16.181999999999999</v>
      </c>
      <c r="M179" s="56" t="s">
        <v>606</v>
      </c>
    </row>
    <row r="180" spans="1:13" x14ac:dyDescent="0.25">
      <c r="A180" s="10">
        <v>132770031</v>
      </c>
      <c r="B180" s="10" t="s">
        <v>577</v>
      </c>
      <c r="C180" s="10" t="s">
        <v>576</v>
      </c>
      <c r="D180" s="10" t="s">
        <v>304</v>
      </c>
      <c r="E180" s="50">
        <v>41430.447916666664</v>
      </c>
      <c r="F180" s="39">
        <v>45.392470000000003</v>
      </c>
      <c r="G180" s="39">
        <v>2.3635999999999999</v>
      </c>
      <c r="H180" s="10" t="s">
        <v>13</v>
      </c>
      <c r="I180" s="10"/>
      <c r="J180" s="10" t="s">
        <v>11</v>
      </c>
      <c r="K180" s="57">
        <v>81.8</v>
      </c>
      <c r="L180" s="57">
        <v>34.912239999999997</v>
      </c>
      <c r="M180" s="56" t="s">
        <v>605</v>
      </c>
    </row>
    <row r="181" spans="1:13" x14ac:dyDescent="0.25">
      <c r="A181" s="10">
        <v>132770031</v>
      </c>
      <c r="B181" s="10" t="s">
        <v>577</v>
      </c>
      <c r="C181" s="10" t="s">
        <v>576</v>
      </c>
      <c r="D181" s="10" t="s">
        <v>304</v>
      </c>
      <c r="E181" s="50">
        <v>41430.447916666664</v>
      </c>
      <c r="F181" s="39">
        <v>45.392470000000003</v>
      </c>
      <c r="G181" s="39">
        <v>2.3635999999999999</v>
      </c>
      <c r="H181" s="10" t="s">
        <v>10</v>
      </c>
      <c r="I181" s="10"/>
      <c r="J181" s="10" t="s">
        <v>11</v>
      </c>
      <c r="K181" s="57">
        <v>571</v>
      </c>
      <c r="L181" s="57">
        <v>86.278099999999995</v>
      </c>
    </row>
    <row r="182" spans="1:13" x14ac:dyDescent="0.25">
      <c r="A182" s="10">
        <v>132770032</v>
      </c>
      <c r="B182" s="10" t="s">
        <v>577</v>
      </c>
      <c r="C182" s="10" t="s">
        <v>576</v>
      </c>
      <c r="D182" s="10" t="s">
        <v>305</v>
      </c>
      <c r="E182" s="50">
        <v>41430.482638888891</v>
      </c>
      <c r="F182" s="39">
        <v>45.392491999999997</v>
      </c>
      <c r="G182" s="39">
        <v>2.3648709999999999</v>
      </c>
      <c r="H182" s="10" t="s">
        <v>17</v>
      </c>
      <c r="I182" s="10"/>
      <c r="J182" s="10" t="s">
        <v>11</v>
      </c>
      <c r="K182" s="57">
        <v>300</v>
      </c>
      <c r="L182" s="57">
        <v>46.41</v>
      </c>
    </row>
    <row r="183" spans="1:13" x14ac:dyDescent="0.25">
      <c r="A183" s="10">
        <v>132770032</v>
      </c>
      <c r="B183" s="10" t="s">
        <v>577</v>
      </c>
      <c r="C183" s="10" t="s">
        <v>576</v>
      </c>
      <c r="D183" s="10" t="s">
        <v>305</v>
      </c>
      <c r="E183" s="50">
        <v>41430.482638888891</v>
      </c>
      <c r="F183" s="39">
        <v>45.392491999999997</v>
      </c>
      <c r="G183" s="39">
        <v>2.3648709999999999</v>
      </c>
      <c r="H183" s="10" t="s">
        <v>16</v>
      </c>
      <c r="I183" s="10"/>
      <c r="J183" s="10" t="s">
        <v>11</v>
      </c>
      <c r="K183" s="57">
        <v>123</v>
      </c>
      <c r="L183" s="57">
        <v>20.0367</v>
      </c>
      <c r="M183" s="56" t="s">
        <v>606</v>
      </c>
    </row>
    <row r="184" spans="1:13" x14ac:dyDescent="0.25">
      <c r="A184" s="10">
        <v>132770032</v>
      </c>
      <c r="B184" s="10" t="s">
        <v>577</v>
      </c>
      <c r="C184" s="10" t="s">
        <v>576</v>
      </c>
      <c r="D184" s="10" t="s">
        <v>305</v>
      </c>
      <c r="E184" s="50">
        <v>41430.482638888891</v>
      </c>
      <c r="F184" s="39">
        <v>45.392491999999997</v>
      </c>
      <c r="G184" s="39">
        <v>2.3648709999999999</v>
      </c>
      <c r="H184" s="10" t="s">
        <v>13</v>
      </c>
      <c r="I184" s="10"/>
      <c r="J184" s="10" t="s">
        <v>11</v>
      </c>
      <c r="K184" s="57">
        <v>84.1</v>
      </c>
      <c r="L184" s="57">
        <v>30.47784</v>
      </c>
      <c r="M184" s="56" t="s">
        <v>605</v>
      </c>
    </row>
    <row r="185" spans="1:13" x14ac:dyDescent="0.25">
      <c r="A185" s="10">
        <v>132770032</v>
      </c>
      <c r="B185" s="10" t="s">
        <v>577</v>
      </c>
      <c r="C185" s="10" t="s">
        <v>576</v>
      </c>
      <c r="D185" s="10" t="s">
        <v>305</v>
      </c>
      <c r="E185" s="50">
        <v>41430.482638888891</v>
      </c>
      <c r="F185" s="39">
        <v>45.392491999999997</v>
      </c>
      <c r="G185" s="39">
        <v>2.3648709999999999</v>
      </c>
      <c r="H185" s="10" t="s">
        <v>10</v>
      </c>
      <c r="I185" s="10"/>
      <c r="J185" s="10" t="s">
        <v>11</v>
      </c>
      <c r="K185" s="57">
        <v>616</v>
      </c>
      <c r="L185" s="57">
        <v>90.428799999999995</v>
      </c>
    </row>
    <row r="186" spans="1:13" x14ac:dyDescent="0.25">
      <c r="A186" s="10">
        <v>132770033</v>
      </c>
      <c r="B186" s="10" t="s">
        <v>577</v>
      </c>
      <c r="C186" s="10" t="s">
        <v>576</v>
      </c>
      <c r="D186" s="10" t="s">
        <v>306</v>
      </c>
      <c r="E186" s="50">
        <v>41431.520833333336</v>
      </c>
      <c r="F186" s="39">
        <v>45.103873700000001</v>
      </c>
      <c r="G186" s="39">
        <v>1.9544313</v>
      </c>
      <c r="H186" s="10" t="s">
        <v>17</v>
      </c>
      <c r="I186" s="10"/>
      <c r="J186" s="10" t="s">
        <v>11</v>
      </c>
      <c r="K186" s="57">
        <v>105</v>
      </c>
      <c r="L186" s="57">
        <v>40.666499999999999</v>
      </c>
    </row>
    <row r="187" spans="1:13" x14ac:dyDescent="0.25">
      <c r="A187" s="10">
        <v>132770033</v>
      </c>
      <c r="B187" s="10" t="s">
        <v>577</v>
      </c>
      <c r="C187" s="10" t="s">
        <v>576</v>
      </c>
      <c r="D187" s="10" t="s">
        <v>306</v>
      </c>
      <c r="E187" s="50">
        <v>41431.520833333336</v>
      </c>
      <c r="F187" s="39">
        <v>45.103873700000001</v>
      </c>
      <c r="G187" s="39">
        <v>1.9544313</v>
      </c>
      <c r="H187" s="10" t="s">
        <v>16</v>
      </c>
      <c r="I187" s="10"/>
      <c r="J187" s="10" t="s">
        <v>11</v>
      </c>
      <c r="K187" s="46">
        <v>61.5</v>
      </c>
      <c r="L187" s="46">
        <v>8.7391500000000004</v>
      </c>
      <c r="M187" s="56" t="s">
        <v>606</v>
      </c>
    </row>
    <row r="188" spans="1:13" x14ac:dyDescent="0.25">
      <c r="A188" s="10">
        <v>132770033</v>
      </c>
      <c r="B188" s="10" t="s">
        <v>577</v>
      </c>
      <c r="C188" s="10" t="s">
        <v>576</v>
      </c>
      <c r="D188" s="10" t="s">
        <v>306</v>
      </c>
      <c r="E188" s="50">
        <v>41431.520833333336</v>
      </c>
      <c r="F188" s="39">
        <v>45.103873700000001</v>
      </c>
      <c r="G188" s="39">
        <v>1.9544313</v>
      </c>
      <c r="H188" s="10" t="s">
        <v>13</v>
      </c>
      <c r="I188" s="10"/>
      <c r="J188" s="10" t="s">
        <v>11</v>
      </c>
      <c r="K188" s="57">
        <v>53.8</v>
      </c>
      <c r="L188" s="57">
        <v>34.32978</v>
      </c>
      <c r="M188" s="56" t="s">
        <v>605</v>
      </c>
    </row>
    <row r="189" spans="1:13" x14ac:dyDescent="0.25">
      <c r="A189" s="10">
        <v>132770033</v>
      </c>
      <c r="B189" s="10" t="s">
        <v>577</v>
      </c>
      <c r="C189" s="10" t="s">
        <v>576</v>
      </c>
      <c r="D189" s="10" t="s">
        <v>306</v>
      </c>
      <c r="E189" s="50">
        <v>41431.520833333336</v>
      </c>
      <c r="F189" s="39">
        <v>45.103873700000001</v>
      </c>
      <c r="G189" s="39">
        <v>1.9544313</v>
      </c>
      <c r="H189" s="10" t="s">
        <v>10</v>
      </c>
      <c r="I189" s="10"/>
      <c r="J189" s="10" t="s">
        <v>11</v>
      </c>
      <c r="K189" s="57">
        <v>815</v>
      </c>
      <c r="L189" s="57">
        <v>110.92149999999999</v>
      </c>
    </row>
    <row r="190" spans="1:13" x14ac:dyDescent="0.25">
      <c r="A190" s="10">
        <v>132770034</v>
      </c>
      <c r="B190" s="10" t="s">
        <v>577</v>
      </c>
      <c r="C190" s="10" t="s">
        <v>576</v>
      </c>
      <c r="D190" s="10" t="s">
        <v>128</v>
      </c>
      <c r="E190" s="50">
        <v>41432.5</v>
      </c>
      <c r="F190" s="39">
        <v>45.099973900000002</v>
      </c>
      <c r="G190" s="39">
        <v>2.1515213000000002</v>
      </c>
      <c r="H190" s="10" t="s">
        <v>17</v>
      </c>
      <c r="I190" s="10"/>
      <c r="J190" s="10" t="s">
        <v>11</v>
      </c>
      <c r="K190" s="57">
        <v>184</v>
      </c>
      <c r="L190" s="57">
        <v>23.423200000000001</v>
      </c>
    </row>
    <row r="191" spans="1:13" x14ac:dyDescent="0.25">
      <c r="A191" s="10">
        <v>132770034</v>
      </c>
      <c r="B191" s="10" t="s">
        <v>577</v>
      </c>
      <c r="C191" s="10" t="s">
        <v>576</v>
      </c>
      <c r="D191" s="10" t="s">
        <v>128</v>
      </c>
      <c r="E191" s="50">
        <v>41432.5</v>
      </c>
      <c r="F191" s="39">
        <v>45.099973900000002</v>
      </c>
      <c r="G191" s="39">
        <v>2.1515213000000002</v>
      </c>
      <c r="H191" s="10" t="s">
        <v>16</v>
      </c>
      <c r="I191" s="10"/>
      <c r="J191" s="10" t="s">
        <v>11</v>
      </c>
      <c r="K191" s="57">
        <v>184</v>
      </c>
      <c r="L191" s="57">
        <v>22.319199999999999</v>
      </c>
      <c r="M191" s="56" t="s">
        <v>606</v>
      </c>
    </row>
    <row r="192" spans="1:13" x14ac:dyDescent="0.25">
      <c r="A192" s="10">
        <v>132770034</v>
      </c>
      <c r="B192" s="10" t="s">
        <v>577</v>
      </c>
      <c r="C192" s="10" t="s">
        <v>576</v>
      </c>
      <c r="D192" s="10" t="s">
        <v>128</v>
      </c>
      <c r="E192" s="50">
        <v>41432.5</v>
      </c>
      <c r="F192" s="39">
        <v>45.099973900000002</v>
      </c>
      <c r="G192" s="39">
        <v>2.1515213000000002</v>
      </c>
      <c r="H192" s="10" t="s">
        <v>13</v>
      </c>
      <c r="I192" s="10"/>
      <c r="J192" s="10" t="s">
        <v>11</v>
      </c>
      <c r="K192" s="57">
        <v>199</v>
      </c>
      <c r="L192" s="57">
        <v>56.615499999999997</v>
      </c>
      <c r="M192" s="56" t="s">
        <v>605</v>
      </c>
    </row>
    <row r="193" spans="1:13" x14ac:dyDescent="0.25">
      <c r="A193" s="10">
        <v>132770034</v>
      </c>
      <c r="B193" s="10" t="s">
        <v>577</v>
      </c>
      <c r="C193" s="10" t="s">
        <v>576</v>
      </c>
      <c r="D193" s="10" t="s">
        <v>128</v>
      </c>
      <c r="E193" s="50">
        <v>41432.5</v>
      </c>
      <c r="F193" s="39">
        <v>45.099973900000002</v>
      </c>
      <c r="G193" s="39">
        <v>2.1515213000000002</v>
      </c>
      <c r="H193" s="10" t="s">
        <v>10</v>
      </c>
      <c r="I193" s="10"/>
      <c r="J193" s="10" t="s">
        <v>11</v>
      </c>
      <c r="K193" s="57">
        <v>805</v>
      </c>
      <c r="L193" s="57">
        <v>99.900499999999994</v>
      </c>
    </row>
    <row r="194" spans="1:13" x14ac:dyDescent="0.25">
      <c r="A194" s="10" t="s">
        <v>209</v>
      </c>
      <c r="B194" s="10" t="s">
        <v>577</v>
      </c>
      <c r="C194" s="10" t="s">
        <v>576</v>
      </c>
      <c r="D194" s="10" t="s">
        <v>218</v>
      </c>
      <c r="E194" s="50">
        <v>41236</v>
      </c>
      <c r="F194" s="39">
        <v>45.136812999999997</v>
      </c>
      <c r="G194" s="39">
        <v>2.1457989999999998</v>
      </c>
      <c r="H194" s="10" t="s">
        <v>17</v>
      </c>
      <c r="I194" s="10"/>
      <c r="J194" s="10" t="s">
        <v>11</v>
      </c>
      <c r="K194" s="57">
        <v>246</v>
      </c>
      <c r="L194" s="57">
        <v>21</v>
      </c>
    </row>
    <row r="195" spans="1:13" x14ac:dyDescent="0.25">
      <c r="A195" s="10" t="s">
        <v>209</v>
      </c>
      <c r="B195" s="10" t="s">
        <v>577</v>
      </c>
      <c r="C195" s="10" t="s">
        <v>576</v>
      </c>
      <c r="D195" s="10" t="s">
        <v>218</v>
      </c>
      <c r="E195" s="50">
        <v>41236</v>
      </c>
      <c r="F195" s="39">
        <v>45.136812999999997</v>
      </c>
      <c r="G195" s="39">
        <v>2.1457989999999998</v>
      </c>
      <c r="H195" s="10" t="s">
        <v>16</v>
      </c>
      <c r="I195" s="10"/>
      <c r="J195" s="10" t="s">
        <v>11</v>
      </c>
      <c r="K195" s="57">
        <v>245</v>
      </c>
      <c r="L195" s="57">
        <v>23</v>
      </c>
      <c r="M195" s="56" t="s">
        <v>606</v>
      </c>
    </row>
    <row r="196" spans="1:13" x14ac:dyDescent="0.25">
      <c r="A196" s="10" t="s">
        <v>209</v>
      </c>
      <c r="B196" s="10" t="s">
        <v>577</v>
      </c>
      <c r="C196" s="10" t="s">
        <v>576</v>
      </c>
      <c r="D196" s="10" t="s">
        <v>218</v>
      </c>
      <c r="E196" s="50">
        <v>41236</v>
      </c>
      <c r="F196" s="39">
        <v>45.136812999999997</v>
      </c>
      <c r="G196" s="39">
        <v>2.1457989999999998</v>
      </c>
      <c r="H196" s="10" t="s">
        <v>13</v>
      </c>
      <c r="I196" s="10"/>
      <c r="J196" s="10" t="s">
        <v>11</v>
      </c>
      <c r="K196" s="57">
        <v>88</v>
      </c>
      <c r="L196" s="57">
        <v>36</v>
      </c>
      <c r="M196" s="56" t="s">
        <v>605</v>
      </c>
    </row>
    <row r="197" spans="1:13" x14ac:dyDescent="0.25">
      <c r="A197" s="10" t="s">
        <v>209</v>
      </c>
      <c r="B197" s="10" t="s">
        <v>577</v>
      </c>
      <c r="C197" s="10" t="s">
        <v>576</v>
      </c>
      <c r="D197" s="10" t="s">
        <v>218</v>
      </c>
      <c r="E197" s="50">
        <v>41236</v>
      </c>
      <c r="F197" s="39">
        <v>45.136812999999997</v>
      </c>
      <c r="G197" s="39">
        <v>2.1457989999999998</v>
      </c>
      <c r="H197" s="10" t="s">
        <v>10</v>
      </c>
      <c r="I197" s="10"/>
      <c r="J197" s="10" t="s">
        <v>11</v>
      </c>
      <c r="K197" s="57">
        <v>850</v>
      </c>
      <c r="L197" s="57">
        <v>80</v>
      </c>
    </row>
    <row r="198" spans="1:13" x14ac:dyDescent="0.25">
      <c r="A198" s="10" t="s">
        <v>194</v>
      </c>
      <c r="B198" s="10" t="s">
        <v>577</v>
      </c>
      <c r="C198" s="10" t="s">
        <v>576</v>
      </c>
      <c r="D198" s="10" t="s">
        <v>309</v>
      </c>
      <c r="E198" s="50">
        <v>41186</v>
      </c>
      <c r="F198" s="39">
        <v>45.545433000000003</v>
      </c>
      <c r="G198" s="39">
        <v>2.2820200000000002</v>
      </c>
      <c r="H198" s="10" t="s">
        <v>17</v>
      </c>
      <c r="I198" s="10"/>
      <c r="J198" s="10" t="s">
        <v>11</v>
      </c>
      <c r="K198" s="57">
        <v>363</v>
      </c>
      <c r="L198" s="57">
        <v>33</v>
      </c>
    </row>
    <row r="199" spans="1:13" x14ac:dyDescent="0.25">
      <c r="A199" s="10" t="s">
        <v>194</v>
      </c>
      <c r="B199" s="10" t="s">
        <v>577</v>
      </c>
      <c r="C199" s="10" t="s">
        <v>576</v>
      </c>
      <c r="D199" s="10" t="s">
        <v>309</v>
      </c>
      <c r="E199" s="50">
        <v>41186</v>
      </c>
      <c r="F199" s="39">
        <v>45.545433000000003</v>
      </c>
      <c r="G199" s="39">
        <v>2.2820200000000002</v>
      </c>
      <c r="H199" s="10" t="s">
        <v>16</v>
      </c>
      <c r="I199" s="10"/>
      <c r="J199" s="10" t="s">
        <v>11</v>
      </c>
      <c r="K199" s="57">
        <v>299</v>
      </c>
      <c r="L199" s="57">
        <v>28</v>
      </c>
      <c r="M199" s="56" t="s">
        <v>606</v>
      </c>
    </row>
    <row r="200" spans="1:13" x14ac:dyDescent="0.25">
      <c r="A200" s="10" t="s">
        <v>194</v>
      </c>
      <c r="B200" s="10" t="s">
        <v>577</v>
      </c>
      <c r="C200" s="10" t="s">
        <v>576</v>
      </c>
      <c r="D200" s="10" t="s">
        <v>309</v>
      </c>
      <c r="E200" s="50">
        <v>41186</v>
      </c>
      <c r="F200" s="39">
        <v>45.545433000000003</v>
      </c>
      <c r="G200" s="39">
        <v>2.2820200000000002</v>
      </c>
      <c r="H200" s="10" t="s">
        <v>13</v>
      </c>
      <c r="I200" s="10"/>
      <c r="J200" s="10" t="s">
        <v>11</v>
      </c>
      <c r="K200" s="57">
        <v>220</v>
      </c>
      <c r="L200" s="57">
        <v>90</v>
      </c>
      <c r="M200" s="56" t="s">
        <v>605</v>
      </c>
    </row>
    <row r="201" spans="1:13" x14ac:dyDescent="0.25">
      <c r="A201" s="10" t="s">
        <v>194</v>
      </c>
      <c r="B201" s="10" t="s">
        <v>577</v>
      </c>
      <c r="C201" s="10" t="s">
        <v>576</v>
      </c>
      <c r="D201" s="10" t="s">
        <v>309</v>
      </c>
      <c r="E201" s="50">
        <v>41186</v>
      </c>
      <c r="F201" s="39">
        <v>45.545433000000003</v>
      </c>
      <c r="G201" s="39">
        <v>2.2820200000000002</v>
      </c>
      <c r="H201" s="10" t="s">
        <v>10</v>
      </c>
      <c r="I201" s="10"/>
      <c r="J201" s="10" t="s">
        <v>11</v>
      </c>
      <c r="K201" s="57">
        <v>1190</v>
      </c>
      <c r="L201" s="57">
        <v>110</v>
      </c>
    </row>
    <row r="202" spans="1:13" x14ac:dyDescent="0.25">
      <c r="A202" s="10" t="s">
        <v>202</v>
      </c>
      <c r="B202" s="10" t="s">
        <v>577</v>
      </c>
      <c r="C202" s="10" t="s">
        <v>576</v>
      </c>
      <c r="D202" s="10" t="s">
        <v>317</v>
      </c>
      <c r="E202" s="50">
        <v>41186</v>
      </c>
      <c r="F202" s="39">
        <v>45.672274000000002</v>
      </c>
      <c r="G202" s="39">
        <v>2.1856019999999998</v>
      </c>
      <c r="H202" s="10" t="s">
        <v>17</v>
      </c>
      <c r="I202" s="10"/>
      <c r="J202" s="10" t="s">
        <v>11</v>
      </c>
      <c r="K202" s="46">
        <v>59</v>
      </c>
      <c r="L202" s="46">
        <v>9</v>
      </c>
    </row>
    <row r="203" spans="1:13" x14ac:dyDescent="0.25">
      <c r="A203" s="10" t="s">
        <v>202</v>
      </c>
      <c r="B203" s="10" t="s">
        <v>577</v>
      </c>
      <c r="C203" s="10" t="s">
        <v>576</v>
      </c>
      <c r="D203" s="10" t="s">
        <v>317</v>
      </c>
      <c r="E203" s="50">
        <v>41186</v>
      </c>
      <c r="F203" s="39">
        <v>45.672274000000002</v>
      </c>
      <c r="G203" s="39">
        <v>2.1856019999999998</v>
      </c>
      <c r="H203" s="10" t="s">
        <v>16</v>
      </c>
      <c r="I203" s="10"/>
      <c r="J203" s="10" t="s">
        <v>11</v>
      </c>
      <c r="K203" s="46">
        <v>44</v>
      </c>
      <c r="L203" s="46">
        <v>6</v>
      </c>
      <c r="M203" s="56" t="s">
        <v>606</v>
      </c>
    </row>
    <row r="204" spans="1:13" x14ac:dyDescent="0.25">
      <c r="A204" s="10" t="s">
        <v>202</v>
      </c>
      <c r="B204" s="10" t="s">
        <v>577</v>
      </c>
      <c r="C204" s="10" t="s">
        <v>576</v>
      </c>
      <c r="D204" s="10" t="s">
        <v>317</v>
      </c>
      <c r="E204" s="50">
        <v>41186</v>
      </c>
      <c r="F204" s="39">
        <v>45.672274000000002</v>
      </c>
      <c r="G204" s="39">
        <v>2.1856019999999998</v>
      </c>
      <c r="H204" s="10" t="s">
        <v>13</v>
      </c>
      <c r="I204" s="10"/>
      <c r="J204" s="10" t="s">
        <v>11</v>
      </c>
      <c r="K204" s="57">
        <v>37</v>
      </c>
      <c r="L204" s="57">
        <v>16</v>
      </c>
      <c r="M204" s="56" t="s">
        <v>605</v>
      </c>
    </row>
    <row r="205" spans="1:13" x14ac:dyDescent="0.25">
      <c r="A205" s="10" t="s">
        <v>202</v>
      </c>
      <c r="B205" s="10" t="s">
        <v>577</v>
      </c>
      <c r="C205" s="10" t="s">
        <v>576</v>
      </c>
      <c r="D205" s="10" t="s">
        <v>317</v>
      </c>
      <c r="E205" s="50">
        <v>41186</v>
      </c>
      <c r="F205" s="39">
        <v>45.672274000000002</v>
      </c>
      <c r="G205" s="39">
        <v>2.1856019999999998</v>
      </c>
      <c r="H205" s="10" t="s">
        <v>10</v>
      </c>
      <c r="I205" s="10"/>
      <c r="J205" s="10" t="s">
        <v>11</v>
      </c>
      <c r="K205" s="57">
        <v>740</v>
      </c>
      <c r="L205" s="57">
        <v>140</v>
      </c>
    </row>
    <row r="206" spans="1:13" x14ac:dyDescent="0.25">
      <c r="A206" s="10" t="s">
        <v>195</v>
      </c>
      <c r="B206" s="10" t="s">
        <v>577</v>
      </c>
      <c r="C206" s="10" t="s">
        <v>576</v>
      </c>
      <c r="D206" s="10" t="s">
        <v>310</v>
      </c>
      <c r="E206" s="50">
        <v>41186</v>
      </c>
      <c r="F206" s="39">
        <v>45.382145000000001</v>
      </c>
      <c r="G206" s="39">
        <v>2.1295809999999999</v>
      </c>
      <c r="H206" s="10" t="s">
        <v>17</v>
      </c>
      <c r="I206" s="10"/>
      <c r="J206" s="10" t="s">
        <v>11</v>
      </c>
      <c r="K206" s="46">
        <v>61</v>
      </c>
      <c r="L206" s="46">
        <v>7</v>
      </c>
    </row>
    <row r="207" spans="1:13" x14ac:dyDescent="0.25">
      <c r="A207" s="10" t="s">
        <v>195</v>
      </c>
      <c r="B207" s="10" t="s">
        <v>577</v>
      </c>
      <c r="C207" s="10" t="s">
        <v>576</v>
      </c>
      <c r="D207" s="10" t="s">
        <v>310</v>
      </c>
      <c r="E207" s="50">
        <v>41186</v>
      </c>
      <c r="F207" s="39">
        <v>45.382145000000001</v>
      </c>
      <c r="G207" s="39">
        <v>2.1295809999999999</v>
      </c>
      <c r="H207" s="10" t="s">
        <v>16</v>
      </c>
      <c r="I207" s="10"/>
      <c r="J207" s="10" t="s">
        <v>11</v>
      </c>
      <c r="K207" s="46">
        <v>72</v>
      </c>
      <c r="L207" s="46">
        <v>7</v>
      </c>
      <c r="M207" s="56" t="s">
        <v>606</v>
      </c>
    </row>
    <row r="208" spans="1:13" x14ac:dyDescent="0.25">
      <c r="A208" s="10" t="s">
        <v>195</v>
      </c>
      <c r="B208" s="10" t="s">
        <v>577</v>
      </c>
      <c r="C208" s="10" t="s">
        <v>576</v>
      </c>
      <c r="D208" s="10" t="s">
        <v>310</v>
      </c>
      <c r="E208" s="50">
        <v>41186</v>
      </c>
      <c r="F208" s="39">
        <v>45.382145000000001</v>
      </c>
      <c r="G208" s="39">
        <v>2.1295809999999999</v>
      </c>
      <c r="H208" s="10" t="s">
        <v>13</v>
      </c>
      <c r="I208" s="10"/>
      <c r="J208" s="10" t="s">
        <v>11</v>
      </c>
      <c r="K208" s="57">
        <v>42</v>
      </c>
      <c r="L208" s="57">
        <v>18</v>
      </c>
      <c r="M208" s="56" t="s">
        <v>605</v>
      </c>
    </row>
    <row r="209" spans="1:13" x14ac:dyDescent="0.25">
      <c r="A209" s="10" t="s">
        <v>195</v>
      </c>
      <c r="B209" s="10" t="s">
        <v>577</v>
      </c>
      <c r="C209" s="10" t="s">
        <v>576</v>
      </c>
      <c r="D209" s="10" t="s">
        <v>310</v>
      </c>
      <c r="E209" s="50">
        <v>41186</v>
      </c>
      <c r="F209" s="39">
        <v>45.382145000000001</v>
      </c>
      <c r="G209" s="39">
        <v>2.1295809999999999</v>
      </c>
      <c r="H209" s="10" t="s">
        <v>10</v>
      </c>
      <c r="I209" s="10"/>
      <c r="J209" s="10" t="s">
        <v>11</v>
      </c>
      <c r="K209" s="57">
        <v>1420</v>
      </c>
      <c r="L209" s="57">
        <v>120</v>
      </c>
    </row>
    <row r="210" spans="1:13" x14ac:dyDescent="0.25">
      <c r="A210" s="10" t="s">
        <v>203</v>
      </c>
      <c r="B210" s="10" t="s">
        <v>577</v>
      </c>
      <c r="C210" s="10" t="s">
        <v>576</v>
      </c>
      <c r="D210" s="10" t="s">
        <v>318</v>
      </c>
      <c r="E210" s="50">
        <v>41186</v>
      </c>
      <c r="F210" s="39">
        <v>45.474848000000001</v>
      </c>
      <c r="G210" s="39">
        <v>2.0977380000000001</v>
      </c>
      <c r="H210" s="10" t="s">
        <v>17</v>
      </c>
      <c r="I210" s="10"/>
      <c r="J210" s="10" t="s">
        <v>11</v>
      </c>
      <c r="K210" s="57">
        <v>514</v>
      </c>
      <c r="L210" s="57">
        <v>39</v>
      </c>
    </row>
    <row r="211" spans="1:13" x14ac:dyDescent="0.25">
      <c r="A211" s="10" t="s">
        <v>203</v>
      </c>
      <c r="B211" s="10" t="s">
        <v>577</v>
      </c>
      <c r="C211" s="10" t="s">
        <v>576</v>
      </c>
      <c r="D211" s="10" t="s">
        <v>318</v>
      </c>
      <c r="E211" s="50">
        <v>41186</v>
      </c>
      <c r="F211" s="39">
        <v>45.474848000000001</v>
      </c>
      <c r="G211" s="39">
        <v>2.0977380000000001</v>
      </c>
      <c r="H211" s="10" t="s">
        <v>16</v>
      </c>
      <c r="I211" s="10"/>
      <c r="J211" s="10" t="s">
        <v>11</v>
      </c>
      <c r="K211" s="57">
        <v>523</v>
      </c>
      <c r="L211" s="57">
        <v>41</v>
      </c>
      <c r="M211" s="56" t="s">
        <v>606</v>
      </c>
    </row>
    <row r="212" spans="1:13" x14ac:dyDescent="0.25">
      <c r="A212" s="10" t="s">
        <v>203</v>
      </c>
      <c r="B212" s="10" t="s">
        <v>577</v>
      </c>
      <c r="C212" s="10" t="s">
        <v>576</v>
      </c>
      <c r="D212" s="10" t="s">
        <v>318</v>
      </c>
      <c r="E212" s="50">
        <v>41186</v>
      </c>
      <c r="F212" s="39">
        <v>45.474848000000001</v>
      </c>
      <c r="G212" s="39">
        <v>2.0977380000000001</v>
      </c>
      <c r="H212" s="10" t="s">
        <v>13</v>
      </c>
      <c r="I212" s="10"/>
      <c r="J212" s="10" t="s">
        <v>11</v>
      </c>
      <c r="K212" s="57">
        <v>310</v>
      </c>
      <c r="L212" s="57">
        <v>130</v>
      </c>
      <c r="M212" s="56" t="s">
        <v>605</v>
      </c>
    </row>
    <row r="213" spans="1:13" x14ac:dyDescent="0.25">
      <c r="A213" s="10" t="s">
        <v>203</v>
      </c>
      <c r="B213" s="10" t="s">
        <v>577</v>
      </c>
      <c r="C213" s="10" t="s">
        <v>576</v>
      </c>
      <c r="D213" s="10" t="s">
        <v>318</v>
      </c>
      <c r="E213" s="50">
        <v>41186</v>
      </c>
      <c r="F213" s="39">
        <v>45.474848000000001</v>
      </c>
      <c r="G213" s="39">
        <v>2.0977380000000001</v>
      </c>
      <c r="H213" s="10" t="s">
        <v>10</v>
      </c>
      <c r="I213" s="10"/>
      <c r="J213" s="10" t="s">
        <v>11</v>
      </c>
      <c r="K213" s="57">
        <v>920</v>
      </c>
      <c r="L213" s="57">
        <v>80</v>
      </c>
    </row>
    <row r="214" spans="1:13" x14ac:dyDescent="0.25">
      <c r="A214" s="10" t="s">
        <v>196</v>
      </c>
      <c r="B214" s="10" t="s">
        <v>577</v>
      </c>
      <c r="C214" s="10" t="s">
        <v>576</v>
      </c>
      <c r="D214" s="10" t="s">
        <v>311</v>
      </c>
      <c r="E214" s="50">
        <v>41186</v>
      </c>
      <c r="F214" s="39">
        <v>45.298447799999998</v>
      </c>
      <c r="G214" s="39">
        <v>2.0235732</v>
      </c>
      <c r="H214" s="10" t="s">
        <v>17</v>
      </c>
      <c r="I214" s="10"/>
      <c r="J214" s="10" t="s">
        <v>11</v>
      </c>
      <c r="K214" s="57">
        <v>167</v>
      </c>
      <c r="L214" s="57">
        <v>16</v>
      </c>
    </row>
    <row r="215" spans="1:13" x14ac:dyDescent="0.25">
      <c r="A215" s="10" t="s">
        <v>196</v>
      </c>
      <c r="B215" s="10" t="s">
        <v>577</v>
      </c>
      <c r="C215" s="10" t="s">
        <v>576</v>
      </c>
      <c r="D215" s="10" t="s">
        <v>311</v>
      </c>
      <c r="E215" s="50">
        <v>41186</v>
      </c>
      <c r="F215" s="39">
        <v>45.298447799999998</v>
      </c>
      <c r="G215" s="39">
        <v>2.0235732</v>
      </c>
      <c r="H215" s="10" t="s">
        <v>16</v>
      </c>
      <c r="I215" s="10"/>
      <c r="J215" s="10" t="s">
        <v>11</v>
      </c>
      <c r="K215" s="57">
        <v>98</v>
      </c>
      <c r="L215" s="57">
        <v>11</v>
      </c>
      <c r="M215" s="56" t="s">
        <v>606</v>
      </c>
    </row>
    <row r="216" spans="1:13" x14ac:dyDescent="0.25">
      <c r="A216" s="10" t="s">
        <v>196</v>
      </c>
      <c r="B216" s="10" t="s">
        <v>577</v>
      </c>
      <c r="C216" s="10" t="s">
        <v>576</v>
      </c>
      <c r="D216" s="10" t="s">
        <v>311</v>
      </c>
      <c r="E216" s="50">
        <v>41186</v>
      </c>
      <c r="F216" s="39">
        <v>45.298447799999998</v>
      </c>
      <c r="G216" s="39">
        <v>2.0235732</v>
      </c>
      <c r="H216" s="10" t="s">
        <v>13</v>
      </c>
      <c r="I216" s="10"/>
      <c r="J216" s="10" t="s">
        <v>11</v>
      </c>
      <c r="K216" s="57">
        <v>64</v>
      </c>
      <c r="L216" s="57">
        <v>27</v>
      </c>
      <c r="M216" s="56" t="s">
        <v>605</v>
      </c>
    </row>
    <row r="217" spans="1:13" x14ac:dyDescent="0.25">
      <c r="A217" s="10" t="s">
        <v>196</v>
      </c>
      <c r="B217" s="10" t="s">
        <v>577</v>
      </c>
      <c r="C217" s="10" t="s">
        <v>576</v>
      </c>
      <c r="D217" s="10" t="s">
        <v>311</v>
      </c>
      <c r="E217" s="50">
        <v>41186</v>
      </c>
      <c r="F217" s="39">
        <v>45.298447799999998</v>
      </c>
      <c r="G217" s="39">
        <v>2.0235732</v>
      </c>
      <c r="H217" s="10" t="s">
        <v>10</v>
      </c>
      <c r="I217" s="10"/>
      <c r="J217" s="10" t="s">
        <v>11</v>
      </c>
      <c r="K217" s="57">
        <v>840</v>
      </c>
      <c r="L217" s="57">
        <v>80</v>
      </c>
    </row>
    <row r="218" spans="1:13" x14ac:dyDescent="0.25">
      <c r="A218" s="10" t="s">
        <v>204</v>
      </c>
      <c r="B218" s="10" t="s">
        <v>577</v>
      </c>
      <c r="C218" s="10" t="s">
        <v>576</v>
      </c>
      <c r="D218" s="10" t="s">
        <v>319</v>
      </c>
      <c r="E218" s="50">
        <v>41186</v>
      </c>
      <c r="F218" s="39">
        <v>45.267919399999997</v>
      </c>
      <c r="G218" s="39">
        <v>2.0020079000000002</v>
      </c>
      <c r="H218" s="10" t="s">
        <v>17</v>
      </c>
      <c r="I218" s="10"/>
      <c r="J218" s="10" t="s">
        <v>11</v>
      </c>
      <c r="K218" s="57">
        <v>93</v>
      </c>
      <c r="L218" s="57">
        <v>10</v>
      </c>
    </row>
    <row r="219" spans="1:13" x14ac:dyDescent="0.25">
      <c r="A219" s="10" t="s">
        <v>204</v>
      </c>
      <c r="B219" s="10" t="s">
        <v>577</v>
      </c>
      <c r="C219" s="10" t="s">
        <v>576</v>
      </c>
      <c r="D219" s="10" t="s">
        <v>319</v>
      </c>
      <c r="E219" s="50">
        <v>41186</v>
      </c>
      <c r="F219" s="39">
        <v>45.267919399999997</v>
      </c>
      <c r="G219" s="39">
        <v>2.0020079000000002</v>
      </c>
      <c r="H219" s="10" t="s">
        <v>16</v>
      </c>
      <c r="I219" s="10"/>
      <c r="J219" s="10" t="s">
        <v>11</v>
      </c>
      <c r="K219" s="46">
        <v>48</v>
      </c>
      <c r="L219" s="46">
        <v>6</v>
      </c>
      <c r="M219" s="56" t="s">
        <v>606</v>
      </c>
    </row>
    <row r="220" spans="1:13" x14ac:dyDescent="0.25">
      <c r="A220" s="10" t="s">
        <v>204</v>
      </c>
      <c r="B220" s="10" t="s">
        <v>577</v>
      </c>
      <c r="C220" s="10" t="s">
        <v>576</v>
      </c>
      <c r="D220" s="10" t="s">
        <v>319</v>
      </c>
      <c r="E220" s="50">
        <v>41186</v>
      </c>
      <c r="F220" s="39">
        <v>45.267919399999997</v>
      </c>
      <c r="G220" s="39">
        <v>2.0020079000000002</v>
      </c>
      <c r="H220" s="10" t="s">
        <v>13</v>
      </c>
      <c r="I220" s="10"/>
      <c r="J220" s="10" t="s">
        <v>11</v>
      </c>
      <c r="K220" s="57">
        <v>34</v>
      </c>
      <c r="L220" s="57">
        <v>15</v>
      </c>
      <c r="M220" s="56" t="s">
        <v>605</v>
      </c>
    </row>
    <row r="221" spans="1:13" x14ac:dyDescent="0.25">
      <c r="A221" s="10" t="s">
        <v>204</v>
      </c>
      <c r="B221" s="10" t="s">
        <v>577</v>
      </c>
      <c r="C221" s="10" t="s">
        <v>576</v>
      </c>
      <c r="D221" s="10" t="s">
        <v>319</v>
      </c>
      <c r="E221" s="50">
        <v>41186</v>
      </c>
      <c r="F221" s="39">
        <v>45.267919399999997</v>
      </c>
      <c r="G221" s="39">
        <v>2.0020079000000002</v>
      </c>
      <c r="H221" s="10" t="s">
        <v>10</v>
      </c>
      <c r="I221" s="10"/>
      <c r="J221" s="10" t="s">
        <v>11</v>
      </c>
      <c r="K221" s="57">
        <v>1370</v>
      </c>
      <c r="L221" s="57">
        <v>290</v>
      </c>
    </row>
    <row r="222" spans="1:13" x14ac:dyDescent="0.25">
      <c r="A222" s="10" t="s">
        <v>205</v>
      </c>
      <c r="B222" s="10" t="s">
        <v>577</v>
      </c>
      <c r="C222" s="10" t="s">
        <v>576</v>
      </c>
      <c r="D222" s="10" t="s">
        <v>320</v>
      </c>
      <c r="E222" s="50">
        <v>41186</v>
      </c>
      <c r="F222" s="39">
        <v>45.255832099999999</v>
      </c>
      <c r="G222" s="39">
        <v>2.0027341000000001</v>
      </c>
      <c r="H222" s="10" t="s">
        <v>17</v>
      </c>
      <c r="I222" s="10"/>
      <c r="J222" s="10" t="s">
        <v>11</v>
      </c>
      <c r="K222" s="57">
        <v>207</v>
      </c>
      <c r="L222" s="57">
        <v>19</v>
      </c>
    </row>
    <row r="223" spans="1:13" x14ac:dyDescent="0.25">
      <c r="A223" s="10" t="s">
        <v>205</v>
      </c>
      <c r="B223" s="10" t="s">
        <v>577</v>
      </c>
      <c r="C223" s="10" t="s">
        <v>576</v>
      </c>
      <c r="D223" s="10" t="s">
        <v>320</v>
      </c>
      <c r="E223" s="50">
        <v>41186</v>
      </c>
      <c r="F223" s="39">
        <v>45.255832099999999</v>
      </c>
      <c r="G223" s="39">
        <v>2.0027341000000001</v>
      </c>
      <c r="H223" s="10" t="s">
        <v>16</v>
      </c>
      <c r="I223" s="10"/>
      <c r="J223" s="10" t="s">
        <v>11</v>
      </c>
      <c r="K223" s="57">
        <v>163</v>
      </c>
      <c r="L223" s="57">
        <v>16</v>
      </c>
      <c r="M223" s="56" t="s">
        <v>606</v>
      </c>
    </row>
    <row r="224" spans="1:13" x14ac:dyDescent="0.25">
      <c r="A224" s="10" t="s">
        <v>205</v>
      </c>
      <c r="B224" s="10" t="s">
        <v>577</v>
      </c>
      <c r="C224" s="10" t="s">
        <v>576</v>
      </c>
      <c r="D224" s="10" t="s">
        <v>320</v>
      </c>
      <c r="E224" s="50">
        <v>41186</v>
      </c>
      <c r="F224" s="39">
        <v>45.255832099999999</v>
      </c>
      <c r="G224" s="39">
        <v>2.0027341000000001</v>
      </c>
      <c r="H224" s="10" t="s">
        <v>13</v>
      </c>
      <c r="I224" s="10"/>
      <c r="J224" s="10" t="s">
        <v>11</v>
      </c>
      <c r="K224" s="57">
        <v>190</v>
      </c>
      <c r="L224" s="57">
        <v>80</v>
      </c>
      <c r="M224" s="56" t="s">
        <v>605</v>
      </c>
    </row>
    <row r="225" spans="1:13" x14ac:dyDescent="0.25">
      <c r="A225" s="10" t="s">
        <v>205</v>
      </c>
      <c r="B225" s="10" t="s">
        <v>577</v>
      </c>
      <c r="C225" s="10" t="s">
        <v>576</v>
      </c>
      <c r="D225" s="10" t="s">
        <v>320</v>
      </c>
      <c r="E225" s="50">
        <v>41186</v>
      </c>
      <c r="F225" s="39">
        <v>45.255832099999999</v>
      </c>
      <c r="G225" s="39">
        <v>2.0027341000000001</v>
      </c>
      <c r="H225" s="10" t="s">
        <v>10</v>
      </c>
      <c r="I225" s="10"/>
      <c r="J225" s="10" t="s">
        <v>11</v>
      </c>
      <c r="K225" s="57">
        <v>1330</v>
      </c>
      <c r="L225" s="57">
        <v>380</v>
      </c>
    </row>
    <row r="226" spans="1:13" x14ac:dyDescent="0.25">
      <c r="A226" s="10" t="s">
        <v>197</v>
      </c>
      <c r="B226" s="10" t="s">
        <v>577</v>
      </c>
      <c r="C226" s="10" t="s">
        <v>576</v>
      </c>
      <c r="D226" s="10" t="s">
        <v>312</v>
      </c>
      <c r="E226" s="50">
        <v>41186</v>
      </c>
      <c r="F226" s="39">
        <v>45.416777777777803</v>
      </c>
      <c r="G226" s="39">
        <v>1.8332222222222201</v>
      </c>
      <c r="H226" s="10" t="s">
        <v>17</v>
      </c>
      <c r="I226" s="10"/>
      <c r="J226" s="10" t="s">
        <v>11</v>
      </c>
      <c r="K226" s="46">
        <v>54</v>
      </c>
      <c r="L226" s="46">
        <v>8</v>
      </c>
    </row>
    <row r="227" spans="1:13" x14ac:dyDescent="0.25">
      <c r="A227" s="10" t="s">
        <v>197</v>
      </c>
      <c r="B227" s="10" t="s">
        <v>577</v>
      </c>
      <c r="C227" s="10" t="s">
        <v>576</v>
      </c>
      <c r="D227" s="10" t="s">
        <v>312</v>
      </c>
      <c r="E227" s="50">
        <v>41186</v>
      </c>
      <c r="F227" s="39">
        <v>45.416777777777803</v>
      </c>
      <c r="G227" s="39">
        <v>1.8332222222222201</v>
      </c>
      <c r="H227" s="10" t="s">
        <v>16</v>
      </c>
      <c r="I227" s="10"/>
      <c r="J227" s="10" t="s">
        <v>11</v>
      </c>
      <c r="K227" s="46">
        <v>46</v>
      </c>
      <c r="L227" s="46">
        <v>7</v>
      </c>
      <c r="M227" s="56" t="s">
        <v>606</v>
      </c>
    </row>
    <row r="228" spans="1:13" x14ac:dyDescent="0.25">
      <c r="A228" s="10" t="s">
        <v>197</v>
      </c>
      <c r="B228" s="10" t="s">
        <v>577</v>
      </c>
      <c r="C228" s="10" t="s">
        <v>576</v>
      </c>
      <c r="D228" s="10" t="s">
        <v>312</v>
      </c>
      <c r="E228" s="50">
        <v>41186</v>
      </c>
      <c r="F228" s="39">
        <v>45.416777777777803</v>
      </c>
      <c r="G228" s="39">
        <v>1.8332222222222201</v>
      </c>
      <c r="H228" s="10" t="s">
        <v>13</v>
      </c>
      <c r="I228" s="10"/>
      <c r="J228" s="10" t="s">
        <v>11</v>
      </c>
      <c r="K228" s="46">
        <v>17</v>
      </c>
      <c r="L228" s="46">
        <v>9</v>
      </c>
      <c r="M228" s="56" t="s">
        <v>605</v>
      </c>
    </row>
    <row r="229" spans="1:13" x14ac:dyDescent="0.25">
      <c r="A229" s="10" t="s">
        <v>197</v>
      </c>
      <c r="B229" s="10" t="s">
        <v>577</v>
      </c>
      <c r="C229" s="10" t="s">
        <v>576</v>
      </c>
      <c r="D229" s="10" t="s">
        <v>312</v>
      </c>
      <c r="E229" s="50">
        <v>41186</v>
      </c>
      <c r="F229" s="39">
        <v>45.416777777777803</v>
      </c>
      <c r="G229" s="39">
        <v>1.8332222222222201</v>
      </c>
      <c r="H229" s="10" t="s">
        <v>10</v>
      </c>
      <c r="I229" s="10"/>
      <c r="J229" s="10" t="s">
        <v>11</v>
      </c>
      <c r="K229" s="57">
        <v>1610</v>
      </c>
      <c r="L229" s="57">
        <v>430</v>
      </c>
    </row>
    <row r="230" spans="1:13" x14ac:dyDescent="0.25">
      <c r="A230" s="10" t="s">
        <v>198</v>
      </c>
      <c r="B230" s="10" t="s">
        <v>577</v>
      </c>
      <c r="C230" s="10" t="s">
        <v>576</v>
      </c>
      <c r="D230" s="10" t="s">
        <v>313</v>
      </c>
      <c r="E230" s="50">
        <v>41186</v>
      </c>
      <c r="F230" s="39">
        <v>45.396083333333301</v>
      </c>
      <c r="G230" s="39">
        <v>1.79405555555556</v>
      </c>
      <c r="H230" s="10" t="s">
        <v>17</v>
      </c>
      <c r="I230" s="10"/>
      <c r="J230" s="10" t="s">
        <v>11</v>
      </c>
      <c r="K230" s="57">
        <v>119</v>
      </c>
      <c r="L230" s="57">
        <v>12</v>
      </c>
    </row>
    <row r="231" spans="1:13" x14ac:dyDescent="0.25">
      <c r="A231" s="10" t="s">
        <v>198</v>
      </c>
      <c r="B231" s="10" t="s">
        <v>577</v>
      </c>
      <c r="C231" s="10" t="s">
        <v>576</v>
      </c>
      <c r="D231" s="10" t="s">
        <v>313</v>
      </c>
      <c r="E231" s="50">
        <v>41186</v>
      </c>
      <c r="F231" s="39">
        <v>45.396083333333301</v>
      </c>
      <c r="G231" s="39">
        <v>1.79405555555556</v>
      </c>
      <c r="H231" s="10" t="s">
        <v>16</v>
      </c>
      <c r="I231" s="10"/>
      <c r="J231" s="10" t="s">
        <v>11</v>
      </c>
      <c r="K231" s="57">
        <v>150</v>
      </c>
      <c r="L231" s="57">
        <v>15</v>
      </c>
      <c r="M231" s="56" t="s">
        <v>606</v>
      </c>
    </row>
    <row r="232" spans="1:13" x14ac:dyDescent="0.25">
      <c r="A232" s="10" t="s">
        <v>198</v>
      </c>
      <c r="B232" s="10" t="s">
        <v>577</v>
      </c>
      <c r="C232" s="10" t="s">
        <v>576</v>
      </c>
      <c r="D232" s="10" t="s">
        <v>313</v>
      </c>
      <c r="E232" s="50">
        <v>41186</v>
      </c>
      <c r="F232" s="39">
        <v>45.396083333333301</v>
      </c>
      <c r="G232" s="39">
        <v>1.79405555555556</v>
      </c>
      <c r="H232" s="10" t="s">
        <v>13</v>
      </c>
      <c r="I232" s="10"/>
      <c r="J232" s="10" t="s">
        <v>11</v>
      </c>
      <c r="K232" s="57">
        <v>26</v>
      </c>
      <c r="L232" s="57">
        <v>12</v>
      </c>
      <c r="M232" s="56" t="s">
        <v>605</v>
      </c>
    </row>
    <row r="233" spans="1:13" x14ac:dyDescent="0.25">
      <c r="A233" s="10" t="s">
        <v>198</v>
      </c>
      <c r="B233" s="10" t="s">
        <v>577</v>
      </c>
      <c r="C233" s="10" t="s">
        <v>576</v>
      </c>
      <c r="D233" s="10" t="s">
        <v>313</v>
      </c>
      <c r="E233" s="50">
        <v>41186</v>
      </c>
      <c r="F233" s="39">
        <v>45.396083333333301</v>
      </c>
      <c r="G233" s="39">
        <v>1.79405555555556</v>
      </c>
      <c r="H233" s="10" t="s">
        <v>10</v>
      </c>
      <c r="I233" s="10"/>
      <c r="J233" s="10" t="s">
        <v>11</v>
      </c>
      <c r="K233" s="57">
        <v>1000</v>
      </c>
      <c r="L233" s="57">
        <v>100</v>
      </c>
    </row>
    <row r="234" spans="1:13" x14ac:dyDescent="0.25">
      <c r="A234" s="10" t="s">
        <v>199</v>
      </c>
      <c r="B234" s="10" t="s">
        <v>577</v>
      </c>
      <c r="C234" s="10" t="s">
        <v>576</v>
      </c>
      <c r="D234" s="10" t="s">
        <v>314</v>
      </c>
      <c r="E234" s="50">
        <v>41186</v>
      </c>
      <c r="F234" s="39">
        <v>45.171972222222202</v>
      </c>
      <c r="G234" s="39">
        <v>2.077</v>
      </c>
      <c r="H234" s="10" t="s">
        <v>17</v>
      </c>
      <c r="I234" s="10"/>
      <c r="J234" s="10" t="s">
        <v>11</v>
      </c>
      <c r="K234" s="57">
        <v>212</v>
      </c>
      <c r="L234" s="57">
        <v>21</v>
      </c>
    </row>
    <row r="235" spans="1:13" x14ac:dyDescent="0.25">
      <c r="A235" s="10" t="s">
        <v>199</v>
      </c>
      <c r="B235" s="10" t="s">
        <v>577</v>
      </c>
      <c r="C235" s="10" t="s">
        <v>576</v>
      </c>
      <c r="D235" s="10" t="s">
        <v>314</v>
      </c>
      <c r="E235" s="50">
        <v>41186</v>
      </c>
      <c r="F235" s="39">
        <v>45.171972222222202</v>
      </c>
      <c r="G235" s="39">
        <v>2.077</v>
      </c>
      <c r="H235" s="10" t="s">
        <v>16</v>
      </c>
      <c r="I235" s="10"/>
      <c r="J235" s="10" t="s">
        <v>11</v>
      </c>
      <c r="K235" s="57">
        <v>205</v>
      </c>
      <c r="L235" s="57">
        <v>21</v>
      </c>
      <c r="M235" s="56" t="s">
        <v>606</v>
      </c>
    </row>
    <row r="236" spans="1:13" x14ac:dyDescent="0.25">
      <c r="A236" s="10" t="s">
        <v>199</v>
      </c>
      <c r="B236" s="10" t="s">
        <v>577</v>
      </c>
      <c r="C236" s="10" t="s">
        <v>576</v>
      </c>
      <c r="D236" s="10" t="s">
        <v>314</v>
      </c>
      <c r="E236" s="50">
        <v>41186</v>
      </c>
      <c r="F236" s="39">
        <v>45.171972222222202</v>
      </c>
      <c r="G236" s="39">
        <v>2.077</v>
      </c>
      <c r="H236" s="10" t="s">
        <v>13</v>
      </c>
      <c r="I236" s="10"/>
      <c r="J236" s="10" t="s">
        <v>11</v>
      </c>
      <c r="K236" s="57">
        <v>160</v>
      </c>
      <c r="L236" s="57">
        <v>70</v>
      </c>
      <c r="M236" s="56" t="s">
        <v>605</v>
      </c>
    </row>
    <row r="237" spans="1:13" x14ac:dyDescent="0.25">
      <c r="A237" s="10" t="s">
        <v>199</v>
      </c>
      <c r="B237" s="10" t="s">
        <v>577</v>
      </c>
      <c r="C237" s="10" t="s">
        <v>576</v>
      </c>
      <c r="D237" s="10" t="s">
        <v>314</v>
      </c>
      <c r="E237" s="50">
        <v>41186</v>
      </c>
      <c r="F237" s="39">
        <v>45.171972222222202</v>
      </c>
      <c r="G237" s="39">
        <v>2.077</v>
      </c>
      <c r="H237" s="10" t="s">
        <v>10</v>
      </c>
      <c r="I237" s="10"/>
      <c r="J237" s="10" t="s">
        <v>11</v>
      </c>
      <c r="K237" s="57">
        <v>1300</v>
      </c>
      <c r="L237" s="57">
        <v>230</v>
      </c>
    </row>
    <row r="238" spans="1:13" x14ac:dyDescent="0.25">
      <c r="A238" s="10" t="s">
        <v>200</v>
      </c>
      <c r="B238" s="10" t="s">
        <v>577</v>
      </c>
      <c r="C238" s="10" t="s">
        <v>576</v>
      </c>
      <c r="D238" s="10" t="s">
        <v>315</v>
      </c>
      <c r="E238" s="50">
        <v>41186</v>
      </c>
      <c r="F238" s="39">
        <v>45.151055555555601</v>
      </c>
      <c r="G238" s="39">
        <v>2.0434999999999999</v>
      </c>
      <c r="H238" s="10" t="s">
        <v>17</v>
      </c>
      <c r="I238" s="10"/>
      <c r="J238" s="10" t="s">
        <v>11</v>
      </c>
      <c r="K238" s="57">
        <v>147</v>
      </c>
      <c r="L238" s="57">
        <v>15</v>
      </c>
    </row>
    <row r="239" spans="1:13" x14ac:dyDescent="0.25">
      <c r="A239" s="10" t="s">
        <v>200</v>
      </c>
      <c r="B239" s="10" t="s">
        <v>577</v>
      </c>
      <c r="C239" s="10" t="s">
        <v>576</v>
      </c>
      <c r="D239" s="10" t="s">
        <v>315</v>
      </c>
      <c r="E239" s="50">
        <v>41186</v>
      </c>
      <c r="F239" s="39">
        <v>45.151055555555601</v>
      </c>
      <c r="G239" s="39">
        <v>2.0434999999999999</v>
      </c>
      <c r="H239" s="10" t="s">
        <v>16</v>
      </c>
      <c r="I239" s="10"/>
      <c r="J239" s="10" t="s">
        <v>11</v>
      </c>
      <c r="K239" s="57">
        <v>120</v>
      </c>
      <c r="L239" s="57">
        <v>19</v>
      </c>
      <c r="M239" s="56" t="s">
        <v>606</v>
      </c>
    </row>
    <row r="240" spans="1:13" x14ac:dyDescent="0.25">
      <c r="A240" s="10" t="s">
        <v>200</v>
      </c>
      <c r="B240" s="10" t="s">
        <v>577</v>
      </c>
      <c r="C240" s="10" t="s">
        <v>576</v>
      </c>
      <c r="D240" s="10" t="s">
        <v>315</v>
      </c>
      <c r="E240" s="50">
        <v>41186</v>
      </c>
      <c r="F240" s="39">
        <v>45.151055555555601</v>
      </c>
      <c r="G240" s="39">
        <v>2.0434999999999999</v>
      </c>
      <c r="H240" s="10" t="s">
        <v>13</v>
      </c>
      <c r="I240" s="10"/>
      <c r="J240" s="10" t="s">
        <v>11</v>
      </c>
      <c r="K240" s="57">
        <v>119</v>
      </c>
      <c r="L240" s="57">
        <v>49</v>
      </c>
      <c r="M240" s="56" t="s">
        <v>605</v>
      </c>
    </row>
    <row r="241" spans="1:13" x14ac:dyDescent="0.25">
      <c r="A241" s="10" t="s">
        <v>200</v>
      </c>
      <c r="B241" s="10" t="s">
        <v>577</v>
      </c>
      <c r="C241" s="10" t="s">
        <v>576</v>
      </c>
      <c r="D241" s="10" t="s">
        <v>315</v>
      </c>
      <c r="E241" s="50">
        <v>41186</v>
      </c>
      <c r="F241" s="39">
        <v>45.151055555555601</v>
      </c>
      <c r="G241" s="39">
        <v>2.0434999999999999</v>
      </c>
      <c r="H241" s="10" t="s">
        <v>10</v>
      </c>
      <c r="I241" s="10"/>
      <c r="J241" s="10" t="s">
        <v>11</v>
      </c>
      <c r="K241" s="57">
        <v>1440</v>
      </c>
      <c r="L241" s="57">
        <v>130</v>
      </c>
    </row>
    <row r="242" spans="1:13" x14ac:dyDescent="0.25">
      <c r="A242" s="10" t="s">
        <v>201</v>
      </c>
      <c r="B242" s="10" t="s">
        <v>577</v>
      </c>
      <c r="C242" s="10" t="s">
        <v>576</v>
      </c>
      <c r="D242" s="10" t="s">
        <v>316</v>
      </c>
      <c r="E242" s="50">
        <v>41186</v>
      </c>
      <c r="F242" s="39">
        <v>45.130499999999998</v>
      </c>
      <c r="G242" s="39">
        <v>2.1365555555555602</v>
      </c>
      <c r="H242" s="10" t="s">
        <v>17</v>
      </c>
      <c r="I242" s="10"/>
      <c r="J242" s="10" t="s">
        <v>11</v>
      </c>
      <c r="K242" s="57">
        <v>284</v>
      </c>
      <c r="L242" s="57">
        <v>22</v>
      </c>
    </row>
    <row r="243" spans="1:13" x14ac:dyDescent="0.25">
      <c r="A243" s="10" t="s">
        <v>201</v>
      </c>
      <c r="B243" s="10" t="s">
        <v>577</v>
      </c>
      <c r="C243" s="10" t="s">
        <v>576</v>
      </c>
      <c r="D243" s="10" t="s">
        <v>316</v>
      </c>
      <c r="E243" s="50">
        <v>41186</v>
      </c>
      <c r="F243" s="39">
        <v>45.130499999999998</v>
      </c>
      <c r="G243" s="39">
        <v>2.1365555555555602</v>
      </c>
      <c r="H243" s="10" t="s">
        <v>16</v>
      </c>
      <c r="I243" s="10"/>
      <c r="J243" s="10" t="s">
        <v>11</v>
      </c>
      <c r="K243" s="57">
        <v>294</v>
      </c>
      <c r="L243" s="57">
        <v>23</v>
      </c>
      <c r="M243" s="56" t="s">
        <v>606</v>
      </c>
    </row>
    <row r="244" spans="1:13" x14ac:dyDescent="0.25">
      <c r="A244" s="10" t="s">
        <v>201</v>
      </c>
      <c r="B244" s="10" t="s">
        <v>577</v>
      </c>
      <c r="C244" s="10" t="s">
        <v>576</v>
      </c>
      <c r="D244" s="10" t="s">
        <v>316</v>
      </c>
      <c r="E244" s="50">
        <v>41186</v>
      </c>
      <c r="F244" s="39">
        <v>45.130499999999998</v>
      </c>
      <c r="G244" s="39">
        <v>2.1365555555555602</v>
      </c>
      <c r="H244" s="10" t="s">
        <v>13</v>
      </c>
      <c r="I244" s="10"/>
      <c r="J244" s="10" t="s">
        <v>11</v>
      </c>
      <c r="K244" s="57">
        <v>130</v>
      </c>
      <c r="L244" s="57">
        <v>60</v>
      </c>
      <c r="M244" s="56" t="s">
        <v>605</v>
      </c>
    </row>
    <row r="245" spans="1:13" x14ac:dyDescent="0.25">
      <c r="A245" s="10" t="s">
        <v>201</v>
      </c>
      <c r="B245" s="10" t="s">
        <v>577</v>
      </c>
      <c r="C245" s="10" t="s">
        <v>576</v>
      </c>
      <c r="D245" s="10" t="s">
        <v>316</v>
      </c>
      <c r="E245" s="50">
        <v>41186</v>
      </c>
      <c r="F245" s="39">
        <v>45.130499999999998</v>
      </c>
      <c r="G245" s="39">
        <v>2.1365555555555602</v>
      </c>
      <c r="H245" s="10" t="s">
        <v>10</v>
      </c>
      <c r="I245" s="10"/>
      <c r="J245" s="10" t="s">
        <v>11</v>
      </c>
      <c r="K245" s="57">
        <v>1260</v>
      </c>
      <c r="L245" s="57">
        <v>180</v>
      </c>
    </row>
    <row r="246" spans="1:13" x14ac:dyDescent="0.25">
      <c r="A246" s="10" t="s">
        <v>206</v>
      </c>
      <c r="B246" s="10" t="s">
        <v>577</v>
      </c>
      <c r="C246" s="10" t="s">
        <v>576</v>
      </c>
      <c r="D246" s="10" t="s">
        <v>321</v>
      </c>
      <c r="E246" s="50">
        <v>41186</v>
      </c>
      <c r="F246" s="39">
        <v>45.160767999999997</v>
      </c>
      <c r="G246" s="39">
        <v>2.143443</v>
      </c>
      <c r="H246" s="10" t="s">
        <v>17</v>
      </c>
      <c r="I246" s="10"/>
      <c r="J246" s="10" t="s">
        <v>11</v>
      </c>
      <c r="K246" s="57">
        <v>444</v>
      </c>
      <c r="L246" s="57">
        <v>34</v>
      </c>
    </row>
    <row r="247" spans="1:13" x14ac:dyDescent="0.25">
      <c r="A247" s="10" t="s">
        <v>206</v>
      </c>
      <c r="B247" s="10" t="s">
        <v>577</v>
      </c>
      <c r="C247" s="10" t="s">
        <v>576</v>
      </c>
      <c r="D247" s="10" t="s">
        <v>321</v>
      </c>
      <c r="E247" s="50">
        <v>41186</v>
      </c>
      <c r="F247" s="39">
        <v>45.160767999999997</v>
      </c>
      <c r="G247" s="39">
        <v>2.143443</v>
      </c>
      <c r="H247" s="10" t="s">
        <v>16</v>
      </c>
      <c r="I247" s="10"/>
      <c r="J247" s="10" t="s">
        <v>11</v>
      </c>
      <c r="K247" s="57">
        <v>558</v>
      </c>
      <c r="L247" s="57">
        <v>43</v>
      </c>
      <c r="M247" s="56" t="s">
        <v>606</v>
      </c>
    </row>
    <row r="248" spans="1:13" x14ac:dyDescent="0.25">
      <c r="A248" s="10" t="s">
        <v>206</v>
      </c>
      <c r="B248" s="10" t="s">
        <v>577</v>
      </c>
      <c r="C248" s="10" t="s">
        <v>576</v>
      </c>
      <c r="D248" s="10" t="s">
        <v>321</v>
      </c>
      <c r="E248" s="50">
        <v>41186</v>
      </c>
      <c r="F248" s="39">
        <v>45.160767999999997</v>
      </c>
      <c r="G248" s="39">
        <v>2.143443</v>
      </c>
      <c r="H248" s="10" t="s">
        <v>13</v>
      </c>
      <c r="I248" s="10"/>
      <c r="J248" s="10" t="s">
        <v>11</v>
      </c>
      <c r="K248" s="57">
        <v>140</v>
      </c>
      <c r="L248" s="57">
        <v>60</v>
      </c>
      <c r="M248" s="56" t="s">
        <v>605</v>
      </c>
    </row>
    <row r="249" spans="1:13" x14ac:dyDescent="0.25">
      <c r="A249" s="10" t="s">
        <v>206</v>
      </c>
      <c r="B249" s="10" t="s">
        <v>577</v>
      </c>
      <c r="C249" s="10" t="s">
        <v>576</v>
      </c>
      <c r="D249" s="10" t="s">
        <v>321</v>
      </c>
      <c r="E249" s="50">
        <v>41186</v>
      </c>
      <c r="F249" s="39">
        <v>45.160767999999997</v>
      </c>
      <c r="G249" s="39">
        <v>2.143443</v>
      </c>
      <c r="H249" s="10" t="s">
        <v>10</v>
      </c>
      <c r="I249" s="10"/>
      <c r="J249" s="10" t="s">
        <v>11</v>
      </c>
      <c r="K249" s="57">
        <v>1220</v>
      </c>
      <c r="L249" s="57">
        <v>100</v>
      </c>
    </row>
    <row r="250" spans="1:13" x14ac:dyDescent="0.25">
      <c r="A250" s="10" t="s">
        <v>207</v>
      </c>
      <c r="B250" s="10" t="s">
        <v>577</v>
      </c>
      <c r="C250" s="10" t="s">
        <v>576</v>
      </c>
      <c r="D250" s="10" t="s">
        <v>322</v>
      </c>
      <c r="E250" s="50">
        <v>41186</v>
      </c>
      <c r="F250" s="39">
        <v>45.142668999999998</v>
      </c>
      <c r="G250" s="39">
        <v>2.099583</v>
      </c>
      <c r="H250" s="10" t="s">
        <v>17</v>
      </c>
      <c r="I250" s="10"/>
      <c r="J250" s="10" t="s">
        <v>11</v>
      </c>
      <c r="K250" s="57">
        <v>720</v>
      </c>
      <c r="L250" s="57">
        <v>60</v>
      </c>
    </row>
    <row r="251" spans="1:13" x14ac:dyDescent="0.25">
      <c r="A251" s="10" t="s">
        <v>207</v>
      </c>
      <c r="B251" s="10" t="s">
        <v>577</v>
      </c>
      <c r="C251" s="10" t="s">
        <v>576</v>
      </c>
      <c r="D251" s="10" t="s">
        <v>322</v>
      </c>
      <c r="E251" s="50">
        <v>41186</v>
      </c>
      <c r="F251" s="39">
        <v>45.142668999999998</v>
      </c>
      <c r="G251" s="39">
        <v>2.099583</v>
      </c>
      <c r="H251" s="10" t="s">
        <v>16</v>
      </c>
      <c r="I251" s="10"/>
      <c r="J251" s="10" t="s">
        <v>11</v>
      </c>
      <c r="K251" s="57">
        <v>293</v>
      </c>
      <c r="L251" s="57">
        <v>28</v>
      </c>
      <c r="M251" s="56" t="s">
        <v>606</v>
      </c>
    </row>
    <row r="252" spans="1:13" x14ac:dyDescent="0.25">
      <c r="A252" s="10" t="s">
        <v>207</v>
      </c>
      <c r="B252" s="10" t="s">
        <v>577</v>
      </c>
      <c r="C252" s="10" t="s">
        <v>576</v>
      </c>
      <c r="D252" s="10" t="s">
        <v>322</v>
      </c>
      <c r="E252" s="50">
        <v>41186</v>
      </c>
      <c r="F252" s="39">
        <v>45.142668999999998</v>
      </c>
      <c r="G252" s="39">
        <v>2.099583</v>
      </c>
      <c r="H252" s="10" t="s">
        <v>13</v>
      </c>
      <c r="I252" s="10"/>
      <c r="J252" s="10" t="s">
        <v>11</v>
      </c>
      <c r="K252" s="57">
        <v>270</v>
      </c>
      <c r="L252" s="57">
        <v>120</v>
      </c>
      <c r="M252" s="56" t="s">
        <v>605</v>
      </c>
    </row>
    <row r="253" spans="1:13" x14ac:dyDescent="0.25">
      <c r="A253" s="10" t="s">
        <v>207</v>
      </c>
      <c r="B253" s="10" t="s">
        <v>577</v>
      </c>
      <c r="C253" s="10" t="s">
        <v>576</v>
      </c>
      <c r="D253" s="10" t="s">
        <v>322</v>
      </c>
      <c r="E253" s="50">
        <v>41186</v>
      </c>
      <c r="F253" s="39">
        <v>45.142668999999998</v>
      </c>
      <c r="G253" s="39">
        <v>2.099583</v>
      </c>
      <c r="H253" s="10" t="s">
        <v>10</v>
      </c>
      <c r="I253" s="10"/>
      <c r="J253" s="10" t="s">
        <v>11</v>
      </c>
      <c r="K253" s="57">
        <v>800</v>
      </c>
      <c r="L253" s="57">
        <v>80</v>
      </c>
    </row>
    <row r="254" spans="1:13" x14ac:dyDescent="0.25">
      <c r="A254" s="10" t="s">
        <v>208</v>
      </c>
      <c r="B254" s="10" t="s">
        <v>577</v>
      </c>
      <c r="C254" s="10" t="s">
        <v>576</v>
      </c>
      <c r="D254" s="10" t="s">
        <v>323</v>
      </c>
      <c r="E254" s="50">
        <v>41186</v>
      </c>
      <c r="F254" s="39">
        <v>45.088751199999997</v>
      </c>
      <c r="G254" s="39">
        <v>2.1405308999999999</v>
      </c>
      <c r="H254" s="10" t="s">
        <v>17</v>
      </c>
      <c r="I254" s="10"/>
      <c r="J254" s="10" t="s">
        <v>11</v>
      </c>
      <c r="K254" s="57">
        <v>241</v>
      </c>
      <c r="L254" s="57">
        <v>23</v>
      </c>
    </row>
    <row r="255" spans="1:13" x14ac:dyDescent="0.25">
      <c r="A255" s="10" t="s">
        <v>208</v>
      </c>
      <c r="B255" s="10" t="s">
        <v>577</v>
      </c>
      <c r="C255" s="10" t="s">
        <v>576</v>
      </c>
      <c r="D255" s="10" t="s">
        <v>323</v>
      </c>
      <c r="E255" s="50">
        <v>41186</v>
      </c>
      <c r="F255" s="39">
        <v>45.088751199999997</v>
      </c>
      <c r="G255" s="39">
        <v>2.1405308999999999</v>
      </c>
      <c r="H255" s="10" t="s">
        <v>16</v>
      </c>
      <c r="I255" s="10"/>
      <c r="J255" s="10" t="s">
        <v>11</v>
      </c>
      <c r="K255" s="57">
        <v>227</v>
      </c>
      <c r="L255" s="57">
        <v>22</v>
      </c>
      <c r="M255" s="56" t="s">
        <v>606</v>
      </c>
    </row>
    <row r="256" spans="1:13" x14ac:dyDescent="0.25">
      <c r="A256" s="10" t="s">
        <v>208</v>
      </c>
      <c r="B256" s="10" t="s">
        <v>577</v>
      </c>
      <c r="C256" s="10" t="s">
        <v>576</v>
      </c>
      <c r="D256" s="10" t="s">
        <v>323</v>
      </c>
      <c r="E256" s="50">
        <v>41186</v>
      </c>
      <c r="F256" s="39">
        <v>45.088751199999997</v>
      </c>
      <c r="G256" s="39">
        <v>2.1405308999999999</v>
      </c>
      <c r="H256" s="10" t="s">
        <v>13</v>
      </c>
      <c r="I256" s="10"/>
      <c r="J256" s="10" t="s">
        <v>11</v>
      </c>
      <c r="K256" s="57">
        <v>250</v>
      </c>
      <c r="L256" s="57">
        <v>110</v>
      </c>
      <c r="M256" s="56" t="s">
        <v>605</v>
      </c>
    </row>
    <row r="257" spans="1:12" x14ac:dyDescent="0.25">
      <c r="A257" s="10" t="s">
        <v>208</v>
      </c>
      <c r="B257" s="10" t="s">
        <v>577</v>
      </c>
      <c r="C257" s="10" t="s">
        <v>576</v>
      </c>
      <c r="D257" s="10" t="s">
        <v>323</v>
      </c>
      <c r="E257" s="50">
        <v>41186</v>
      </c>
      <c r="F257" s="39">
        <v>45.088751199999997</v>
      </c>
      <c r="G257" s="39">
        <v>2.1405308999999999</v>
      </c>
      <c r="H257" s="10" t="s">
        <v>10</v>
      </c>
      <c r="I257" s="10"/>
      <c r="J257" s="10" t="s">
        <v>11</v>
      </c>
      <c r="K257" s="57">
        <v>790</v>
      </c>
      <c r="L257" s="57">
        <v>120</v>
      </c>
    </row>
    <row r="349" spans="1:12" x14ac:dyDescent="0.2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x14ac:dyDescent="0.2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x14ac:dyDescent="0.25">
      <c r="A351"/>
      <c r="B351"/>
      <c r="C351"/>
      <c r="D351"/>
      <c r="E351" s="49"/>
      <c r="F351"/>
      <c r="G351"/>
      <c r="H351"/>
      <c r="I351"/>
      <c r="J351"/>
      <c r="K351"/>
      <c r="L351"/>
    </row>
    <row r="352" spans="1:12" x14ac:dyDescent="0.25">
      <c r="A352"/>
      <c r="B352"/>
      <c r="C352"/>
      <c r="D352"/>
      <c r="E352" s="49"/>
      <c r="F352"/>
      <c r="G352"/>
      <c r="H352"/>
      <c r="I352"/>
      <c r="J352"/>
      <c r="K352"/>
      <c r="L352"/>
    </row>
    <row r="353" spans="1:14" x14ac:dyDescent="0.25">
      <c r="A353"/>
      <c r="B353"/>
      <c r="C353"/>
      <c r="D353"/>
      <c r="E353" s="49"/>
      <c r="F353"/>
      <c r="G353"/>
      <c r="H353"/>
      <c r="I353"/>
      <c r="J353"/>
      <c r="K353"/>
      <c r="L353"/>
    </row>
    <row r="354" spans="1:14" x14ac:dyDescent="0.25">
      <c r="A354"/>
      <c r="B354"/>
      <c r="C354"/>
      <c r="D354"/>
      <c r="E354" s="49"/>
      <c r="F354"/>
      <c r="G354"/>
      <c r="H354"/>
      <c r="I354"/>
      <c r="J354"/>
      <c r="K354"/>
      <c r="L354"/>
    </row>
    <row r="355" spans="1:14" x14ac:dyDescent="0.25">
      <c r="A355"/>
      <c r="B355"/>
      <c r="C355"/>
      <c r="D355"/>
      <c r="E355" s="49"/>
      <c r="F355"/>
      <c r="G355"/>
      <c r="H355"/>
      <c r="I355"/>
      <c r="J355"/>
      <c r="K355"/>
      <c r="L355"/>
    </row>
    <row r="356" spans="1:14" x14ac:dyDescent="0.25">
      <c r="A356"/>
      <c r="B356"/>
      <c r="C356"/>
      <c r="D356"/>
      <c r="E356" s="49"/>
      <c r="F356"/>
      <c r="G356"/>
      <c r="H356"/>
      <c r="I356"/>
      <c r="J356"/>
      <c r="K356"/>
      <c r="L356"/>
    </row>
    <row r="357" spans="1:14" x14ac:dyDescent="0.25">
      <c r="A357"/>
      <c r="B357"/>
      <c r="C357"/>
      <c r="D357"/>
      <c r="E357" s="49"/>
      <c r="F357"/>
      <c r="G357"/>
      <c r="H357"/>
      <c r="I357"/>
      <c r="J357"/>
      <c r="K357"/>
      <c r="L357"/>
    </row>
    <row r="358" spans="1:14" x14ac:dyDescent="0.25">
      <c r="A358"/>
      <c r="B358"/>
      <c r="C358"/>
      <c r="D358"/>
      <c r="E358" s="49"/>
      <c r="F358"/>
      <c r="G358"/>
      <c r="H358"/>
      <c r="I358"/>
      <c r="J358"/>
      <c r="K358"/>
      <c r="L358"/>
    </row>
    <row r="359" spans="1:14" x14ac:dyDescent="0.25">
      <c r="A359"/>
      <c r="B359"/>
      <c r="C359"/>
      <c r="D359"/>
      <c r="E359" s="49"/>
      <c r="F359"/>
      <c r="G359"/>
      <c r="H359"/>
      <c r="I359"/>
      <c r="J359"/>
      <c r="K359"/>
      <c r="L359"/>
    </row>
    <row r="360" spans="1:14" s="6" customFormat="1" x14ac:dyDescent="0.25">
      <c r="A360"/>
      <c r="B360"/>
      <c r="C360"/>
      <c r="D360"/>
      <c r="E360" s="49"/>
      <c r="F360"/>
      <c r="G360"/>
      <c r="H360"/>
      <c r="I360"/>
      <c r="J360"/>
      <c r="K360"/>
      <c r="L360"/>
      <c r="M360" s="56"/>
      <c r="N360" s="10"/>
    </row>
  </sheetData>
  <pageMargins left="0.25" right="0.25" top="0.75" bottom="0.75" header="0.3" footer="0.3"/>
  <pageSetup paperSize="8" scale="47" fitToHeight="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99"/>
  <sheetViews>
    <sheetView zoomScale="85" zoomScaleNormal="85" workbookViewId="0">
      <pane xSplit="1" ySplit="1" topLeftCell="F8" activePane="bottomRight" state="frozen"/>
      <selection pane="topRight" activeCell="B1" sqref="B1"/>
      <selection pane="bottomLeft" activeCell="A5" sqref="A5"/>
      <selection pane="bottomRight" activeCell="M17" sqref="M17"/>
    </sheetView>
  </sheetViews>
  <sheetFormatPr baseColWidth="10" defaultRowHeight="15" x14ac:dyDescent="0.25"/>
  <cols>
    <col min="1" max="1" width="18.140625" style="41" hidden="1" customWidth="1"/>
    <col min="2" max="2" width="62.5703125" style="10" bestFit="1" customWidth="1"/>
    <col min="3" max="3" width="41.42578125" style="10" bestFit="1" customWidth="1"/>
    <col min="4" max="4" width="25.140625" style="10" bestFit="1" customWidth="1"/>
    <col min="5" max="5" width="24.5703125" style="50" bestFit="1" customWidth="1"/>
    <col min="6" max="6" width="13.28515625" style="10" bestFit="1" customWidth="1"/>
    <col min="7" max="7" width="14.5703125" style="10" bestFit="1" customWidth="1"/>
    <col min="8" max="8" width="18.28515625" style="10" bestFit="1" customWidth="1"/>
    <col min="9" max="9" width="21.5703125" style="10" bestFit="1" customWidth="1"/>
    <col min="10" max="10" width="11" style="40" bestFit="1" customWidth="1"/>
    <col min="11" max="11" width="12.85546875" style="40" bestFit="1" customWidth="1"/>
    <col min="12" max="12" width="15.42578125" style="10" bestFit="1" customWidth="1"/>
    <col min="13" max="13" width="83.28515625" style="10" customWidth="1"/>
    <col min="14" max="16" width="24" style="10" bestFit="1" customWidth="1"/>
    <col min="17" max="16384" width="11.42578125" style="10"/>
  </cols>
  <sheetData>
    <row r="1" spans="1:13" x14ac:dyDescent="0.25">
      <c r="A1" s="36" t="s">
        <v>188</v>
      </c>
      <c r="B1" s="10" t="s">
        <v>191</v>
      </c>
      <c r="C1"/>
      <c r="D1"/>
      <c r="E1" s="49"/>
      <c r="F1"/>
      <c r="G1"/>
      <c r="H1"/>
      <c r="I1"/>
      <c r="J1"/>
      <c r="K1"/>
      <c r="L1"/>
      <c r="M1"/>
    </row>
    <row r="2" spans="1:13" x14ac:dyDescent="0.25">
      <c r="A2"/>
      <c r="B2"/>
      <c r="C2"/>
      <c r="D2"/>
      <c r="E2" s="49"/>
      <c r="F2"/>
      <c r="G2"/>
      <c r="H2"/>
      <c r="I2"/>
      <c r="J2"/>
      <c r="K2"/>
      <c r="L2"/>
      <c r="M2"/>
    </row>
    <row r="3" spans="1:13" x14ac:dyDescent="0.25">
      <c r="A3" s="36" t="s">
        <v>0</v>
      </c>
      <c r="B3" s="36" t="s">
        <v>595</v>
      </c>
      <c r="C3" s="36" t="s">
        <v>596</v>
      </c>
      <c r="D3" s="36" t="s">
        <v>3</v>
      </c>
      <c r="E3" s="52" t="s">
        <v>599</v>
      </c>
      <c r="F3" s="36" t="s">
        <v>597</v>
      </c>
      <c r="G3" s="36" t="s">
        <v>598</v>
      </c>
      <c r="H3" s="36" t="s">
        <v>4</v>
      </c>
      <c r="I3" s="36" t="s">
        <v>594</v>
      </c>
      <c r="J3" s="36" t="s">
        <v>7</v>
      </c>
      <c r="K3" s="36" t="s">
        <v>5</v>
      </c>
      <c r="L3" s="36" t="s">
        <v>6</v>
      </c>
      <c r="M3" s="55" t="s">
        <v>572</v>
      </c>
    </row>
    <row r="4" spans="1:13" x14ac:dyDescent="0.25">
      <c r="A4" s="10">
        <v>131080018</v>
      </c>
      <c r="B4" s="10" t="s">
        <v>580</v>
      </c>
      <c r="C4" s="10" t="s">
        <v>583</v>
      </c>
      <c r="D4" s="10" t="s">
        <v>280</v>
      </c>
      <c r="E4" s="50">
        <v>41187</v>
      </c>
      <c r="F4" s="39">
        <v>45.545433000000003</v>
      </c>
      <c r="G4" s="39">
        <v>2.2820200000000002</v>
      </c>
      <c r="H4" s="10" t="s">
        <v>17</v>
      </c>
      <c r="J4" s="10" t="s">
        <v>11</v>
      </c>
      <c r="K4" s="57">
        <v>46</v>
      </c>
      <c r="L4" s="57">
        <v>12</v>
      </c>
    </row>
    <row r="5" spans="1:13" x14ac:dyDescent="0.25">
      <c r="A5" s="10">
        <v>131080018</v>
      </c>
      <c r="B5" s="10" t="s">
        <v>580</v>
      </c>
      <c r="C5" s="10" t="s">
        <v>583</v>
      </c>
      <c r="D5" s="10" t="s">
        <v>280</v>
      </c>
      <c r="E5" s="50">
        <v>41187</v>
      </c>
      <c r="F5" s="39">
        <v>45.545433000000003</v>
      </c>
      <c r="G5" s="39">
        <v>2.2820200000000002</v>
      </c>
      <c r="H5" s="10" t="s">
        <v>10</v>
      </c>
      <c r="J5" s="10" t="s">
        <v>11</v>
      </c>
      <c r="K5" s="57">
        <v>1470</v>
      </c>
      <c r="L5" s="57">
        <v>170</v>
      </c>
    </row>
    <row r="6" spans="1:13" x14ac:dyDescent="0.25">
      <c r="A6" s="10">
        <v>131080018</v>
      </c>
      <c r="B6" s="10" t="s">
        <v>580</v>
      </c>
      <c r="C6" s="10" t="s">
        <v>583</v>
      </c>
      <c r="D6" s="10" t="s">
        <v>280</v>
      </c>
      <c r="E6" s="50">
        <v>41187</v>
      </c>
      <c r="F6" s="39">
        <v>45.545433000000003</v>
      </c>
      <c r="G6" s="39">
        <v>2.2820200000000002</v>
      </c>
      <c r="H6" s="10" t="s">
        <v>157</v>
      </c>
      <c r="I6" s="10" t="s">
        <v>601</v>
      </c>
      <c r="J6" s="10" t="s">
        <v>11</v>
      </c>
      <c r="K6" s="57">
        <v>19</v>
      </c>
      <c r="L6" s="57"/>
    </row>
    <row r="7" spans="1:13" x14ac:dyDescent="0.25">
      <c r="A7" s="10">
        <v>131080018</v>
      </c>
      <c r="B7" s="10" t="s">
        <v>580</v>
      </c>
      <c r="C7" s="10" t="s">
        <v>583</v>
      </c>
      <c r="D7" s="10" t="s">
        <v>280</v>
      </c>
      <c r="E7" s="50">
        <v>41187</v>
      </c>
      <c r="F7" s="39">
        <v>45.545433000000003</v>
      </c>
      <c r="G7" s="39">
        <v>2.2820200000000002</v>
      </c>
      <c r="H7" s="10" t="s">
        <v>159</v>
      </c>
      <c r="J7" s="10" t="s">
        <v>11</v>
      </c>
      <c r="K7" s="46">
        <v>39</v>
      </c>
      <c r="L7" s="46">
        <v>7</v>
      </c>
    </row>
    <row r="8" spans="1:13" x14ac:dyDescent="0.25">
      <c r="A8" s="10">
        <v>131080018</v>
      </c>
      <c r="B8" s="10" t="s">
        <v>580</v>
      </c>
      <c r="C8" s="10" t="s">
        <v>583</v>
      </c>
      <c r="D8" s="10" t="s">
        <v>280</v>
      </c>
      <c r="E8" s="50">
        <v>41187.51666666667</v>
      </c>
      <c r="F8" s="39">
        <v>45.545433000000003</v>
      </c>
      <c r="G8" s="39">
        <v>2.2820200000000002</v>
      </c>
      <c r="H8" s="10" t="s">
        <v>70</v>
      </c>
      <c r="J8" s="10" t="s">
        <v>11</v>
      </c>
      <c r="K8" s="46">
        <v>87.74</v>
      </c>
      <c r="L8" s="46">
        <v>8.7740000000000009</v>
      </c>
    </row>
    <row r="9" spans="1:13" x14ac:dyDescent="0.25">
      <c r="A9" s="10">
        <v>132770019</v>
      </c>
      <c r="B9" s="10" t="s">
        <v>580</v>
      </c>
      <c r="C9" s="10" t="s">
        <v>583</v>
      </c>
      <c r="D9" s="10" t="s">
        <v>294</v>
      </c>
      <c r="E9" s="50">
        <v>41428</v>
      </c>
      <c r="F9" s="39">
        <v>45.474848000000001</v>
      </c>
      <c r="G9" s="39">
        <v>2.0977380000000001</v>
      </c>
      <c r="H9" s="10" t="s">
        <v>17</v>
      </c>
      <c r="J9" s="10" t="s">
        <v>11</v>
      </c>
      <c r="K9" s="57">
        <v>62</v>
      </c>
      <c r="L9" s="57">
        <v>13</v>
      </c>
    </row>
    <row r="10" spans="1:13" x14ac:dyDescent="0.25">
      <c r="A10" s="10">
        <v>132770019</v>
      </c>
      <c r="B10" s="10" t="s">
        <v>580</v>
      </c>
      <c r="C10" s="10" t="s">
        <v>583</v>
      </c>
      <c r="D10" s="10" t="s">
        <v>294</v>
      </c>
      <c r="E10" s="50">
        <v>41428</v>
      </c>
      <c r="F10" s="39">
        <v>45.474848000000001</v>
      </c>
      <c r="G10" s="39">
        <v>2.0977380000000001</v>
      </c>
      <c r="H10" s="10" t="s">
        <v>70</v>
      </c>
      <c r="J10" s="10" t="s">
        <v>11</v>
      </c>
      <c r="K10" s="46">
        <v>85.16</v>
      </c>
      <c r="L10" s="46">
        <v>8.516</v>
      </c>
    </row>
    <row r="11" spans="1:13" x14ac:dyDescent="0.25">
      <c r="A11" s="10">
        <v>132770019</v>
      </c>
      <c r="B11" s="10" t="s">
        <v>580</v>
      </c>
      <c r="C11" s="10" t="s">
        <v>583</v>
      </c>
      <c r="D11" s="10" t="s">
        <v>294</v>
      </c>
      <c r="E11" s="50">
        <v>41428</v>
      </c>
      <c r="F11" s="39">
        <v>45.474848000000001</v>
      </c>
      <c r="G11" s="39">
        <v>2.0977380000000001</v>
      </c>
      <c r="H11" s="10" t="s">
        <v>10</v>
      </c>
      <c r="J11" s="10" t="s">
        <v>11</v>
      </c>
      <c r="K11" s="57">
        <v>720</v>
      </c>
      <c r="L11" s="57">
        <v>100</v>
      </c>
    </row>
    <row r="12" spans="1:13" x14ac:dyDescent="0.25">
      <c r="A12" s="10">
        <v>132770019</v>
      </c>
      <c r="B12" s="10" t="s">
        <v>580</v>
      </c>
      <c r="C12" s="10" t="s">
        <v>583</v>
      </c>
      <c r="D12" s="10" t="s">
        <v>294</v>
      </c>
      <c r="E12" s="50">
        <v>41428</v>
      </c>
      <c r="F12" s="39">
        <v>45.474848000000001</v>
      </c>
      <c r="G12" s="39">
        <v>2.0977380000000001</v>
      </c>
      <c r="H12" s="10" t="s">
        <v>157</v>
      </c>
      <c r="I12" s="10" t="s">
        <v>601</v>
      </c>
      <c r="J12" s="10" t="s">
        <v>11</v>
      </c>
      <c r="K12" s="57">
        <v>22</v>
      </c>
      <c r="L12" s="57"/>
    </row>
    <row r="13" spans="1:13" x14ac:dyDescent="0.25">
      <c r="A13" s="10">
        <v>132770019</v>
      </c>
      <c r="B13" s="10" t="s">
        <v>580</v>
      </c>
      <c r="C13" s="10" t="s">
        <v>583</v>
      </c>
      <c r="D13" s="10" t="s">
        <v>294</v>
      </c>
      <c r="E13" s="50">
        <v>41428</v>
      </c>
      <c r="F13" s="39">
        <v>45.474848000000001</v>
      </c>
      <c r="G13" s="39">
        <v>2.0977380000000001</v>
      </c>
      <c r="H13" s="10" t="s">
        <v>159</v>
      </c>
      <c r="J13" s="10" t="s">
        <v>11</v>
      </c>
      <c r="K13" s="46">
        <v>41</v>
      </c>
      <c r="L13" s="46">
        <v>8</v>
      </c>
    </row>
    <row r="14" spans="1:13" x14ac:dyDescent="0.25">
      <c r="A14" s="10">
        <v>132770020</v>
      </c>
      <c r="B14" s="10" t="s">
        <v>580</v>
      </c>
      <c r="C14" s="10" t="s">
        <v>583</v>
      </c>
      <c r="D14" s="10" t="s">
        <v>295</v>
      </c>
      <c r="E14" s="50">
        <v>41428</v>
      </c>
      <c r="F14" s="39">
        <v>45.431229299999998</v>
      </c>
      <c r="G14" s="39">
        <v>2.1000261999999998</v>
      </c>
      <c r="H14" s="10" t="s">
        <v>17</v>
      </c>
      <c r="I14" s="10" t="s">
        <v>601</v>
      </c>
      <c r="J14" s="10" t="s">
        <v>11</v>
      </c>
      <c r="K14" s="57">
        <v>70</v>
      </c>
      <c r="L14" s="57"/>
    </row>
    <row r="15" spans="1:13" x14ac:dyDescent="0.25">
      <c r="A15" s="10">
        <v>132770020</v>
      </c>
      <c r="B15" s="10" t="s">
        <v>580</v>
      </c>
      <c r="C15" s="10" t="s">
        <v>583</v>
      </c>
      <c r="D15" s="10" t="s">
        <v>295</v>
      </c>
      <c r="E15" s="50">
        <v>41428</v>
      </c>
      <c r="F15" s="39">
        <v>45.431229299999998</v>
      </c>
      <c r="G15" s="39">
        <v>2.1000261999999998</v>
      </c>
      <c r="H15" s="10" t="s">
        <v>70</v>
      </c>
      <c r="J15" s="10" t="s">
        <v>11</v>
      </c>
      <c r="K15" s="46">
        <v>16.010000000000002</v>
      </c>
      <c r="L15" s="46">
        <v>2.4015</v>
      </c>
    </row>
    <row r="16" spans="1:13" x14ac:dyDescent="0.25">
      <c r="A16" s="10">
        <v>132770020</v>
      </c>
      <c r="B16" s="10" t="s">
        <v>580</v>
      </c>
      <c r="C16" s="10" t="s">
        <v>583</v>
      </c>
      <c r="D16" s="10" t="s">
        <v>295</v>
      </c>
      <c r="E16" s="50">
        <v>41428</v>
      </c>
      <c r="F16" s="39">
        <v>45.431229299999998</v>
      </c>
      <c r="G16" s="39">
        <v>2.1000261999999998</v>
      </c>
      <c r="H16" s="10" t="s">
        <v>10</v>
      </c>
      <c r="J16" s="10" t="s">
        <v>11</v>
      </c>
      <c r="K16" s="57">
        <v>990</v>
      </c>
      <c r="L16" s="57">
        <v>130</v>
      </c>
    </row>
    <row r="17" spans="1:12" x14ac:dyDescent="0.25">
      <c r="A17" s="10">
        <v>132770020</v>
      </c>
      <c r="B17" s="10" t="s">
        <v>580</v>
      </c>
      <c r="C17" s="10" t="s">
        <v>583</v>
      </c>
      <c r="D17" s="10" t="s">
        <v>295</v>
      </c>
      <c r="E17" s="50">
        <v>41428</v>
      </c>
      <c r="F17" s="39">
        <v>45.431229299999998</v>
      </c>
      <c r="G17" s="39">
        <v>2.1000261999999998</v>
      </c>
      <c r="H17" s="10" t="s">
        <v>157</v>
      </c>
      <c r="I17" s="10" t="s">
        <v>601</v>
      </c>
      <c r="J17" s="10" t="s">
        <v>11</v>
      </c>
      <c r="K17" s="57">
        <v>70</v>
      </c>
      <c r="L17" s="57"/>
    </row>
    <row r="18" spans="1:12" x14ac:dyDescent="0.25">
      <c r="A18" s="10">
        <v>132770020</v>
      </c>
      <c r="B18" s="10" t="s">
        <v>580</v>
      </c>
      <c r="C18" s="10" t="s">
        <v>583</v>
      </c>
      <c r="D18" s="10" t="s">
        <v>295</v>
      </c>
      <c r="E18" s="50">
        <v>41428</v>
      </c>
      <c r="F18" s="39">
        <v>45.431229299999998</v>
      </c>
      <c r="G18" s="39">
        <v>2.1000261999999998</v>
      </c>
      <c r="H18" s="10" t="s">
        <v>159</v>
      </c>
      <c r="I18" s="10" t="s">
        <v>601</v>
      </c>
      <c r="J18" s="10" t="s">
        <v>11</v>
      </c>
      <c r="K18" s="57">
        <v>25</v>
      </c>
      <c r="L18" s="57"/>
    </row>
    <row r="19" spans="1:12" x14ac:dyDescent="0.25">
      <c r="A19" s="10">
        <v>132770022</v>
      </c>
      <c r="B19" s="10" t="s">
        <v>580</v>
      </c>
      <c r="C19" s="10" t="s">
        <v>581</v>
      </c>
      <c r="D19" s="10" t="s">
        <v>296</v>
      </c>
      <c r="E19" s="50">
        <v>41428</v>
      </c>
      <c r="F19" s="39">
        <v>45.267919399999997</v>
      </c>
      <c r="G19" s="39">
        <v>2.0020079000000002</v>
      </c>
      <c r="H19" s="10" t="s">
        <v>17</v>
      </c>
      <c r="I19" s="10" t="s">
        <v>601</v>
      </c>
      <c r="J19" s="10" t="s">
        <v>11</v>
      </c>
      <c r="K19" s="57">
        <v>16</v>
      </c>
      <c r="L19" s="57"/>
    </row>
    <row r="20" spans="1:12" x14ac:dyDescent="0.25">
      <c r="A20" s="10">
        <v>132770022</v>
      </c>
      <c r="B20" s="10" t="s">
        <v>580</v>
      </c>
      <c r="C20" s="10" t="s">
        <v>581</v>
      </c>
      <c r="D20" s="10" t="s">
        <v>296</v>
      </c>
      <c r="E20" s="50">
        <v>41428</v>
      </c>
      <c r="F20" s="39">
        <v>45.267919399999997</v>
      </c>
      <c r="G20" s="39">
        <v>2.0020079000000002</v>
      </c>
      <c r="H20" s="10" t="s">
        <v>70</v>
      </c>
      <c r="J20" s="10" t="s">
        <v>11</v>
      </c>
      <c r="K20" s="46">
        <v>1.498</v>
      </c>
      <c r="L20" s="46">
        <v>1.0486</v>
      </c>
    </row>
    <row r="21" spans="1:12" x14ac:dyDescent="0.25">
      <c r="A21" s="10">
        <v>132770022</v>
      </c>
      <c r="B21" s="10" t="s">
        <v>580</v>
      </c>
      <c r="C21" s="10" t="s">
        <v>581</v>
      </c>
      <c r="D21" s="10" t="s">
        <v>296</v>
      </c>
      <c r="E21" s="50">
        <v>41428</v>
      </c>
      <c r="F21" s="39">
        <v>45.267919399999997</v>
      </c>
      <c r="G21" s="39">
        <v>2.0020079000000002</v>
      </c>
      <c r="H21" s="10" t="s">
        <v>10</v>
      </c>
      <c r="J21" s="10" t="s">
        <v>11</v>
      </c>
      <c r="K21" s="57">
        <v>920</v>
      </c>
      <c r="L21" s="57">
        <v>110</v>
      </c>
    </row>
    <row r="22" spans="1:12" x14ac:dyDescent="0.25">
      <c r="A22" s="10">
        <v>132770022</v>
      </c>
      <c r="B22" s="10" t="s">
        <v>580</v>
      </c>
      <c r="C22" s="10" t="s">
        <v>581</v>
      </c>
      <c r="D22" s="10" t="s">
        <v>296</v>
      </c>
      <c r="E22" s="50">
        <v>41428</v>
      </c>
      <c r="F22" s="39">
        <v>45.267919399999997</v>
      </c>
      <c r="G22" s="39">
        <v>2.0020079000000002</v>
      </c>
      <c r="H22" s="10" t="s">
        <v>157</v>
      </c>
      <c r="I22" s="10" t="s">
        <v>601</v>
      </c>
      <c r="J22" s="10" t="s">
        <v>11</v>
      </c>
      <c r="K22" s="57">
        <v>17</v>
      </c>
      <c r="L22" s="57"/>
    </row>
    <row r="23" spans="1:12" x14ac:dyDescent="0.25">
      <c r="A23" s="10">
        <v>132770022</v>
      </c>
      <c r="B23" s="10" t="s">
        <v>580</v>
      </c>
      <c r="C23" s="10" t="s">
        <v>581</v>
      </c>
      <c r="D23" s="10" t="s">
        <v>296</v>
      </c>
      <c r="E23" s="50">
        <v>41428</v>
      </c>
      <c r="F23" s="39">
        <v>45.267919399999997</v>
      </c>
      <c r="G23" s="39">
        <v>2.0020079000000002</v>
      </c>
      <c r="H23" s="10" t="s">
        <v>159</v>
      </c>
      <c r="J23" s="10" t="s">
        <v>11</v>
      </c>
      <c r="K23" s="46">
        <v>14</v>
      </c>
      <c r="L23" s="46">
        <v>4</v>
      </c>
    </row>
    <row r="24" spans="1:12" x14ac:dyDescent="0.25">
      <c r="A24" s="10">
        <v>132770023</v>
      </c>
      <c r="B24" s="10" t="s">
        <v>580</v>
      </c>
      <c r="C24" s="10" t="s">
        <v>583</v>
      </c>
      <c r="D24" s="10" t="s">
        <v>297</v>
      </c>
      <c r="E24" s="50">
        <v>41428</v>
      </c>
      <c r="F24" s="39">
        <v>45.396079999999998</v>
      </c>
      <c r="G24" s="39">
        <v>1.7940560000000001</v>
      </c>
      <c r="H24" s="10" t="s">
        <v>17</v>
      </c>
      <c r="J24" s="10" t="s">
        <v>11</v>
      </c>
      <c r="K24" s="57">
        <v>140</v>
      </c>
      <c r="L24" s="57">
        <v>16</v>
      </c>
    </row>
    <row r="25" spans="1:12" x14ac:dyDescent="0.25">
      <c r="A25" s="10">
        <v>132770023</v>
      </c>
      <c r="B25" s="10" t="s">
        <v>580</v>
      </c>
      <c r="C25" s="10" t="s">
        <v>583</v>
      </c>
      <c r="D25" s="10" t="s">
        <v>297</v>
      </c>
      <c r="E25" s="50">
        <v>41428</v>
      </c>
      <c r="F25" s="39">
        <v>45.396079999999998</v>
      </c>
      <c r="G25" s="39">
        <v>1.7940560000000001</v>
      </c>
      <c r="H25" s="10" t="s">
        <v>70</v>
      </c>
      <c r="J25" s="10" t="s">
        <v>11</v>
      </c>
      <c r="K25" s="57">
        <v>137.80000000000001</v>
      </c>
      <c r="L25" s="57">
        <v>12.402000000000001</v>
      </c>
    </row>
    <row r="26" spans="1:12" x14ac:dyDescent="0.25">
      <c r="A26" s="10">
        <v>132770023</v>
      </c>
      <c r="B26" s="10" t="s">
        <v>580</v>
      </c>
      <c r="C26" s="10" t="s">
        <v>583</v>
      </c>
      <c r="D26" s="10" t="s">
        <v>297</v>
      </c>
      <c r="E26" s="50">
        <v>41428</v>
      </c>
      <c r="F26" s="39">
        <v>45.396079999999998</v>
      </c>
      <c r="G26" s="39">
        <v>1.7940560000000001</v>
      </c>
      <c r="H26" s="10" t="s">
        <v>10</v>
      </c>
      <c r="J26" s="10" t="s">
        <v>11</v>
      </c>
      <c r="K26" s="57">
        <v>570</v>
      </c>
      <c r="L26" s="57">
        <v>70</v>
      </c>
    </row>
    <row r="27" spans="1:12" x14ac:dyDescent="0.25">
      <c r="A27" s="10">
        <v>132770023</v>
      </c>
      <c r="B27" s="10" t="s">
        <v>580</v>
      </c>
      <c r="C27" s="10" t="s">
        <v>583</v>
      </c>
      <c r="D27" s="10" t="s">
        <v>297</v>
      </c>
      <c r="E27" s="50">
        <v>41428</v>
      </c>
      <c r="F27" s="39">
        <v>45.396079999999998</v>
      </c>
      <c r="G27" s="39">
        <v>1.7940560000000001</v>
      </c>
      <c r="H27" s="10" t="s">
        <v>157</v>
      </c>
      <c r="J27" s="10" t="s">
        <v>11</v>
      </c>
      <c r="K27" s="57">
        <v>66</v>
      </c>
      <c r="L27" s="57">
        <v>10</v>
      </c>
    </row>
    <row r="28" spans="1:12" x14ac:dyDescent="0.25">
      <c r="A28" s="10">
        <v>132770023</v>
      </c>
      <c r="B28" s="10" t="s">
        <v>580</v>
      </c>
      <c r="C28" s="10" t="s">
        <v>583</v>
      </c>
      <c r="D28" s="10" t="s">
        <v>297</v>
      </c>
      <c r="E28" s="50">
        <v>41428</v>
      </c>
      <c r="F28" s="39">
        <v>45.396079999999998</v>
      </c>
      <c r="G28" s="39">
        <v>1.7940560000000001</v>
      </c>
      <c r="H28" s="10" t="s">
        <v>159</v>
      </c>
      <c r="J28" s="10" t="s">
        <v>11</v>
      </c>
      <c r="K28" s="57">
        <v>131</v>
      </c>
      <c r="L28" s="57">
        <v>16</v>
      </c>
    </row>
    <row r="29" spans="1:12" x14ac:dyDescent="0.25">
      <c r="A29" s="10">
        <v>132770024</v>
      </c>
      <c r="B29" s="10" t="s">
        <v>580</v>
      </c>
      <c r="C29" s="10" t="s">
        <v>583</v>
      </c>
      <c r="D29" s="10" t="s">
        <v>298</v>
      </c>
      <c r="E29" s="50">
        <v>41429</v>
      </c>
      <c r="F29" s="39">
        <v>45.151055999999997</v>
      </c>
      <c r="G29" s="39">
        <v>2.0434999999999999</v>
      </c>
      <c r="H29" s="10" t="s">
        <v>17</v>
      </c>
      <c r="J29" s="10" t="s">
        <v>11</v>
      </c>
      <c r="K29" s="57">
        <v>78</v>
      </c>
      <c r="L29" s="57">
        <v>12</v>
      </c>
    </row>
    <row r="30" spans="1:12" x14ac:dyDescent="0.25">
      <c r="A30" s="10">
        <v>132770024</v>
      </c>
      <c r="B30" s="10" t="s">
        <v>580</v>
      </c>
      <c r="C30" s="10" t="s">
        <v>583</v>
      </c>
      <c r="D30" s="10" t="s">
        <v>298</v>
      </c>
      <c r="E30" s="50">
        <v>41429</v>
      </c>
      <c r="F30" s="39">
        <v>45.151055999999997</v>
      </c>
      <c r="G30" s="39">
        <v>2.0434999999999999</v>
      </c>
      <c r="H30" s="10" t="s">
        <v>70</v>
      </c>
      <c r="J30" s="10" t="s">
        <v>11</v>
      </c>
      <c r="K30" s="46">
        <v>45.36</v>
      </c>
      <c r="L30" s="46">
        <v>4.9896000000000003</v>
      </c>
    </row>
    <row r="31" spans="1:12" x14ac:dyDescent="0.25">
      <c r="A31" s="10">
        <v>132770024</v>
      </c>
      <c r="B31" s="10" t="s">
        <v>580</v>
      </c>
      <c r="C31" s="10" t="s">
        <v>583</v>
      </c>
      <c r="D31" s="10" t="s">
        <v>298</v>
      </c>
      <c r="E31" s="50">
        <v>41429</v>
      </c>
      <c r="F31" s="39">
        <v>45.151055999999997</v>
      </c>
      <c r="G31" s="39">
        <v>2.0434999999999999</v>
      </c>
      <c r="H31" s="10" t="s">
        <v>10</v>
      </c>
      <c r="J31" s="10" t="s">
        <v>11</v>
      </c>
      <c r="K31" s="57">
        <v>780</v>
      </c>
      <c r="L31" s="57">
        <v>100</v>
      </c>
    </row>
    <row r="32" spans="1:12" x14ac:dyDescent="0.25">
      <c r="A32" s="10">
        <v>132770024</v>
      </c>
      <c r="B32" s="10" t="s">
        <v>580</v>
      </c>
      <c r="C32" s="10" t="s">
        <v>583</v>
      </c>
      <c r="D32" s="10" t="s">
        <v>298</v>
      </c>
      <c r="E32" s="50">
        <v>41429</v>
      </c>
      <c r="F32" s="39">
        <v>45.151055999999997</v>
      </c>
      <c r="G32" s="39">
        <v>2.0434999999999999</v>
      </c>
      <c r="H32" s="10" t="s">
        <v>157</v>
      </c>
      <c r="J32" s="10" t="s">
        <v>11</v>
      </c>
      <c r="K32" s="46">
        <v>46</v>
      </c>
      <c r="L32" s="46">
        <v>9</v>
      </c>
    </row>
    <row r="33" spans="1:12" x14ac:dyDescent="0.25">
      <c r="A33" s="10">
        <v>132770024</v>
      </c>
      <c r="B33" s="10" t="s">
        <v>580</v>
      </c>
      <c r="C33" s="10" t="s">
        <v>583</v>
      </c>
      <c r="D33" s="10" t="s">
        <v>298</v>
      </c>
      <c r="E33" s="50">
        <v>41429</v>
      </c>
      <c r="F33" s="39">
        <v>45.151055999999997</v>
      </c>
      <c r="G33" s="39">
        <v>2.0434999999999999</v>
      </c>
      <c r="H33" s="10" t="s">
        <v>159</v>
      </c>
      <c r="J33" s="10" t="s">
        <v>11</v>
      </c>
      <c r="K33" s="46">
        <v>20</v>
      </c>
      <c r="L33" s="46">
        <v>4</v>
      </c>
    </row>
    <row r="34" spans="1:12" x14ac:dyDescent="0.25">
      <c r="A34" s="10">
        <v>132770025</v>
      </c>
      <c r="B34" s="10" t="s">
        <v>580</v>
      </c>
      <c r="C34" s="10" t="s">
        <v>582</v>
      </c>
      <c r="D34" s="10" t="s">
        <v>299</v>
      </c>
      <c r="E34" s="50">
        <v>41429</v>
      </c>
      <c r="F34" s="39">
        <v>45.130499999999998</v>
      </c>
      <c r="G34" s="39">
        <v>2.1365599999999998</v>
      </c>
      <c r="H34" s="10" t="s">
        <v>17</v>
      </c>
      <c r="J34" s="10" t="s">
        <v>11</v>
      </c>
      <c r="K34" s="57">
        <v>144</v>
      </c>
      <c r="L34" s="57">
        <v>17</v>
      </c>
    </row>
    <row r="35" spans="1:12" x14ac:dyDescent="0.25">
      <c r="A35" s="10">
        <v>132770025</v>
      </c>
      <c r="B35" s="10" t="s">
        <v>580</v>
      </c>
      <c r="C35" s="10" t="s">
        <v>582</v>
      </c>
      <c r="D35" s="10" t="s">
        <v>299</v>
      </c>
      <c r="E35" s="50">
        <v>41429</v>
      </c>
      <c r="F35" s="39">
        <v>45.130499999999998</v>
      </c>
      <c r="G35" s="39">
        <v>2.1365599999999998</v>
      </c>
      <c r="H35" s="10" t="s">
        <v>70</v>
      </c>
      <c r="J35" s="10" t="s">
        <v>11</v>
      </c>
      <c r="K35" s="57">
        <v>114.2</v>
      </c>
      <c r="L35" s="57">
        <v>10.278</v>
      </c>
    </row>
    <row r="36" spans="1:12" x14ac:dyDescent="0.25">
      <c r="A36" s="10">
        <v>132770025</v>
      </c>
      <c r="B36" s="10" t="s">
        <v>580</v>
      </c>
      <c r="C36" s="10" t="s">
        <v>582</v>
      </c>
      <c r="D36" s="10" t="s">
        <v>299</v>
      </c>
      <c r="E36" s="50">
        <v>41429</v>
      </c>
      <c r="F36" s="39">
        <v>45.130499999999998</v>
      </c>
      <c r="G36" s="39">
        <v>2.1365599999999998</v>
      </c>
      <c r="H36" s="10" t="s">
        <v>10</v>
      </c>
      <c r="J36" s="10" t="s">
        <v>11</v>
      </c>
      <c r="K36" s="57">
        <v>790</v>
      </c>
      <c r="L36" s="57">
        <v>90</v>
      </c>
    </row>
    <row r="37" spans="1:12" x14ac:dyDescent="0.25">
      <c r="A37" s="10">
        <v>132770025</v>
      </c>
      <c r="B37" s="10" t="s">
        <v>580</v>
      </c>
      <c r="C37" s="10" t="s">
        <v>582</v>
      </c>
      <c r="D37" s="10" t="s">
        <v>299</v>
      </c>
      <c r="E37" s="50">
        <v>41429</v>
      </c>
      <c r="F37" s="39">
        <v>45.130499999999998</v>
      </c>
      <c r="G37" s="39">
        <v>2.1365599999999998</v>
      </c>
      <c r="H37" s="10" t="s">
        <v>157</v>
      </c>
      <c r="J37" s="10" t="s">
        <v>11</v>
      </c>
      <c r="K37" s="46">
        <v>38</v>
      </c>
      <c r="L37" s="46">
        <v>7</v>
      </c>
    </row>
    <row r="38" spans="1:12" x14ac:dyDescent="0.25">
      <c r="A38" s="10">
        <v>132770025</v>
      </c>
      <c r="B38" s="10" t="s">
        <v>580</v>
      </c>
      <c r="C38" s="10" t="s">
        <v>582</v>
      </c>
      <c r="D38" s="10" t="s">
        <v>299</v>
      </c>
      <c r="E38" s="50">
        <v>41429</v>
      </c>
      <c r="F38" s="39">
        <v>45.130499999999998</v>
      </c>
      <c r="G38" s="39">
        <v>2.1365599999999998</v>
      </c>
      <c r="H38" s="10" t="s">
        <v>159</v>
      </c>
      <c r="J38" s="10" t="s">
        <v>11</v>
      </c>
      <c r="K38" s="57">
        <v>155</v>
      </c>
      <c r="L38" s="57">
        <v>18</v>
      </c>
    </row>
    <row r="39" spans="1:12" x14ac:dyDescent="0.25">
      <c r="A39" s="10">
        <v>132770035</v>
      </c>
      <c r="B39" s="10" t="s">
        <v>580</v>
      </c>
      <c r="C39" s="10" t="s">
        <v>583</v>
      </c>
      <c r="D39" s="10" t="s">
        <v>307</v>
      </c>
      <c r="E39" s="50">
        <v>41429</v>
      </c>
      <c r="F39" s="39">
        <v>45.385823000000002</v>
      </c>
      <c r="G39" s="39">
        <v>2.4588760000000001</v>
      </c>
      <c r="H39" s="10" t="s">
        <v>17</v>
      </c>
      <c r="J39" s="10" t="s">
        <v>11</v>
      </c>
      <c r="K39" s="46">
        <v>22</v>
      </c>
      <c r="L39" s="46">
        <v>6</v>
      </c>
    </row>
    <row r="40" spans="1:12" x14ac:dyDescent="0.25">
      <c r="A40" s="10">
        <v>132770035</v>
      </c>
      <c r="B40" s="10" t="s">
        <v>580</v>
      </c>
      <c r="C40" s="10" t="s">
        <v>583</v>
      </c>
      <c r="D40" s="10" t="s">
        <v>307</v>
      </c>
      <c r="E40" s="50">
        <v>41429</v>
      </c>
      <c r="F40" s="39">
        <v>45.385823000000002</v>
      </c>
      <c r="G40" s="39">
        <v>2.4588760000000001</v>
      </c>
      <c r="H40" s="10" t="s">
        <v>10</v>
      </c>
      <c r="J40" s="10" t="s">
        <v>11</v>
      </c>
      <c r="K40" s="57">
        <v>1320</v>
      </c>
      <c r="L40" s="57">
        <v>150</v>
      </c>
    </row>
    <row r="41" spans="1:12" x14ac:dyDescent="0.25">
      <c r="A41" s="10">
        <v>132770035</v>
      </c>
      <c r="B41" s="10" t="s">
        <v>580</v>
      </c>
      <c r="C41" s="10" t="s">
        <v>583</v>
      </c>
      <c r="D41" s="10" t="s">
        <v>307</v>
      </c>
      <c r="E41" s="50">
        <v>41429</v>
      </c>
      <c r="F41" s="39">
        <v>45.385823000000002</v>
      </c>
      <c r="G41" s="39">
        <v>2.4588760000000001</v>
      </c>
      <c r="H41" s="10" t="s">
        <v>157</v>
      </c>
      <c r="I41" s="10" t="s">
        <v>601</v>
      </c>
      <c r="J41" s="10" t="s">
        <v>11</v>
      </c>
      <c r="K41" s="57">
        <v>11</v>
      </c>
      <c r="L41" s="57"/>
    </row>
    <row r="42" spans="1:12" x14ac:dyDescent="0.25">
      <c r="A42" s="10">
        <v>132770035</v>
      </c>
      <c r="B42" s="10" t="s">
        <v>580</v>
      </c>
      <c r="C42" s="10" t="s">
        <v>583</v>
      </c>
      <c r="D42" s="10" t="s">
        <v>307</v>
      </c>
      <c r="E42" s="50">
        <v>41429</v>
      </c>
      <c r="F42" s="39">
        <v>45.385823000000002</v>
      </c>
      <c r="G42" s="39">
        <v>2.4588760000000001</v>
      </c>
      <c r="H42" s="10" t="s">
        <v>159</v>
      </c>
      <c r="J42" s="10" t="s">
        <v>11</v>
      </c>
      <c r="K42" s="46">
        <v>6.5</v>
      </c>
      <c r="L42" s="46">
        <v>2.2000000000000002</v>
      </c>
    </row>
    <row r="43" spans="1:12" x14ac:dyDescent="0.25">
      <c r="A43" s="10">
        <v>132770035</v>
      </c>
      <c r="B43" s="10" t="s">
        <v>580</v>
      </c>
      <c r="C43" s="10" t="s">
        <v>583</v>
      </c>
      <c r="D43" s="10" t="s">
        <v>307</v>
      </c>
      <c r="E43" s="50">
        <v>41429.666666666664</v>
      </c>
      <c r="F43" s="39">
        <v>45.385823000000002</v>
      </c>
      <c r="G43" s="39">
        <v>2.4588760000000001</v>
      </c>
      <c r="H43" s="10" t="s">
        <v>70</v>
      </c>
      <c r="J43" s="10" t="s">
        <v>11</v>
      </c>
      <c r="K43" s="46">
        <v>8.7279999999999998</v>
      </c>
      <c r="L43" s="46">
        <v>1.65832</v>
      </c>
    </row>
    <row r="44" spans="1:12" x14ac:dyDescent="0.25">
      <c r="A44" s="10">
        <v>132770036</v>
      </c>
      <c r="B44" s="10" t="s">
        <v>580</v>
      </c>
      <c r="C44" s="10" t="s">
        <v>583</v>
      </c>
      <c r="D44" s="10" t="s">
        <v>308</v>
      </c>
      <c r="E44" s="50">
        <v>41431</v>
      </c>
      <c r="F44" s="39">
        <v>45.108874</v>
      </c>
      <c r="G44" s="39">
        <v>1.9561850000000001</v>
      </c>
      <c r="H44" s="10" t="s">
        <v>17</v>
      </c>
      <c r="J44" s="10" t="s">
        <v>11</v>
      </c>
      <c r="K44" s="46">
        <v>10</v>
      </c>
      <c r="L44" s="46">
        <v>5</v>
      </c>
    </row>
    <row r="45" spans="1:12" x14ac:dyDescent="0.25">
      <c r="A45" s="10">
        <v>132770036</v>
      </c>
      <c r="B45" s="10" t="s">
        <v>580</v>
      </c>
      <c r="C45" s="10" t="s">
        <v>583</v>
      </c>
      <c r="D45" s="10" t="s">
        <v>308</v>
      </c>
      <c r="E45" s="50">
        <v>41431</v>
      </c>
      <c r="F45" s="39">
        <v>45.108874</v>
      </c>
      <c r="G45" s="39">
        <v>1.9561850000000001</v>
      </c>
      <c r="H45" s="10" t="s">
        <v>10</v>
      </c>
      <c r="J45" s="10" t="s">
        <v>11</v>
      </c>
      <c r="K45" s="57">
        <v>1270</v>
      </c>
      <c r="L45" s="57">
        <v>150</v>
      </c>
    </row>
    <row r="46" spans="1:12" x14ac:dyDescent="0.25">
      <c r="A46" s="10">
        <v>132770036</v>
      </c>
      <c r="B46" s="10" t="s">
        <v>580</v>
      </c>
      <c r="C46" s="10" t="s">
        <v>583</v>
      </c>
      <c r="D46" s="10" t="s">
        <v>308</v>
      </c>
      <c r="E46" s="50">
        <v>41431</v>
      </c>
      <c r="F46" s="39">
        <v>45.108874</v>
      </c>
      <c r="G46" s="39">
        <v>1.9561850000000001</v>
      </c>
      <c r="H46" s="10" t="s">
        <v>157</v>
      </c>
      <c r="I46" s="10" t="s">
        <v>601</v>
      </c>
      <c r="J46" s="10" t="s">
        <v>11</v>
      </c>
      <c r="K46" s="57">
        <v>14</v>
      </c>
      <c r="L46" s="57"/>
    </row>
    <row r="47" spans="1:12" x14ac:dyDescent="0.25">
      <c r="A47" s="10">
        <v>132770036</v>
      </c>
      <c r="B47" s="10" t="s">
        <v>580</v>
      </c>
      <c r="C47" s="10" t="s">
        <v>583</v>
      </c>
      <c r="D47" s="10" t="s">
        <v>308</v>
      </c>
      <c r="E47" s="50">
        <v>41431</v>
      </c>
      <c r="F47" s="39">
        <v>45.108874</v>
      </c>
      <c r="G47" s="39">
        <v>1.9561850000000001</v>
      </c>
      <c r="H47" s="10" t="s">
        <v>159</v>
      </c>
      <c r="I47" s="10" t="s">
        <v>601</v>
      </c>
      <c r="J47" s="10" t="s">
        <v>11</v>
      </c>
      <c r="K47" s="57">
        <v>14</v>
      </c>
      <c r="L47" s="57"/>
    </row>
    <row r="48" spans="1:12" x14ac:dyDescent="0.25">
      <c r="A48" s="10">
        <v>132770036</v>
      </c>
      <c r="B48" s="10" t="s">
        <v>580</v>
      </c>
      <c r="C48" s="10" t="s">
        <v>583</v>
      </c>
      <c r="D48" s="10" t="s">
        <v>308</v>
      </c>
      <c r="E48" s="50">
        <v>41431.520833333336</v>
      </c>
      <c r="F48" s="39">
        <v>45.108874</v>
      </c>
      <c r="G48" s="39">
        <v>1.9561850000000001</v>
      </c>
      <c r="H48" s="10" t="s">
        <v>70</v>
      </c>
      <c r="J48" s="10" t="s">
        <v>11</v>
      </c>
      <c r="K48" s="46">
        <v>4.0369999999999999</v>
      </c>
      <c r="L48" s="46">
        <v>1.3725799999999999</v>
      </c>
    </row>
    <row r="49" spans="1:13" x14ac:dyDescent="0.25">
      <c r="A49"/>
      <c r="B49"/>
      <c r="C49"/>
      <c r="D49"/>
      <c r="E49" s="49"/>
      <c r="F49"/>
      <c r="G49"/>
      <c r="H49"/>
      <c r="I49"/>
      <c r="J49"/>
      <c r="K49"/>
      <c r="L49"/>
      <c r="M49"/>
    </row>
    <row r="50" spans="1:13" x14ac:dyDescent="0.25">
      <c r="A50"/>
      <c r="B50"/>
      <c r="C50"/>
      <c r="D50"/>
      <c r="E50" s="49"/>
      <c r="F50"/>
      <c r="G50"/>
      <c r="H50"/>
      <c r="I50"/>
      <c r="J50"/>
      <c r="K50"/>
      <c r="L50"/>
      <c r="M50"/>
    </row>
    <row r="51" spans="1:13" x14ac:dyDescent="0.25">
      <c r="A51"/>
      <c r="B51"/>
      <c r="C51"/>
      <c r="D51"/>
      <c r="E51" s="49"/>
      <c r="F51"/>
      <c r="G51"/>
      <c r="H51"/>
      <c r="I51"/>
      <c r="J51"/>
      <c r="K51"/>
      <c r="L51"/>
      <c r="M51"/>
    </row>
    <row r="52" spans="1:13" x14ac:dyDescent="0.25">
      <c r="A52"/>
      <c r="C52"/>
      <c r="D52"/>
      <c r="E52" s="49"/>
      <c r="F52"/>
      <c r="G52"/>
      <c r="H52"/>
      <c r="I52"/>
      <c r="J52"/>
      <c r="K52"/>
      <c r="L52"/>
      <c r="M52"/>
    </row>
    <row r="53" spans="1:13" x14ac:dyDescent="0.25">
      <c r="A53"/>
      <c r="B53"/>
      <c r="C53"/>
      <c r="D53"/>
      <c r="E53" s="49"/>
      <c r="F53"/>
      <c r="G53"/>
      <c r="H53"/>
      <c r="I53"/>
      <c r="J53"/>
      <c r="K53"/>
      <c r="L53"/>
      <c r="M53"/>
    </row>
    <row r="54" spans="1:13" x14ac:dyDescent="0.25">
      <c r="A54"/>
      <c r="J54" s="10"/>
      <c r="K54" s="10"/>
      <c r="M54" s="6"/>
    </row>
    <row r="55" spans="1:13" x14ac:dyDescent="0.25">
      <c r="A55"/>
      <c r="J55" s="10"/>
      <c r="K55" s="10"/>
    </row>
    <row r="56" spans="1:13" x14ac:dyDescent="0.25">
      <c r="A56"/>
      <c r="J56" s="10"/>
      <c r="K56" s="10"/>
    </row>
    <row r="57" spans="1:13" x14ac:dyDescent="0.25">
      <c r="A57"/>
      <c r="J57" s="10"/>
      <c r="K57" s="10"/>
    </row>
    <row r="58" spans="1:13" x14ac:dyDescent="0.25">
      <c r="A58"/>
      <c r="J58" s="10"/>
      <c r="K58" s="10"/>
    </row>
    <row r="59" spans="1:13" x14ac:dyDescent="0.25">
      <c r="A59"/>
      <c r="J59" s="10"/>
      <c r="K59" s="10"/>
    </row>
    <row r="60" spans="1:13" x14ac:dyDescent="0.25">
      <c r="A60"/>
      <c r="J60" s="10"/>
      <c r="K60" s="10"/>
    </row>
    <row r="61" spans="1:13" x14ac:dyDescent="0.25">
      <c r="A61"/>
      <c r="J61" s="10"/>
      <c r="K61" s="10"/>
    </row>
    <row r="62" spans="1:13" x14ac:dyDescent="0.25">
      <c r="A62"/>
      <c r="J62" s="10"/>
      <c r="K62" s="10"/>
    </row>
    <row r="63" spans="1:13" x14ac:dyDescent="0.25">
      <c r="A63"/>
      <c r="J63" s="10"/>
      <c r="K63" s="10"/>
    </row>
    <row r="64" spans="1:13" x14ac:dyDescent="0.25">
      <c r="A64"/>
      <c r="J64" s="10"/>
      <c r="K64" s="10"/>
    </row>
    <row r="65" spans="1:11" x14ac:dyDescent="0.25">
      <c r="A65"/>
      <c r="J65" s="10"/>
      <c r="K65" s="10"/>
    </row>
    <row r="66" spans="1:11" x14ac:dyDescent="0.25">
      <c r="A66"/>
      <c r="J66" s="10"/>
      <c r="K66" s="10"/>
    </row>
    <row r="67" spans="1:11" x14ac:dyDescent="0.25">
      <c r="A67"/>
      <c r="J67" s="10"/>
      <c r="K67" s="10"/>
    </row>
    <row r="68" spans="1:11" x14ac:dyDescent="0.25">
      <c r="A68"/>
      <c r="J68" s="10"/>
      <c r="K68" s="10"/>
    </row>
    <row r="69" spans="1:11" x14ac:dyDescent="0.25">
      <c r="A69"/>
      <c r="J69" s="10"/>
      <c r="K69" s="10"/>
    </row>
    <row r="70" spans="1:11" x14ac:dyDescent="0.25">
      <c r="A70"/>
      <c r="J70" s="10"/>
      <c r="K70" s="10"/>
    </row>
    <row r="71" spans="1:11" x14ac:dyDescent="0.25">
      <c r="A71"/>
      <c r="J71" s="10"/>
      <c r="K71" s="10"/>
    </row>
    <row r="72" spans="1:11" x14ac:dyDescent="0.25">
      <c r="A72"/>
      <c r="J72" s="10"/>
      <c r="K72" s="10"/>
    </row>
    <row r="73" spans="1:11" x14ac:dyDescent="0.25">
      <c r="A73"/>
      <c r="J73" s="10"/>
      <c r="K73" s="10"/>
    </row>
    <row r="74" spans="1:11" x14ac:dyDescent="0.25">
      <c r="A74"/>
      <c r="J74" s="10"/>
      <c r="K74" s="10"/>
    </row>
    <row r="75" spans="1:11" x14ac:dyDescent="0.25">
      <c r="A75"/>
      <c r="J75" s="10"/>
      <c r="K75" s="10"/>
    </row>
    <row r="76" spans="1:11" x14ac:dyDescent="0.25">
      <c r="A76"/>
      <c r="J76" s="10"/>
      <c r="K76" s="10"/>
    </row>
    <row r="77" spans="1:11" x14ac:dyDescent="0.25">
      <c r="A77"/>
      <c r="J77" s="10"/>
      <c r="K77" s="10"/>
    </row>
    <row r="78" spans="1:11" x14ac:dyDescent="0.25">
      <c r="A78"/>
      <c r="J78" s="10"/>
      <c r="K78" s="10"/>
    </row>
    <row r="79" spans="1:11" x14ac:dyDescent="0.25">
      <c r="A79"/>
      <c r="J79" s="10"/>
      <c r="K79" s="10"/>
    </row>
    <row r="80" spans="1:11" x14ac:dyDescent="0.25">
      <c r="A80"/>
      <c r="J80" s="10"/>
      <c r="K80" s="10"/>
    </row>
    <row r="81" spans="1:11" x14ac:dyDescent="0.25">
      <c r="A81"/>
      <c r="J81" s="10"/>
      <c r="K81" s="10"/>
    </row>
    <row r="82" spans="1:11" x14ac:dyDescent="0.25">
      <c r="A82"/>
      <c r="J82" s="10"/>
      <c r="K82" s="10"/>
    </row>
    <row r="83" spans="1:11" x14ac:dyDescent="0.25">
      <c r="A83"/>
      <c r="J83" s="10"/>
      <c r="K83" s="10"/>
    </row>
    <row r="84" spans="1:11" x14ac:dyDescent="0.25">
      <c r="A84"/>
      <c r="J84" s="10"/>
      <c r="K84" s="10"/>
    </row>
    <row r="85" spans="1:11" x14ac:dyDescent="0.25">
      <c r="A85"/>
      <c r="J85" s="10"/>
      <c r="K85" s="10"/>
    </row>
    <row r="86" spans="1:11" x14ac:dyDescent="0.25">
      <c r="A86"/>
      <c r="J86" s="10"/>
      <c r="K86" s="10"/>
    </row>
    <row r="87" spans="1:11" x14ac:dyDescent="0.25">
      <c r="A87"/>
      <c r="J87" s="10"/>
      <c r="K87" s="10"/>
    </row>
    <row r="88" spans="1:11" x14ac:dyDescent="0.25">
      <c r="A88"/>
      <c r="J88" s="10"/>
      <c r="K88" s="10"/>
    </row>
    <row r="89" spans="1:11" x14ac:dyDescent="0.25">
      <c r="A89"/>
      <c r="J89" s="10"/>
      <c r="K89" s="10"/>
    </row>
    <row r="90" spans="1:11" x14ac:dyDescent="0.25">
      <c r="J90" s="10"/>
      <c r="K90" s="10"/>
    </row>
    <row r="91" spans="1:11" x14ac:dyDescent="0.25">
      <c r="J91" s="10"/>
      <c r="K91" s="10"/>
    </row>
    <row r="92" spans="1:11" x14ac:dyDescent="0.25">
      <c r="J92" s="10"/>
      <c r="K92" s="10"/>
    </row>
    <row r="93" spans="1:11" x14ac:dyDescent="0.25">
      <c r="J93" s="10"/>
      <c r="K93" s="10"/>
    </row>
    <row r="94" spans="1:11" x14ac:dyDescent="0.25">
      <c r="J94" s="10"/>
      <c r="K94" s="10"/>
    </row>
    <row r="95" spans="1:11" x14ac:dyDescent="0.25">
      <c r="J95" s="10"/>
      <c r="K95" s="10"/>
    </row>
    <row r="96" spans="1:11" x14ac:dyDescent="0.25">
      <c r="J96" s="10"/>
      <c r="K96" s="10"/>
    </row>
    <row r="97" spans="10:11" x14ac:dyDescent="0.25">
      <c r="J97" s="10"/>
      <c r="K97" s="10"/>
    </row>
    <row r="98" spans="10:11" x14ac:dyDescent="0.25">
      <c r="J98" s="10"/>
      <c r="K98" s="10"/>
    </row>
    <row r="99" spans="10:11" x14ac:dyDescent="0.25">
      <c r="J99" s="10"/>
      <c r="K99" s="10"/>
    </row>
  </sheetData>
  <pageMargins left="0.25" right="0.25" top="0.75" bottom="0.75" header="0.3" footer="0.3"/>
  <pageSetup paperSize="8" scale="5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99"/>
  <sheetViews>
    <sheetView zoomScale="85" zoomScaleNormal="85" workbookViewId="0">
      <pane xSplit="1" ySplit="1" topLeftCell="B17" activePane="bottomRight" state="frozen"/>
      <selection pane="topRight" activeCell="B1" sqref="B1"/>
      <selection pane="bottomLeft" activeCell="A5" sqref="A5"/>
      <selection pane="bottomRight" activeCell="B41" sqref="B41"/>
    </sheetView>
  </sheetViews>
  <sheetFormatPr baseColWidth="10" defaultRowHeight="15" x14ac:dyDescent="0.25"/>
  <cols>
    <col min="1" max="1" width="18.140625" style="41" hidden="1" customWidth="1"/>
    <col min="2" max="2" width="62.5703125" style="10" bestFit="1" customWidth="1"/>
    <col min="3" max="3" width="41.42578125" style="10" bestFit="1" customWidth="1"/>
    <col min="4" max="4" width="25.140625" style="10" bestFit="1" customWidth="1"/>
    <col min="5" max="5" width="24.5703125" style="50" bestFit="1" customWidth="1"/>
    <col min="6" max="6" width="13.28515625" style="10" bestFit="1" customWidth="1"/>
    <col min="7" max="7" width="14.5703125" style="10" bestFit="1" customWidth="1"/>
    <col min="8" max="8" width="18.28515625" style="10" bestFit="1" customWidth="1"/>
    <col min="9" max="9" width="21.5703125" style="10" bestFit="1" customWidth="1"/>
    <col min="10" max="10" width="11" style="40" bestFit="1" customWidth="1"/>
    <col min="11" max="11" width="13.7109375" style="40" bestFit="1" customWidth="1"/>
    <col min="12" max="12" width="15.5703125" style="10" bestFit="1" customWidth="1"/>
    <col min="13" max="13" width="64.42578125" style="10" customWidth="1"/>
    <col min="14" max="16" width="24" style="10" bestFit="1" customWidth="1"/>
    <col min="17" max="16384" width="11.42578125" style="10"/>
  </cols>
  <sheetData>
    <row r="1" spans="1:13" x14ac:dyDescent="0.25">
      <c r="A1" s="36" t="s">
        <v>188</v>
      </c>
      <c r="B1" s="10" t="s">
        <v>191</v>
      </c>
      <c r="C1"/>
      <c r="D1"/>
      <c r="E1" s="49"/>
      <c r="F1"/>
      <c r="G1"/>
      <c r="H1"/>
      <c r="I1"/>
      <c r="J1"/>
      <c r="K1"/>
      <c r="L1"/>
      <c r="M1"/>
    </row>
    <row r="2" spans="1:13" x14ac:dyDescent="0.25">
      <c r="A2"/>
      <c r="B2"/>
      <c r="C2"/>
      <c r="D2"/>
      <c r="E2" s="49"/>
      <c r="F2"/>
      <c r="G2"/>
      <c r="H2"/>
      <c r="I2"/>
      <c r="J2"/>
      <c r="K2"/>
      <c r="L2"/>
      <c r="M2"/>
    </row>
    <row r="3" spans="1:13" x14ac:dyDescent="0.25">
      <c r="A3" s="36" t="s">
        <v>0</v>
      </c>
      <c r="B3" s="36" t="s">
        <v>595</v>
      </c>
      <c r="C3" s="36" t="s">
        <v>596</v>
      </c>
      <c r="D3" s="36" t="s">
        <v>3</v>
      </c>
      <c r="E3" s="52" t="s">
        <v>599</v>
      </c>
      <c r="F3" s="36" t="s">
        <v>597</v>
      </c>
      <c r="G3" s="36" t="s">
        <v>598</v>
      </c>
      <c r="H3" s="36" t="s">
        <v>4</v>
      </c>
      <c r="I3" s="36" t="s">
        <v>594</v>
      </c>
      <c r="J3" s="36" t="s">
        <v>7</v>
      </c>
      <c r="K3" s="36" t="s">
        <v>5</v>
      </c>
      <c r="L3" s="36" t="s">
        <v>6</v>
      </c>
      <c r="M3" s="55" t="s">
        <v>572</v>
      </c>
    </row>
    <row r="4" spans="1:13" x14ac:dyDescent="0.25">
      <c r="A4" s="10">
        <v>131080015</v>
      </c>
      <c r="B4" s="10" t="s">
        <v>589</v>
      </c>
      <c r="C4" s="10" t="s">
        <v>590</v>
      </c>
      <c r="D4" s="10" t="s">
        <v>212</v>
      </c>
      <c r="E4" s="50">
        <v>41186</v>
      </c>
      <c r="F4" s="39">
        <v>45.607894000000002</v>
      </c>
      <c r="G4" s="39">
        <v>2.2442730000000002</v>
      </c>
      <c r="H4" s="10" t="s">
        <v>17</v>
      </c>
      <c r="I4" s="10" t="s">
        <v>601</v>
      </c>
      <c r="J4" s="10" t="s">
        <v>11</v>
      </c>
      <c r="K4" s="57">
        <v>3.3680227057710503</v>
      </c>
      <c r="L4" s="57"/>
      <c r="M4" s="6" t="s">
        <v>609</v>
      </c>
    </row>
    <row r="5" spans="1:13" x14ac:dyDescent="0.25">
      <c r="A5" s="10">
        <v>131080015</v>
      </c>
      <c r="B5" s="10" t="s">
        <v>589</v>
      </c>
      <c r="C5" s="10" t="s">
        <v>590</v>
      </c>
      <c r="D5" s="10" t="s">
        <v>212</v>
      </c>
      <c r="E5" s="50">
        <v>41186</v>
      </c>
      <c r="F5" s="39">
        <v>45.607894000000002</v>
      </c>
      <c r="G5" s="39">
        <v>2.2442730000000002</v>
      </c>
      <c r="H5" s="10" t="s">
        <v>70</v>
      </c>
      <c r="J5" s="10" t="s">
        <v>11</v>
      </c>
      <c r="K5" s="45">
        <v>0.95860000000000001</v>
      </c>
      <c r="L5" s="45">
        <v>0.89149800000000001</v>
      </c>
      <c r="M5" s="6" t="s">
        <v>609</v>
      </c>
    </row>
    <row r="6" spans="1:13" x14ac:dyDescent="0.25">
      <c r="A6" s="10">
        <v>131080015</v>
      </c>
      <c r="B6" s="10" t="s">
        <v>589</v>
      </c>
      <c r="C6" s="10" t="s">
        <v>590</v>
      </c>
      <c r="D6" s="10" t="s">
        <v>212</v>
      </c>
      <c r="E6" s="50">
        <v>41186</v>
      </c>
      <c r="F6" s="39">
        <v>45.607894000000002</v>
      </c>
      <c r="G6" s="39">
        <v>2.2442730000000002</v>
      </c>
      <c r="H6" s="10" t="s">
        <v>10</v>
      </c>
      <c r="J6" s="10" t="s">
        <v>11</v>
      </c>
      <c r="K6" s="57">
        <v>536.42384105960264</v>
      </c>
      <c r="L6" s="57">
        <v>66.73112582781458</v>
      </c>
      <c r="M6" s="6" t="s">
        <v>609</v>
      </c>
    </row>
    <row r="7" spans="1:13" x14ac:dyDescent="0.25">
      <c r="A7" s="10">
        <v>131080015</v>
      </c>
      <c r="B7" s="10" t="s">
        <v>589</v>
      </c>
      <c r="C7" s="10" t="s">
        <v>590</v>
      </c>
      <c r="D7" s="10" t="s">
        <v>212</v>
      </c>
      <c r="E7" s="50">
        <v>41186</v>
      </c>
      <c r="F7" s="39">
        <v>45.607894000000002</v>
      </c>
      <c r="G7" s="39">
        <v>2.2442730000000002</v>
      </c>
      <c r="H7" s="10" t="s">
        <v>157</v>
      </c>
      <c r="I7" s="10" t="s">
        <v>601</v>
      </c>
      <c r="J7" s="10" t="s">
        <v>11</v>
      </c>
      <c r="K7" s="57">
        <v>3.2828760643330184</v>
      </c>
      <c r="L7" s="57"/>
      <c r="M7" s="6" t="s">
        <v>609</v>
      </c>
    </row>
    <row r="8" spans="1:13" x14ac:dyDescent="0.25">
      <c r="A8" s="10">
        <v>131080015</v>
      </c>
      <c r="B8" s="10" t="s">
        <v>589</v>
      </c>
      <c r="C8" s="10" t="s">
        <v>590</v>
      </c>
      <c r="D8" s="10" t="s">
        <v>212</v>
      </c>
      <c r="E8" s="50">
        <v>41186</v>
      </c>
      <c r="F8" s="39">
        <v>45.607894000000002</v>
      </c>
      <c r="G8" s="39">
        <v>2.2442730000000002</v>
      </c>
      <c r="H8" s="10" t="s">
        <v>159</v>
      </c>
      <c r="J8" s="10" t="s">
        <v>11</v>
      </c>
      <c r="K8" s="46">
        <v>9.460737937559129</v>
      </c>
      <c r="L8" s="46">
        <v>1.2630085146641437</v>
      </c>
      <c r="M8" s="6" t="s">
        <v>609</v>
      </c>
    </row>
    <row r="9" spans="1:13" x14ac:dyDescent="0.25">
      <c r="A9" s="10">
        <v>131080016</v>
      </c>
      <c r="B9" s="10" t="s">
        <v>591</v>
      </c>
      <c r="C9" s="10" t="s">
        <v>592</v>
      </c>
      <c r="D9" s="10" t="s">
        <v>213</v>
      </c>
      <c r="E9" s="50">
        <v>41186.729861111111</v>
      </c>
      <c r="F9" s="39">
        <v>45.63353</v>
      </c>
      <c r="G9" s="39">
        <v>2.1015980000000001</v>
      </c>
      <c r="H9" s="10" t="s">
        <v>17</v>
      </c>
      <c r="J9" s="10" t="s">
        <v>11</v>
      </c>
      <c r="K9" s="46">
        <v>15.8</v>
      </c>
      <c r="L9" s="46">
        <v>6.5001199999999999</v>
      </c>
      <c r="M9" s="6"/>
    </row>
    <row r="10" spans="1:13" x14ac:dyDescent="0.25">
      <c r="A10" s="10">
        <v>131080016</v>
      </c>
      <c r="B10" s="10" t="s">
        <v>591</v>
      </c>
      <c r="C10" s="10" t="s">
        <v>592</v>
      </c>
      <c r="D10" s="10" t="s">
        <v>213</v>
      </c>
      <c r="E10" s="50">
        <v>41186.729861111111</v>
      </c>
      <c r="F10" s="39">
        <v>45.63353</v>
      </c>
      <c r="G10" s="39">
        <v>2.1015980000000001</v>
      </c>
      <c r="H10" s="10" t="s">
        <v>70</v>
      </c>
      <c r="J10" s="10" t="s">
        <v>11</v>
      </c>
      <c r="K10" s="46">
        <v>14.81</v>
      </c>
      <c r="L10" s="46">
        <v>3.9987000000000004</v>
      </c>
      <c r="M10" s="6"/>
    </row>
    <row r="11" spans="1:13" x14ac:dyDescent="0.25">
      <c r="A11" s="10">
        <v>131080016</v>
      </c>
      <c r="B11" s="10" t="s">
        <v>591</v>
      </c>
      <c r="C11" s="10" t="s">
        <v>592</v>
      </c>
      <c r="D11" s="10" t="s">
        <v>213</v>
      </c>
      <c r="E11" s="50">
        <v>41186.729861111111</v>
      </c>
      <c r="F11" s="39">
        <v>45.63353</v>
      </c>
      <c r="G11" s="39">
        <v>2.1015980000000001</v>
      </c>
      <c r="H11" s="10" t="s">
        <v>10</v>
      </c>
      <c r="J11" s="10" t="s">
        <v>11</v>
      </c>
      <c r="K11" s="57">
        <v>1080</v>
      </c>
      <c r="L11" s="57">
        <v>135.756</v>
      </c>
      <c r="M11" s="6"/>
    </row>
    <row r="12" spans="1:13" x14ac:dyDescent="0.25">
      <c r="A12" s="10">
        <v>131080016</v>
      </c>
      <c r="B12" s="10" t="s">
        <v>591</v>
      </c>
      <c r="C12" s="10" t="s">
        <v>592</v>
      </c>
      <c r="D12" s="10" t="s">
        <v>213</v>
      </c>
      <c r="E12" s="50">
        <v>41186.729861111111</v>
      </c>
      <c r="F12" s="39">
        <v>45.63353</v>
      </c>
      <c r="G12" s="39">
        <v>2.1015980000000001</v>
      </c>
      <c r="H12" s="10" t="s">
        <v>157</v>
      </c>
      <c r="I12" s="10" t="s">
        <v>601</v>
      </c>
      <c r="J12" s="10" t="s">
        <v>11</v>
      </c>
      <c r="K12" s="57">
        <v>8.83</v>
      </c>
      <c r="L12" s="57"/>
      <c r="M12" s="6"/>
    </row>
    <row r="13" spans="1:13" x14ac:dyDescent="0.25">
      <c r="A13" s="10">
        <v>131080016</v>
      </c>
      <c r="B13" s="10" t="s">
        <v>591</v>
      </c>
      <c r="C13" s="10" t="s">
        <v>592</v>
      </c>
      <c r="D13" s="10" t="s">
        <v>213</v>
      </c>
      <c r="E13" s="50">
        <v>41186.729861111111</v>
      </c>
      <c r="F13" s="39">
        <v>45.63353</v>
      </c>
      <c r="G13" s="39">
        <v>2.1015980000000001</v>
      </c>
      <c r="H13" s="10" t="s">
        <v>159</v>
      </c>
      <c r="J13" s="10" t="s">
        <v>11</v>
      </c>
      <c r="K13" s="46">
        <v>1.984</v>
      </c>
      <c r="L13" s="46">
        <v>0.80748799999999998</v>
      </c>
      <c r="M13" s="6"/>
    </row>
    <row r="14" spans="1:13" x14ac:dyDescent="0.25">
      <c r="A14" s="10">
        <v>131080017</v>
      </c>
      <c r="B14" s="10" t="s">
        <v>593</v>
      </c>
      <c r="C14" s="10" t="s">
        <v>175</v>
      </c>
      <c r="D14" s="10" t="s">
        <v>214</v>
      </c>
      <c r="E14" s="50">
        <v>41186.729861111111</v>
      </c>
      <c r="F14" s="39">
        <v>45.608190999999998</v>
      </c>
      <c r="G14" s="39">
        <v>2.2442980000000001</v>
      </c>
      <c r="H14" s="10" t="s">
        <v>17</v>
      </c>
      <c r="I14" s="10" t="s">
        <v>601</v>
      </c>
      <c r="J14" s="10" t="s">
        <v>11</v>
      </c>
      <c r="K14" s="57">
        <v>6.1784287616511318</v>
      </c>
      <c r="L14" s="57"/>
      <c r="M14" s="6"/>
    </row>
    <row r="15" spans="1:13" x14ac:dyDescent="0.25">
      <c r="A15" s="10">
        <v>131080017</v>
      </c>
      <c r="B15" s="10" t="s">
        <v>593</v>
      </c>
      <c r="C15" s="10" t="s">
        <v>175</v>
      </c>
      <c r="D15" s="10" t="s">
        <v>214</v>
      </c>
      <c r="E15" s="50">
        <v>41186.729861111111</v>
      </c>
      <c r="F15" s="39">
        <v>45.608190999999998</v>
      </c>
      <c r="G15" s="39">
        <v>2.2442980000000001</v>
      </c>
      <c r="H15" s="10" t="s">
        <v>70</v>
      </c>
      <c r="J15" s="10" t="s">
        <v>11</v>
      </c>
      <c r="K15" s="46">
        <v>4.0790000000000006</v>
      </c>
      <c r="L15" s="46">
        <v>1.1829099999999999</v>
      </c>
      <c r="M15" s="6"/>
    </row>
    <row r="16" spans="1:13" x14ac:dyDescent="0.25">
      <c r="A16" s="10">
        <v>131080017</v>
      </c>
      <c r="B16" s="10" t="s">
        <v>593</v>
      </c>
      <c r="C16" s="10" t="s">
        <v>175</v>
      </c>
      <c r="D16" s="10" t="s">
        <v>214</v>
      </c>
      <c r="E16" s="50">
        <v>41186.729861111111</v>
      </c>
      <c r="F16" s="39">
        <v>45.608190999999998</v>
      </c>
      <c r="G16" s="39">
        <v>2.2442980000000001</v>
      </c>
      <c r="H16" s="10" t="s">
        <v>10</v>
      </c>
      <c r="J16" s="10" t="s">
        <v>11</v>
      </c>
      <c r="K16" s="57">
        <v>1174.434087882823</v>
      </c>
      <c r="L16" s="57">
        <v>145.62982689747005</v>
      </c>
      <c r="M16" s="6"/>
    </row>
    <row r="17" spans="1:13" x14ac:dyDescent="0.25">
      <c r="A17" s="10">
        <v>131080017</v>
      </c>
      <c r="B17" s="10" t="s">
        <v>593</v>
      </c>
      <c r="C17" s="10" t="s">
        <v>175</v>
      </c>
      <c r="D17" s="10" t="s">
        <v>214</v>
      </c>
      <c r="E17" s="50">
        <v>41186.729861111111</v>
      </c>
      <c r="F17" s="39">
        <v>45.608190999999998</v>
      </c>
      <c r="G17" s="39">
        <v>2.2442980000000001</v>
      </c>
      <c r="H17" s="10" t="s">
        <v>157</v>
      </c>
      <c r="I17" s="10" t="s">
        <v>601</v>
      </c>
      <c r="J17" s="10" t="s">
        <v>11</v>
      </c>
      <c r="K17" s="57">
        <v>4.92676431424767</v>
      </c>
      <c r="L17" s="57"/>
      <c r="M17" s="6"/>
    </row>
    <row r="18" spans="1:13" x14ac:dyDescent="0.25">
      <c r="A18" s="10">
        <v>131080017</v>
      </c>
      <c r="B18" s="10" t="s">
        <v>593</v>
      </c>
      <c r="C18" s="10" t="s">
        <v>175</v>
      </c>
      <c r="D18" s="10" t="s">
        <v>214</v>
      </c>
      <c r="E18" s="50">
        <v>41186.729861111111</v>
      </c>
      <c r="F18" s="39">
        <v>45.608190999999998</v>
      </c>
      <c r="G18" s="39">
        <v>2.2442980000000001</v>
      </c>
      <c r="H18" s="10" t="s">
        <v>159</v>
      </c>
      <c r="J18" s="10" t="s">
        <v>11</v>
      </c>
      <c r="K18" s="46">
        <v>11.078561917443409</v>
      </c>
      <c r="L18" s="46">
        <v>1.6717549933422102</v>
      </c>
      <c r="M18" s="6"/>
    </row>
    <row r="19" spans="1:13" x14ac:dyDescent="0.25">
      <c r="A19" s="10">
        <v>131080020</v>
      </c>
      <c r="B19" s="10" t="s">
        <v>589</v>
      </c>
      <c r="C19" s="10" t="s">
        <v>178</v>
      </c>
      <c r="D19" s="10" t="s">
        <v>215</v>
      </c>
      <c r="E19" s="50">
        <v>41236</v>
      </c>
      <c r="F19" s="39">
        <v>45.136812999999997</v>
      </c>
      <c r="G19" s="39">
        <v>2.1457989999999998</v>
      </c>
      <c r="H19" s="10" t="s">
        <v>17</v>
      </c>
      <c r="I19" s="10" t="s">
        <v>601</v>
      </c>
      <c r="J19" s="10" t="s">
        <v>11</v>
      </c>
      <c r="K19" s="57">
        <v>2.4108416547788871</v>
      </c>
      <c r="L19" s="57"/>
      <c r="M19" s="6" t="s">
        <v>609</v>
      </c>
    </row>
    <row r="20" spans="1:13" x14ac:dyDescent="0.25">
      <c r="A20" s="10">
        <v>131080020</v>
      </c>
      <c r="B20" s="10" t="s">
        <v>589</v>
      </c>
      <c r="C20" s="10" t="s">
        <v>178</v>
      </c>
      <c r="D20" s="10" t="s">
        <v>215</v>
      </c>
      <c r="E20" s="50">
        <v>41236</v>
      </c>
      <c r="F20" s="39">
        <v>45.136812999999997</v>
      </c>
      <c r="G20" s="39">
        <v>2.1457989999999998</v>
      </c>
      <c r="H20" s="10" t="s">
        <v>70</v>
      </c>
      <c r="I20" s="10" t="s">
        <v>601</v>
      </c>
      <c r="J20" s="10" t="s">
        <v>11</v>
      </c>
      <c r="K20" s="57">
        <v>1.0580000000000001</v>
      </c>
      <c r="M20" s="6" t="s">
        <v>609</v>
      </c>
    </row>
    <row r="21" spans="1:13" x14ac:dyDescent="0.25">
      <c r="A21" s="10">
        <v>131080020</v>
      </c>
      <c r="B21" s="10" t="s">
        <v>589</v>
      </c>
      <c r="C21" s="10" t="s">
        <v>178</v>
      </c>
      <c r="D21" s="10" t="s">
        <v>215</v>
      </c>
      <c r="E21" s="50">
        <v>41236</v>
      </c>
      <c r="F21" s="39">
        <v>45.136812999999997</v>
      </c>
      <c r="G21" s="39">
        <v>2.1457989999999998</v>
      </c>
      <c r="H21" s="10" t="s">
        <v>10</v>
      </c>
      <c r="J21" s="10" t="s">
        <v>11</v>
      </c>
      <c r="K21" s="57">
        <v>506.41940085592012</v>
      </c>
      <c r="L21" s="57">
        <v>62.897289586305284</v>
      </c>
      <c r="M21" s="6" t="s">
        <v>609</v>
      </c>
    </row>
    <row r="22" spans="1:13" x14ac:dyDescent="0.25">
      <c r="A22" s="10">
        <v>131080020</v>
      </c>
      <c r="B22" s="10" t="s">
        <v>589</v>
      </c>
      <c r="C22" s="10" t="s">
        <v>178</v>
      </c>
      <c r="D22" s="10" t="s">
        <v>215</v>
      </c>
      <c r="E22" s="50">
        <v>41236</v>
      </c>
      <c r="F22" s="39">
        <v>45.136812999999997</v>
      </c>
      <c r="G22" s="39">
        <v>2.1457989999999998</v>
      </c>
      <c r="H22" s="10" t="s">
        <v>157</v>
      </c>
      <c r="I22" s="10" t="s">
        <v>601</v>
      </c>
      <c r="J22" s="10" t="s">
        <v>11</v>
      </c>
      <c r="K22" s="57">
        <v>2.0399429386590588</v>
      </c>
      <c r="L22" s="57"/>
      <c r="M22" s="6" t="s">
        <v>609</v>
      </c>
    </row>
    <row r="23" spans="1:13" x14ac:dyDescent="0.25">
      <c r="A23" s="10">
        <v>131080020</v>
      </c>
      <c r="B23" s="10" t="s">
        <v>589</v>
      </c>
      <c r="C23" s="10" t="s">
        <v>178</v>
      </c>
      <c r="D23" s="10" t="s">
        <v>215</v>
      </c>
      <c r="E23" s="50">
        <v>41236</v>
      </c>
      <c r="F23" s="39">
        <v>45.136812999999997</v>
      </c>
      <c r="G23" s="39">
        <v>2.1457989999999998</v>
      </c>
      <c r="H23" s="10" t="s">
        <v>159</v>
      </c>
      <c r="J23" s="10" t="s">
        <v>11</v>
      </c>
      <c r="K23" s="45">
        <v>0.40684736091298151</v>
      </c>
      <c r="L23" s="45">
        <v>0.19854151212553495</v>
      </c>
      <c r="M23" s="6" t="s">
        <v>609</v>
      </c>
    </row>
    <row r="24" spans="1:13" x14ac:dyDescent="0.25">
      <c r="A24" s="10">
        <v>131080021</v>
      </c>
      <c r="B24" s="10" t="s">
        <v>584</v>
      </c>
      <c r="C24" s="10" t="s">
        <v>585</v>
      </c>
      <c r="D24" s="10" t="s">
        <v>216</v>
      </c>
      <c r="E24" s="50">
        <v>41317.4375</v>
      </c>
      <c r="F24" s="39">
        <v>45.169148999999997</v>
      </c>
      <c r="G24" s="39">
        <v>2.2004380000000001</v>
      </c>
      <c r="H24" s="10" t="s">
        <v>17</v>
      </c>
      <c r="J24" s="10" t="s">
        <v>11</v>
      </c>
      <c r="K24" s="45">
        <v>0.32286666666666669</v>
      </c>
      <c r="L24" s="45">
        <v>0.11590913333333333</v>
      </c>
      <c r="M24" s="6"/>
    </row>
    <row r="25" spans="1:13" x14ac:dyDescent="0.25">
      <c r="A25" s="10">
        <v>131080021</v>
      </c>
      <c r="B25" s="10" t="s">
        <v>584</v>
      </c>
      <c r="C25" s="10" t="s">
        <v>585</v>
      </c>
      <c r="D25" s="10" t="s">
        <v>216</v>
      </c>
      <c r="E25" s="50">
        <v>41317.4375</v>
      </c>
      <c r="F25" s="39">
        <v>45.169148999999997</v>
      </c>
      <c r="G25" s="39">
        <v>2.2004380000000001</v>
      </c>
      <c r="H25" s="10" t="s">
        <v>70</v>
      </c>
      <c r="I25" s="10" t="s">
        <v>601</v>
      </c>
      <c r="J25" s="10" t="s">
        <v>11</v>
      </c>
      <c r="K25" s="57">
        <v>1.4080000000000001</v>
      </c>
      <c r="L25" s="57"/>
      <c r="M25" s="6"/>
    </row>
    <row r="26" spans="1:13" x14ac:dyDescent="0.25">
      <c r="A26" s="10">
        <v>131080021</v>
      </c>
      <c r="B26" s="10" t="s">
        <v>584</v>
      </c>
      <c r="C26" s="10" t="s">
        <v>585</v>
      </c>
      <c r="D26" s="10" t="s">
        <v>216</v>
      </c>
      <c r="E26" s="50">
        <v>41317.4375</v>
      </c>
      <c r="F26" s="39">
        <v>45.169148999999997</v>
      </c>
      <c r="G26" s="39">
        <v>2.2004380000000001</v>
      </c>
      <c r="H26" s="10" t="s">
        <v>10</v>
      </c>
      <c r="J26" s="10" t="s">
        <v>11</v>
      </c>
      <c r="K26" s="46">
        <v>48</v>
      </c>
      <c r="L26" s="46">
        <v>6.0624000000000002</v>
      </c>
      <c r="M26" s="6"/>
    </row>
    <row r="27" spans="1:13" x14ac:dyDescent="0.25">
      <c r="A27" s="10">
        <v>131080021</v>
      </c>
      <c r="B27" s="10" t="s">
        <v>584</v>
      </c>
      <c r="C27" s="10" t="s">
        <v>585</v>
      </c>
      <c r="D27" s="10" t="s">
        <v>216</v>
      </c>
      <c r="E27" s="50">
        <v>41317.4375</v>
      </c>
      <c r="F27" s="39">
        <v>45.169148999999997</v>
      </c>
      <c r="G27" s="39">
        <v>2.2004380000000001</v>
      </c>
      <c r="H27" s="10" t="s">
        <v>157</v>
      </c>
      <c r="I27" s="10" t="s">
        <v>601</v>
      </c>
      <c r="J27" s="10" t="s">
        <v>11</v>
      </c>
      <c r="K27" s="46">
        <v>0.28933333333333333</v>
      </c>
      <c r="L27" s="57"/>
      <c r="M27" s="6"/>
    </row>
    <row r="28" spans="1:13" x14ac:dyDescent="0.25">
      <c r="A28" s="10">
        <v>131080021</v>
      </c>
      <c r="B28" s="10" t="s">
        <v>584</v>
      </c>
      <c r="C28" s="10" t="s">
        <v>585</v>
      </c>
      <c r="D28" s="10" t="s">
        <v>216</v>
      </c>
      <c r="E28" s="50">
        <v>41317.4375</v>
      </c>
      <c r="F28" s="39">
        <v>45.169148999999997</v>
      </c>
      <c r="G28" s="39">
        <v>2.2004380000000001</v>
      </c>
      <c r="H28" s="10" t="s">
        <v>159</v>
      </c>
      <c r="J28" s="10" t="s">
        <v>11</v>
      </c>
      <c r="K28" s="39">
        <v>7.1466666666666664E-2</v>
      </c>
      <c r="L28" s="39">
        <v>3.8591999999999994E-2</v>
      </c>
      <c r="M28" s="6"/>
    </row>
    <row r="29" spans="1:13" x14ac:dyDescent="0.25">
      <c r="A29" s="10">
        <v>132770026</v>
      </c>
      <c r="B29" s="10" t="s">
        <v>586</v>
      </c>
      <c r="C29" s="10" t="s">
        <v>587</v>
      </c>
      <c r="D29" s="10" t="s">
        <v>217</v>
      </c>
      <c r="E29" s="50">
        <v>41430</v>
      </c>
      <c r="F29" s="39"/>
      <c r="G29" s="39"/>
      <c r="H29" s="10" t="s">
        <v>17</v>
      </c>
      <c r="I29" s="10" t="s">
        <v>601</v>
      </c>
      <c r="J29" s="10" t="s">
        <v>11</v>
      </c>
      <c r="K29" s="57">
        <v>4.1100000000000003</v>
      </c>
      <c r="L29" s="57"/>
      <c r="M29" s="6"/>
    </row>
    <row r="30" spans="1:13" x14ac:dyDescent="0.25">
      <c r="A30" s="10">
        <v>132770026</v>
      </c>
      <c r="B30" s="10" t="s">
        <v>586</v>
      </c>
      <c r="C30" s="10" t="s">
        <v>587</v>
      </c>
      <c r="D30" s="10" t="s">
        <v>217</v>
      </c>
      <c r="E30" s="50">
        <v>41430</v>
      </c>
      <c r="F30" s="39"/>
      <c r="G30" s="39"/>
      <c r="H30" s="10" t="s">
        <v>70</v>
      </c>
      <c r="J30" s="10" t="s">
        <v>11</v>
      </c>
      <c r="K30" s="46">
        <v>1.7290000000000001</v>
      </c>
      <c r="L30" s="46">
        <v>1.08927</v>
      </c>
      <c r="M30" s="6"/>
    </row>
    <row r="31" spans="1:13" x14ac:dyDescent="0.25">
      <c r="A31" s="10">
        <v>132770026</v>
      </c>
      <c r="B31" s="10" t="s">
        <v>586</v>
      </c>
      <c r="C31" s="10" t="s">
        <v>587</v>
      </c>
      <c r="D31" s="10" t="s">
        <v>217</v>
      </c>
      <c r="E31" s="50">
        <v>41430</v>
      </c>
      <c r="F31" s="39"/>
      <c r="G31" s="39"/>
      <c r="H31" s="10" t="s">
        <v>10</v>
      </c>
      <c r="J31" s="10" t="s">
        <v>11</v>
      </c>
      <c r="K31" s="57">
        <v>476</v>
      </c>
      <c r="L31" s="57">
        <v>60.69</v>
      </c>
      <c r="M31" s="6"/>
    </row>
    <row r="32" spans="1:13" x14ac:dyDescent="0.25">
      <c r="A32" s="10">
        <v>132770026</v>
      </c>
      <c r="B32" s="10" t="s">
        <v>586</v>
      </c>
      <c r="C32" s="10" t="s">
        <v>587</v>
      </c>
      <c r="D32" s="10" t="s">
        <v>217</v>
      </c>
      <c r="E32" s="50">
        <v>41430</v>
      </c>
      <c r="F32" s="39"/>
      <c r="G32" s="39"/>
      <c r="H32" s="10" t="s">
        <v>157</v>
      </c>
      <c r="I32" s="10" t="s">
        <v>601</v>
      </c>
      <c r="J32" s="10" t="s">
        <v>11</v>
      </c>
      <c r="K32" s="57">
        <v>2.91</v>
      </c>
      <c r="L32" s="57"/>
      <c r="M32" s="6"/>
    </row>
    <row r="33" spans="1:13" x14ac:dyDescent="0.25">
      <c r="A33" s="10">
        <v>132770026</v>
      </c>
      <c r="B33" s="10" t="s">
        <v>586</v>
      </c>
      <c r="C33" s="10" t="s">
        <v>587</v>
      </c>
      <c r="D33" s="10" t="s">
        <v>217</v>
      </c>
      <c r="E33" s="50">
        <v>41430</v>
      </c>
      <c r="F33" s="39"/>
      <c r="G33" s="39"/>
      <c r="H33" s="10" t="s">
        <v>159</v>
      </c>
      <c r="I33" s="10" t="s">
        <v>601</v>
      </c>
      <c r="J33" s="10" t="s">
        <v>11</v>
      </c>
      <c r="K33" s="57">
        <v>1.3</v>
      </c>
      <c r="M33" s="6"/>
    </row>
    <row r="34" spans="1:13" x14ac:dyDescent="0.25">
      <c r="A34"/>
      <c r="B34"/>
      <c r="C34"/>
      <c r="D34"/>
      <c r="E34" s="49"/>
      <c r="F34"/>
      <c r="G34"/>
      <c r="H34"/>
      <c r="I34"/>
      <c r="J34"/>
      <c r="K34"/>
      <c r="L34"/>
      <c r="M34"/>
    </row>
    <row r="35" spans="1:13" x14ac:dyDescent="0.25">
      <c r="A35"/>
      <c r="B35"/>
      <c r="C35"/>
      <c r="D35"/>
      <c r="E35" s="49"/>
      <c r="F35"/>
      <c r="G35"/>
      <c r="H35"/>
      <c r="I35"/>
      <c r="J35"/>
      <c r="K35"/>
      <c r="L35"/>
      <c r="M35"/>
    </row>
    <row r="36" spans="1:13" x14ac:dyDescent="0.25">
      <c r="A36"/>
      <c r="B36"/>
      <c r="C36"/>
      <c r="D36"/>
      <c r="E36" s="49"/>
      <c r="F36"/>
      <c r="G36"/>
      <c r="H36"/>
      <c r="I36"/>
      <c r="J36"/>
      <c r="K36"/>
      <c r="L36"/>
      <c r="M36"/>
    </row>
    <row r="37" spans="1:13" x14ac:dyDescent="0.25">
      <c r="A37"/>
      <c r="B37"/>
      <c r="C37"/>
      <c r="D37"/>
      <c r="E37" s="49"/>
      <c r="F37"/>
      <c r="G37"/>
      <c r="H37"/>
      <c r="I37"/>
      <c r="J37"/>
      <c r="K37"/>
      <c r="L37"/>
      <c r="M37"/>
    </row>
    <row r="38" spans="1:13" x14ac:dyDescent="0.25">
      <c r="A38"/>
      <c r="B38"/>
      <c r="C38"/>
      <c r="D38"/>
      <c r="E38" s="49"/>
      <c r="F38"/>
      <c r="G38"/>
      <c r="H38"/>
      <c r="I38"/>
      <c r="J38"/>
      <c r="K38"/>
      <c r="L38"/>
      <c r="M38"/>
    </row>
    <row r="39" spans="1:13" x14ac:dyDescent="0.25">
      <c r="A39"/>
      <c r="B39"/>
      <c r="C39"/>
      <c r="D39"/>
      <c r="E39" s="49"/>
      <c r="F39"/>
      <c r="G39"/>
      <c r="H39"/>
      <c r="I39"/>
      <c r="J39"/>
      <c r="K39"/>
      <c r="L39"/>
      <c r="M39"/>
    </row>
    <row r="40" spans="1:13" x14ac:dyDescent="0.25">
      <c r="A40"/>
      <c r="B40"/>
      <c r="C40"/>
      <c r="D40"/>
      <c r="E40" s="49"/>
      <c r="F40"/>
      <c r="G40"/>
      <c r="H40"/>
      <c r="I40"/>
      <c r="J40"/>
      <c r="K40"/>
      <c r="L40"/>
      <c r="M40"/>
    </row>
    <row r="41" spans="1:13" x14ac:dyDescent="0.25">
      <c r="A41"/>
      <c r="B41"/>
      <c r="C41"/>
      <c r="D41"/>
      <c r="E41" s="49"/>
      <c r="F41"/>
      <c r="G41"/>
      <c r="H41"/>
      <c r="I41"/>
      <c r="J41"/>
      <c r="K41"/>
      <c r="L41"/>
      <c r="M41"/>
    </row>
    <row r="42" spans="1:13" x14ac:dyDescent="0.25">
      <c r="A42"/>
      <c r="B42"/>
      <c r="C42"/>
      <c r="D42"/>
      <c r="E42" s="49"/>
      <c r="F42"/>
      <c r="G42"/>
      <c r="H42"/>
      <c r="I42"/>
      <c r="J42"/>
      <c r="K42"/>
      <c r="L42"/>
      <c r="M42"/>
    </row>
    <row r="43" spans="1:13" x14ac:dyDescent="0.25">
      <c r="A43"/>
      <c r="B43"/>
      <c r="C43"/>
      <c r="D43"/>
      <c r="E43" s="49"/>
      <c r="F43"/>
      <c r="G43"/>
      <c r="H43"/>
      <c r="I43"/>
      <c r="J43"/>
      <c r="K43"/>
      <c r="L43"/>
      <c r="M43"/>
    </row>
    <row r="44" spans="1:13" x14ac:dyDescent="0.25">
      <c r="A44"/>
      <c r="B44"/>
      <c r="C44"/>
      <c r="D44"/>
      <c r="E44" s="49"/>
      <c r="F44"/>
      <c r="G44"/>
      <c r="H44"/>
      <c r="I44"/>
      <c r="J44"/>
      <c r="K44"/>
      <c r="L44"/>
      <c r="M44"/>
    </row>
    <row r="45" spans="1:13" x14ac:dyDescent="0.25">
      <c r="A45"/>
      <c r="B45"/>
      <c r="C45"/>
      <c r="D45"/>
      <c r="E45" s="49"/>
      <c r="F45"/>
      <c r="G45"/>
      <c r="H45"/>
      <c r="I45"/>
      <c r="J45"/>
      <c r="K45"/>
      <c r="L45"/>
      <c r="M45"/>
    </row>
    <row r="46" spans="1:13" x14ac:dyDescent="0.25">
      <c r="A46"/>
      <c r="B46"/>
      <c r="C46"/>
      <c r="D46"/>
      <c r="E46" s="49"/>
      <c r="F46"/>
      <c r="G46"/>
      <c r="H46"/>
      <c r="I46"/>
      <c r="J46"/>
      <c r="K46"/>
      <c r="L46"/>
      <c r="M46"/>
    </row>
    <row r="47" spans="1:13" x14ac:dyDescent="0.25">
      <c r="A47"/>
      <c r="B47"/>
      <c r="C47"/>
      <c r="D47"/>
      <c r="E47" s="49"/>
      <c r="F47"/>
      <c r="G47"/>
      <c r="H47"/>
      <c r="I47"/>
      <c r="J47"/>
      <c r="K47"/>
      <c r="L47"/>
      <c r="M47"/>
    </row>
    <row r="48" spans="1:13" x14ac:dyDescent="0.25">
      <c r="A48"/>
      <c r="B48"/>
      <c r="C48"/>
      <c r="D48"/>
      <c r="E48" s="49"/>
      <c r="F48"/>
      <c r="G48"/>
      <c r="H48"/>
      <c r="I48"/>
      <c r="J48"/>
      <c r="K48"/>
      <c r="L48"/>
      <c r="M48"/>
    </row>
    <row r="49" spans="1:13" x14ac:dyDescent="0.25">
      <c r="A49"/>
      <c r="B49"/>
      <c r="C49"/>
      <c r="D49"/>
      <c r="E49" s="49"/>
      <c r="F49"/>
      <c r="G49"/>
      <c r="H49"/>
      <c r="I49"/>
      <c r="J49"/>
      <c r="K49"/>
      <c r="L49"/>
      <c r="M49"/>
    </row>
    <row r="50" spans="1:13" x14ac:dyDescent="0.25">
      <c r="A50"/>
      <c r="B50"/>
      <c r="C50"/>
      <c r="D50"/>
      <c r="E50" s="49"/>
      <c r="F50"/>
      <c r="G50"/>
      <c r="H50"/>
      <c r="I50"/>
      <c r="J50"/>
      <c r="K50"/>
      <c r="L50"/>
      <c r="M50"/>
    </row>
    <row r="51" spans="1:13" x14ac:dyDescent="0.25">
      <c r="A51"/>
      <c r="B51"/>
      <c r="C51"/>
      <c r="D51"/>
      <c r="E51" s="49"/>
      <c r="F51"/>
      <c r="G51"/>
      <c r="H51"/>
      <c r="I51"/>
      <c r="J51"/>
      <c r="K51"/>
      <c r="L51"/>
      <c r="M51"/>
    </row>
    <row r="52" spans="1:13" x14ac:dyDescent="0.25">
      <c r="A52"/>
      <c r="C52"/>
      <c r="D52"/>
      <c r="E52" s="49"/>
      <c r="F52"/>
      <c r="G52"/>
      <c r="H52"/>
      <c r="I52"/>
      <c r="J52"/>
      <c r="K52"/>
      <c r="L52"/>
      <c r="M52"/>
    </row>
    <row r="53" spans="1:13" x14ac:dyDescent="0.25">
      <c r="A53"/>
      <c r="B53"/>
      <c r="C53"/>
      <c r="D53"/>
      <c r="E53" s="49"/>
      <c r="F53"/>
      <c r="G53"/>
      <c r="H53"/>
      <c r="I53"/>
      <c r="J53"/>
      <c r="K53"/>
      <c r="L53"/>
      <c r="M53"/>
    </row>
    <row r="54" spans="1:13" x14ac:dyDescent="0.25">
      <c r="A54"/>
      <c r="J54" s="10"/>
      <c r="K54" s="10"/>
      <c r="M54" s="6"/>
    </row>
    <row r="55" spans="1:13" x14ac:dyDescent="0.25">
      <c r="A55"/>
      <c r="J55" s="10"/>
      <c r="K55" s="10"/>
    </row>
    <row r="56" spans="1:13" x14ac:dyDescent="0.25">
      <c r="A56"/>
      <c r="J56" s="10"/>
      <c r="K56" s="10"/>
    </row>
    <row r="57" spans="1:13" x14ac:dyDescent="0.25">
      <c r="A57"/>
      <c r="J57" s="10"/>
      <c r="K57" s="10"/>
    </row>
    <row r="58" spans="1:13" x14ac:dyDescent="0.25">
      <c r="A58"/>
      <c r="J58" s="10"/>
      <c r="K58" s="10"/>
    </row>
    <row r="59" spans="1:13" x14ac:dyDescent="0.25">
      <c r="A59"/>
      <c r="J59" s="10"/>
      <c r="K59" s="10"/>
    </row>
    <row r="60" spans="1:13" x14ac:dyDescent="0.25">
      <c r="A60"/>
      <c r="J60" s="10"/>
      <c r="K60" s="10"/>
    </row>
    <row r="61" spans="1:13" x14ac:dyDescent="0.25">
      <c r="A61"/>
      <c r="J61" s="10"/>
      <c r="K61" s="10"/>
    </row>
    <row r="62" spans="1:13" x14ac:dyDescent="0.25">
      <c r="A62"/>
      <c r="J62" s="10"/>
      <c r="K62" s="10"/>
    </row>
    <row r="63" spans="1:13" x14ac:dyDescent="0.25">
      <c r="A63"/>
      <c r="J63" s="10"/>
      <c r="K63" s="10"/>
    </row>
    <row r="64" spans="1:13" x14ac:dyDescent="0.25">
      <c r="A64"/>
      <c r="J64" s="10"/>
      <c r="K64" s="10"/>
    </row>
    <row r="65" spans="1:11" x14ac:dyDescent="0.25">
      <c r="A65"/>
      <c r="J65" s="10"/>
      <c r="K65" s="10"/>
    </row>
    <row r="66" spans="1:11" x14ac:dyDescent="0.25">
      <c r="A66"/>
      <c r="J66" s="10"/>
      <c r="K66" s="10"/>
    </row>
    <row r="67" spans="1:11" x14ac:dyDescent="0.25">
      <c r="A67"/>
      <c r="J67" s="10"/>
      <c r="K67" s="10"/>
    </row>
    <row r="68" spans="1:11" x14ac:dyDescent="0.25">
      <c r="A68"/>
      <c r="J68" s="10"/>
      <c r="K68" s="10"/>
    </row>
    <row r="69" spans="1:11" x14ac:dyDescent="0.25">
      <c r="A69"/>
      <c r="J69" s="10"/>
      <c r="K69" s="10"/>
    </row>
    <row r="70" spans="1:11" x14ac:dyDescent="0.25">
      <c r="A70"/>
      <c r="J70" s="10"/>
      <c r="K70" s="10"/>
    </row>
    <row r="71" spans="1:11" x14ac:dyDescent="0.25">
      <c r="A71"/>
      <c r="J71" s="10"/>
      <c r="K71" s="10"/>
    </row>
    <row r="72" spans="1:11" x14ac:dyDescent="0.25">
      <c r="A72"/>
      <c r="J72" s="10"/>
      <c r="K72" s="10"/>
    </row>
    <row r="73" spans="1:11" x14ac:dyDescent="0.25">
      <c r="A73"/>
      <c r="J73" s="10"/>
      <c r="K73" s="10"/>
    </row>
    <row r="74" spans="1:11" x14ac:dyDescent="0.25">
      <c r="A74"/>
      <c r="J74" s="10"/>
      <c r="K74" s="10"/>
    </row>
    <row r="75" spans="1:11" x14ac:dyDescent="0.25">
      <c r="A75"/>
      <c r="J75" s="10"/>
      <c r="K75" s="10"/>
    </row>
    <row r="76" spans="1:11" x14ac:dyDescent="0.25">
      <c r="A76"/>
      <c r="J76" s="10"/>
      <c r="K76" s="10"/>
    </row>
    <row r="77" spans="1:11" x14ac:dyDescent="0.25">
      <c r="A77"/>
      <c r="J77" s="10"/>
      <c r="K77" s="10"/>
    </row>
    <row r="78" spans="1:11" x14ac:dyDescent="0.25">
      <c r="A78"/>
      <c r="J78" s="10"/>
      <c r="K78" s="10"/>
    </row>
    <row r="79" spans="1:11" x14ac:dyDescent="0.25">
      <c r="A79"/>
      <c r="J79" s="10"/>
      <c r="K79" s="10"/>
    </row>
    <row r="80" spans="1:11" x14ac:dyDescent="0.25">
      <c r="A80"/>
      <c r="J80" s="10"/>
      <c r="K80" s="10"/>
    </row>
    <row r="81" spans="1:11" x14ac:dyDescent="0.25">
      <c r="A81"/>
      <c r="J81" s="10"/>
      <c r="K81" s="10"/>
    </row>
    <row r="82" spans="1:11" x14ac:dyDescent="0.25">
      <c r="A82"/>
      <c r="J82" s="10"/>
      <c r="K82" s="10"/>
    </row>
    <row r="83" spans="1:11" x14ac:dyDescent="0.25">
      <c r="A83"/>
      <c r="J83" s="10"/>
      <c r="K83" s="10"/>
    </row>
    <row r="84" spans="1:11" x14ac:dyDescent="0.25">
      <c r="A84"/>
      <c r="J84" s="10"/>
      <c r="K84" s="10"/>
    </row>
    <row r="85" spans="1:11" x14ac:dyDescent="0.25">
      <c r="A85"/>
      <c r="J85" s="10"/>
      <c r="K85" s="10"/>
    </row>
    <row r="86" spans="1:11" x14ac:dyDescent="0.25">
      <c r="A86"/>
      <c r="J86" s="10"/>
      <c r="K86" s="10"/>
    </row>
    <row r="87" spans="1:11" x14ac:dyDescent="0.25">
      <c r="A87"/>
      <c r="J87" s="10"/>
      <c r="K87" s="10"/>
    </row>
    <row r="88" spans="1:11" x14ac:dyDescent="0.25">
      <c r="A88"/>
      <c r="J88" s="10"/>
      <c r="K88" s="10"/>
    </row>
    <row r="89" spans="1:11" x14ac:dyDescent="0.25">
      <c r="A89"/>
      <c r="J89" s="10"/>
      <c r="K89" s="10"/>
    </row>
    <row r="90" spans="1:11" x14ac:dyDescent="0.25">
      <c r="J90" s="10"/>
      <c r="K90" s="10"/>
    </row>
    <row r="91" spans="1:11" x14ac:dyDescent="0.25">
      <c r="J91" s="10"/>
      <c r="K91" s="10"/>
    </row>
    <row r="92" spans="1:11" x14ac:dyDescent="0.25">
      <c r="J92" s="10"/>
      <c r="K92" s="10"/>
    </row>
    <row r="93" spans="1:11" x14ac:dyDescent="0.25">
      <c r="J93" s="10"/>
      <c r="K93" s="10"/>
    </row>
    <row r="94" spans="1:11" x14ac:dyDescent="0.25">
      <c r="J94" s="10"/>
      <c r="K94" s="10"/>
    </row>
    <row r="95" spans="1:11" x14ac:dyDescent="0.25">
      <c r="J95" s="10"/>
      <c r="K95" s="10"/>
    </row>
    <row r="96" spans="1:11" x14ac:dyDescent="0.25">
      <c r="J96" s="10"/>
      <c r="K96" s="10"/>
    </row>
    <row r="97" spans="10:11" x14ac:dyDescent="0.25">
      <c r="J97" s="10"/>
      <c r="K97" s="10"/>
    </row>
    <row r="98" spans="10:11" x14ac:dyDescent="0.25">
      <c r="J98" s="10"/>
      <c r="K98" s="10"/>
    </row>
    <row r="99" spans="10:11" x14ac:dyDescent="0.25">
      <c r="J99" s="10"/>
      <c r="K99" s="10"/>
    </row>
  </sheetData>
  <pageMargins left="0.25" right="0.25" top="0.75" bottom="0.75" header="0.3" footer="0.3"/>
  <pageSetup paperSize="8" scale="63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t="s">
        <v>608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A81DB1514D54697A1A910EB2977D6" ma:contentTypeVersion="1" ma:contentTypeDescription="Crée un document." ma:contentTypeScope="" ma:versionID="15b59711fe11362952377e458302565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b2344abf7ded5a56cb1464f6a6b70c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F1B961-0B28-4944-B374-16AE94D7D357}"/>
</file>

<file path=customXml/itemProps2.xml><?xml version="1.0" encoding="utf-8"?>
<ds:datastoreItem xmlns:ds="http://schemas.openxmlformats.org/officeDocument/2006/customXml" ds:itemID="{15479457-1FC3-4351-B7B0-AD68F023A38A}"/>
</file>

<file path=customXml/itemProps3.xml><?xml version="1.0" encoding="utf-8"?>
<ds:datastoreItem xmlns:ds="http://schemas.openxmlformats.org/officeDocument/2006/customXml" ds:itemID="{23810DD2-4BF1-4F39-82B3-CB98A670D2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data</vt:lpstr>
      <vt:lpstr>Eau et sédiments</vt:lpstr>
      <vt:lpstr>Veg aqu</vt:lpstr>
      <vt:lpstr>Denrées</vt:lpstr>
      <vt:lpstr>Denrées!Zone_d_impression</vt:lpstr>
      <vt:lpstr>'Eau et sédiments'!Zone_d_impression</vt:lpstr>
      <vt:lpstr>'Veg aqu'!Zone_d_impression</vt:lpstr>
    </vt:vector>
  </TitlesOfParts>
  <Company>IRSN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TOURNIEUX Damien</dc:creator>
  <cp:lastModifiedBy>TOURNIEUX Damien</cp:lastModifiedBy>
  <cp:lastPrinted>2016-09-19T11:42:58Z</cp:lastPrinted>
  <dcterms:created xsi:type="dcterms:W3CDTF">2014-02-05T14:43:05Z</dcterms:created>
  <dcterms:modified xsi:type="dcterms:W3CDTF">2016-10-25T07:24:56Z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7bde85e9988e42cabff7f73edcd7e750</vt:lpwstr>
  </property>
  <property fmtid="{D5CDD505-2E9C-101B-9397-08002B2CF9AE}" pid="3" name="currentMapIdIndex">
    <vt:lpwstr>3</vt:lpwstr>
  </property>
  <property fmtid="{D5CDD505-2E9C-101B-9397-08002B2CF9AE}" pid="4" name="ContentTypeId">
    <vt:lpwstr>0x010100751A81DB1514D54697A1A910EB2977D6</vt:lpwstr>
  </property>
</Properties>
</file>